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پترو کهن نفتان\"/>
    </mc:Choice>
  </mc:AlternateContent>
  <xr:revisionPtr revIDLastSave="0" documentId="13_ncr:1_{675FF3C3-A7BD-4750-8308-58ECCAA5554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upply MTO" sheetId="1" r:id="rId1"/>
  </sheets>
  <externalReferences>
    <externalReference r:id="rId2"/>
    <externalReference r:id="rId3"/>
  </externalReferences>
  <definedNames>
    <definedName name="_xlnm._FilterDatabase" localSheetId="0" hidden="1">'Supply MTO'!$A$1:$AW$949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T3" i="1" l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407" i="1"/>
  <c r="AT408" i="1"/>
  <c r="AT409" i="1"/>
  <c r="AT410" i="1"/>
  <c r="AT411" i="1"/>
  <c r="AT412" i="1"/>
  <c r="AT413" i="1"/>
  <c r="AT414" i="1"/>
  <c r="AT415" i="1"/>
  <c r="AT416" i="1"/>
  <c r="AT417" i="1"/>
  <c r="AT418" i="1"/>
  <c r="AT419" i="1"/>
  <c r="AT420" i="1"/>
  <c r="AT421" i="1"/>
  <c r="AT422" i="1"/>
  <c r="AT423" i="1"/>
  <c r="AT424" i="1"/>
  <c r="AT425" i="1"/>
  <c r="AT426" i="1"/>
  <c r="AT427" i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61" i="1"/>
  <c r="AT462" i="1"/>
  <c r="AT463" i="1"/>
  <c r="AT464" i="1"/>
  <c r="AT465" i="1"/>
  <c r="AT466" i="1"/>
  <c r="AT467" i="1"/>
  <c r="AT468" i="1"/>
  <c r="AT469" i="1"/>
  <c r="AT470" i="1"/>
  <c r="AT471" i="1"/>
  <c r="AT472" i="1"/>
  <c r="AT473" i="1"/>
  <c r="AT474" i="1"/>
  <c r="AT475" i="1"/>
  <c r="AT476" i="1"/>
  <c r="AT477" i="1"/>
  <c r="AT478" i="1"/>
  <c r="AT479" i="1"/>
  <c r="AT480" i="1"/>
  <c r="AT481" i="1"/>
  <c r="AT482" i="1"/>
  <c r="AT483" i="1"/>
  <c r="AT484" i="1"/>
  <c r="AT485" i="1"/>
  <c r="AT486" i="1"/>
  <c r="AT487" i="1"/>
  <c r="AT488" i="1"/>
  <c r="AT489" i="1"/>
  <c r="AT490" i="1"/>
  <c r="AT491" i="1"/>
  <c r="AT492" i="1"/>
  <c r="AT493" i="1"/>
  <c r="AT494" i="1"/>
  <c r="AT495" i="1"/>
  <c r="AT496" i="1"/>
  <c r="AT497" i="1"/>
  <c r="AT498" i="1"/>
  <c r="AT499" i="1"/>
  <c r="AT500" i="1"/>
  <c r="AT501" i="1"/>
  <c r="AT502" i="1"/>
  <c r="AT503" i="1"/>
  <c r="AT504" i="1"/>
  <c r="AT505" i="1"/>
  <c r="AT506" i="1"/>
  <c r="AT507" i="1"/>
  <c r="AT508" i="1"/>
  <c r="AT509" i="1"/>
  <c r="AT510" i="1"/>
  <c r="AT511" i="1"/>
  <c r="AT512" i="1"/>
  <c r="AT513" i="1"/>
  <c r="AT514" i="1"/>
  <c r="AT515" i="1"/>
  <c r="AT516" i="1"/>
  <c r="AT517" i="1"/>
  <c r="AT518" i="1"/>
  <c r="AT519" i="1"/>
  <c r="AT520" i="1"/>
  <c r="AT521" i="1"/>
  <c r="AT522" i="1"/>
  <c r="AT523" i="1"/>
  <c r="AT524" i="1"/>
  <c r="AT525" i="1"/>
  <c r="AT526" i="1"/>
  <c r="AT527" i="1"/>
  <c r="AT528" i="1"/>
  <c r="AT529" i="1"/>
  <c r="AT530" i="1"/>
  <c r="AT531" i="1"/>
  <c r="AT532" i="1"/>
  <c r="AT533" i="1"/>
  <c r="AT534" i="1"/>
  <c r="AT535" i="1"/>
  <c r="AT536" i="1"/>
  <c r="AT537" i="1"/>
  <c r="AT538" i="1"/>
  <c r="AT539" i="1"/>
  <c r="AT540" i="1"/>
  <c r="AT541" i="1"/>
  <c r="AT542" i="1"/>
  <c r="AT543" i="1"/>
  <c r="AT544" i="1"/>
  <c r="AT545" i="1"/>
  <c r="AT546" i="1"/>
  <c r="AT547" i="1"/>
  <c r="AT548" i="1"/>
  <c r="AT549" i="1"/>
  <c r="AT550" i="1"/>
  <c r="AT551" i="1"/>
  <c r="AT552" i="1"/>
  <c r="AT553" i="1"/>
  <c r="AT554" i="1"/>
  <c r="AT555" i="1"/>
  <c r="AT556" i="1"/>
  <c r="AT557" i="1"/>
  <c r="AT558" i="1"/>
  <c r="AT559" i="1"/>
  <c r="AT560" i="1"/>
  <c r="AT561" i="1"/>
  <c r="AT562" i="1"/>
  <c r="AT563" i="1"/>
  <c r="AT564" i="1"/>
  <c r="AT565" i="1"/>
  <c r="AT566" i="1"/>
  <c r="AT567" i="1"/>
  <c r="AT568" i="1"/>
  <c r="AT569" i="1"/>
  <c r="AT570" i="1"/>
  <c r="AT571" i="1"/>
  <c r="AT572" i="1"/>
  <c r="AT573" i="1"/>
  <c r="AT574" i="1"/>
  <c r="AT575" i="1"/>
  <c r="AT576" i="1"/>
  <c r="AT577" i="1"/>
  <c r="AT578" i="1"/>
  <c r="AT579" i="1"/>
  <c r="AT580" i="1"/>
  <c r="AT581" i="1"/>
  <c r="AT582" i="1"/>
  <c r="AT583" i="1"/>
  <c r="AT584" i="1"/>
  <c r="AT585" i="1"/>
  <c r="AT586" i="1"/>
  <c r="AT587" i="1"/>
  <c r="AT588" i="1"/>
  <c r="AT589" i="1"/>
  <c r="AT590" i="1"/>
  <c r="AT591" i="1"/>
  <c r="AT592" i="1"/>
  <c r="AT593" i="1"/>
  <c r="AT594" i="1"/>
  <c r="AT595" i="1"/>
  <c r="AT596" i="1"/>
  <c r="AT597" i="1"/>
  <c r="AT598" i="1"/>
  <c r="AT599" i="1"/>
  <c r="AT600" i="1"/>
  <c r="AT601" i="1"/>
  <c r="AT602" i="1"/>
  <c r="AT603" i="1"/>
  <c r="AT604" i="1"/>
  <c r="AT605" i="1"/>
  <c r="AT606" i="1"/>
  <c r="AT607" i="1"/>
  <c r="AT608" i="1"/>
  <c r="AT609" i="1"/>
  <c r="AT610" i="1"/>
  <c r="AT611" i="1"/>
  <c r="AT612" i="1"/>
  <c r="AT613" i="1"/>
  <c r="AT614" i="1"/>
  <c r="AT615" i="1"/>
  <c r="AT616" i="1"/>
  <c r="AT617" i="1"/>
  <c r="AT618" i="1"/>
  <c r="AT619" i="1"/>
  <c r="AT620" i="1"/>
  <c r="AT621" i="1"/>
  <c r="AT622" i="1"/>
  <c r="AT623" i="1"/>
  <c r="AT624" i="1"/>
  <c r="AT625" i="1"/>
  <c r="AT626" i="1"/>
  <c r="AT627" i="1"/>
  <c r="AT628" i="1"/>
  <c r="AT629" i="1"/>
  <c r="AT630" i="1"/>
  <c r="AT631" i="1"/>
  <c r="AT632" i="1"/>
  <c r="AT633" i="1"/>
  <c r="AT634" i="1"/>
  <c r="AT635" i="1"/>
  <c r="AT636" i="1"/>
  <c r="AT637" i="1"/>
  <c r="AT638" i="1"/>
  <c r="AT639" i="1"/>
  <c r="AT640" i="1"/>
  <c r="AT641" i="1"/>
  <c r="AT642" i="1"/>
  <c r="AT643" i="1"/>
  <c r="AT644" i="1"/>
  <c r="AT645" i="1"/>
  <c r="AT646" i="1"/>
  <c r="AT647" i="1"/>
  <c r="AT648" i="1"/>
  <c r="AT649" i="1"/>
  <c r="AT650" i="1"/>
  <c r="AT651" i="1"/>
  <c r="AT652" i="1"/>
  <c r="AT653" i="1"/>
  <c r="AT654" i="1"/>
  <c r="AT655" i="1"/>
  <c r="AT656" i="1"/>
  <c r="AT657" i="1"/>
  <c r="AT658" i="1"/>
  <c r="AT659" i="1"/>
  <c r="AT660" i="1"/>
  <c r="AT661" i="1"/>
  <c r="AT662" i="1"/>
  <c r="AT663" i="1"/>
  <c r="AT664" i="1"/>
  <c r="AT665" i="1"/>
  <c r="AT666" i="1"/>
  <c r="AT667" i="1"/>
  <c r="AT668" i="1"/>
  <c r="AT669" i="1"/>
  <c r="AT670" i="1"/>
  <c r="AT671" i="1"/>
  <c r="AT672" i="1"/>
  <c r="AT673" i="1"/>
  <c r="AT674" i="1"/>
  <c r="AT675" i="1"/>
  <c r="AT676" i="1"/>
  <c r="AT677" i="1"/>
  <c r="AT678" i="1"/>
  <c r="AT679" i="1"/>
  <c r="AT680" i="1"/>
  <c r="AT681" i="1"/>
  <c r="AT682" i="1"/>
  <c r="AT683" i="1"/>
  <c r="AT684" i="1"/>
  <c r="AT685" i="1"/>
  <c r="AT686" i="1"/>
  <c r="AT687" i="1"/>
  <c r="AT688" i="1"/>
  <c r="AT689" i="1"/>
  <c r="AT690" i="1"/>
  <c r="AT691" i="1"/>
  <c r="AT692" i="1"/>
  <c r="AT693" i="1"/>
  <c r="AT694" i="1"/>
  <c r="AT695" i="1"/>
  <c r="AT696" i="1"/>
  <c r="AT697" i="1"/>
  <c r="AT698" i="1"/>
  <c r="AT699" i="1"/>
  <c r="AT700" i="1"/>
  <c r="AT701" i="1"/>
  <c r="AT702" i="1"/>
  <c r="AT703" i="1"/>
  <c r="AT704" i="1"/>
  <c r="AT705" i="1"/>
  <c r="AT706" i="1"/>
  <c r="AT707" i="1"/>
  <c r="AT708" i="1"/>
  <c r="AT709" i="1"/>
  <c r="AT710" i="1"/>
  <c r="AT711" i="1"/>
  <c r="AT712" i="1"/>
  <c r="AT713" i="1"/>
  <c r="AT714" i="1"/>
  <c r="AT715" i="1"/>
  <c r="AT716" i="1"/>
  <c r="AT717" i="1"/>
  <c r="AT718" i="1"/>
  <c r="AT719" i="1"/>
  <c r="AT720" i="1"/>
  <c r="AT721" i="1"/>
  <c r="AT722" i="1"/>
  <c r="AT723" i="1"/>
  <c r="AT724" i="1"/>
  <c r="AT725" i="1"/>
  <c r="AT726" i="1"/>
  <c r="AT727" i="1"/>
  <c r="AT728" i="1"/>
  <c r="AT729" i="1"/>
  <c r="AT730" i="1"/>
  <c r="AT731" i="1"/>
  <c r="AT732" i="1"/>
  <c r="AT733" i="1"/>
  <c r="AT734" i="1"/>
  <c r="AT735" i="1"/>
  <c r="AT736" i="1"/>
  <c r="AT737" i="1"/>
  <c r="AT738" i="1"/>
  <c r="AT739" i="1"/>
  <c r="AT740" i="1"/>
  <c r="AT741" i="1"/>
  <c r="AT742" i="1"/>
  <c r="AT743" i="1"/>
  <c r="AT744" i="1"/>
  <c r="AT745" i="1"/>
  <c r="AT746" i="1"/>
  <c r="AT747" i="1"/>
  <c r="AT748" i="1"/>
  <c r="AT749" i="1"/>
  <c r="AT750" i="1"/>
  <c r="AT751" i="1"/>
  <c r="AT752" i="1"/>
  <c r="AT753" i="1"/>
  <c r="AT754" i="1"/>
  <c r="AT755" i="1"/>
  <c r="AT756" i="1"/>
  <c r="AT757" i="1"/>
  <c r="AT758" i="1"/>
  <c r="AT759" i="1"/>
  <c r="AT760" i="1"/>
  <c r="AT761" i="1"/>
  <c r="AT762" i="1"/>
  <c r="AT763" i="1"/>
  <c r="AT764" i="1"/>
  <c r="AT765" i="1"/>
  <c r="AT766" i="1"/>
  <c r="AT767" i="1"/>
  <c r="AT768" i="1"/>
  <c r="AT769" i="1"/>
  <c r="AT770" i="1"/>
  <c r="AT771" i="1"/>
  <c r="AT772" i="1"/>
  <c r="AT773" i="1"/>
  <c r="AT774" i="1"/>
  <c r="AT775" i="1"/>
  <c r="AT776" i="1"/>
  <c r="AT777" i="1"/>
  <c r="AT778" i="1"/>
  <c r="AT779" i="1"/>
  <c r="AT780" i="1"/>
  <c r="AT781" i="1"/>
  <c r="AT782" i="1"/>
  <c r="AT783" i="1"/>
  <c r="AT784" i="1"/>
  <c r="AT785" i="1"/>
  <c r="AT786" i="1"/>
  <c r="AT787" i="1"/>
  <c r="AT788" i="1"/>
  <c r="AT789" i="1"/>
  <c r="AT790" i="1"/>
  <c r="AT791" i="1"/>
  <c r="AT792" i="1"/>
  <c r="AT793" i="1"/>
  <c r="AT794" i="1"/>
  <c r="AT795" i="1"/>
  <c r="AT796" i="1"/>
  <c r="AT797" i="1"/>
  <c r="AT798" i="1"/>
  <c r="AT799" i="1"/>
  <c r="AT800" i="1"/>
  <c r="AT801" i="1"/>
  <c r="AT802" i="1"/>
  <c r="AT803" i="1"/>
  <c r="AT804" i="1"/>
  <c r="AT805" i="1"/>
  <c r="AT806" i="1"/>
  <c r="AT807" i="1"/>
  <c r="AT808" i="1"/>
  <c r="AT809" i="1"/>
  <c r="AT810" i="1"/>
  <c r="AT811" i="1"/>
  <c r="AT812" i="1"/>
  <c r="AT813" i="1"/>
  <c r="AT814" i="1"/>
  <c r="AT815" i="1"/>
  <c r="AT816" i="1"/>
  <c r="AT817" i="1"/>
  <c r="AT818" i="1"/>
  <c r="AT819" i="1"/>
  <c r="AT820" i="1"/>
  <c r="AT821" i="1"/>
  <c r="AT822" i="1"/>
  <c r="AT823" i="1"/>
  <c r="AT824" i="1"/>
  <c r="AT825" i="1"/>
  <c r="AT826" i="1"/>
  <c r="AT827" i="1"/>
  <c r="AT828" i="1"/>
  <c r="AT829" i="1"/>
  <c r="AT830" i="1"/>
  <c r="AT831" i="1"/>
  <c r="AT832" i="1"/>
  <c r="AT833" i="1"/>
  <c r="AT834" i="1"/>
  <c r="AT835" i="1"/>
  <c r="AT836" i="1"/>
  <c r="AT837" i="1"/>
  <c r="AT838" i="1"/>
  <c r="AT839" i="1"/>
  <c r="AT840" i="1"/>
  <c r="AT841" i="1"/>
  <c r="AT842" i="1"/>
  <c r="AT843" i="1"/>
  <c r="AT844" i="1"/>
  <c r="AT845" i="1"/>
  <c r="AT846" i="1"/>
  <c r="AT847" i="1"/>
  <c r="AT848" i="1"/>
  <c r="AT849" i="1"/>
  <c r="AT850" i="1"/>
  <c r="AT851" i="1"/>
  <c r="AT852" i="1"/>
  <c r="AT853" i="1"/>
  <c r="AT854" i="1"/>
  <c r="AT855" i="1"/>
  <c r="AT856" i="1"/>
  <c r="AT857" i="1"/>
  <c r="AT858" i="1"/>
  <c r="AT859" i="1"/>
  <c r="AT860" i="1"/>
  <c r="AT861" i="1"/>
  <c r="AT862" i="1"/>
  <c r="AT863" i="1"/>
  <c r="AT864" i="1"/>
  <c r="AT865" i="1"/>
  <c r="AT866" i="1"/>
  <c r="AT867" i="1"/>
  <c r="AT868" i="1"/>
  <c r="AT869" i="1"/>
  <c r="AT870" i="1"/>
  <c r="AT871" i="1"/>
  <c r="AT872" i="1"/>
  <c r="AT873" i="1"/>
  <c r="AT874" i="1"/>
  <c r="AT875" i="1"/>
  <c r="AT876" i="1"/>
  <c r="AT877" i="1"/>
  <c r="AT878" i="1"/>
  <c r="AT879" i="1"/>
  <c r="AT880" i="1"/>
  <c r="AT881" i="1"/>
  <c r="AT882" i="1"/>
  <c r="AT883" i="1"/>
  <c r="AT884" i="1"/>
  <c r="AT885" i="1"/>
  <c r="AT886" i="1"/>
  <c r="AT887" i="1"/>
  <c r="AT888" i="1"/>
  <c r="AT889" i="1"/>
  <c r="AT890" i="1"/>
  <c r="AT891" i="1"/>
  <c r="AT892" i="1"/>
  <c r="AT893" i="1"/>
  <c r="AT894" i="1"/>
  <c r="AT895" i="1"/>
  <c r="AT896" i="1"/>
  <c r="AT897" i="1"/>
  <c r="AT898" i="1"/>
  <c r="AT899" i="1"/>
  <c r="AT900" i="1"/>
  <c r="AT901" i="1"/>
  <c r="AT902" i="1"/>
  <c r="AT903" i="1"/>
  <c r="AT904" i="1"/>
  <c r="AT905" i="1"/>
  <c r="AT906" i="1"/>
  <c r="AT907" i="1"/>
  <c r="AT908" i="1"/>
  <c r="AT909" i="1"/>
  <c r="AT910" i="1"/>
  <c r="AT911" i="1"/>
  <c r="AT912" i="1"/>
  <c r="AT913" i="1"/>
  <c r="AT914" i="1"/>
  <c r="AT915" i="1"/>
  <c r="AT916" i="1"/>
  <c r="AT917" i="1"/>
  <c r="AT918" i="1"/>
  <c r="AT919" i="1"/>
  <c r="AT920" i="1"/>
  <c r="AT921" i="1"/>
  <c r="AT922" i="1"/>
  <c r="AT923" i="1"/>
  <c r="AT924" i="1"/>
  <c r="AT925" i="1"/>
  <c r="AT926" i="1"/>
  <c r="AT927" i="1"/>
  <c r="AT928" i="1"/>
  <c r="AT929" i="1"/>
  <c r="AT930" i="1"/>
  <c r="AT931" i="1"/>
  <c r="AT932" i="1"/>
  <c r="AT933" i="1"/>
  <c r="AT934" i="1"/>
  <c r="AT935" i="1"/>
  <c r="AT936" i="1"/>
  <c r="AT937" i="1"/>
  <c r="AT938" i="1"/>
  <c r="AT939" i="1"/>
  <c r="AT940" i="1"/>
  <c r="AT941" i="1"/>
  <c r="AT942" i="1"/>
  <c r="AT943" i="1"/>
  <c r="AT944" i="1"/>
  <c r="AT945" i="1"/>
  <c r="AT946" i="1"/>
  <c r="AT947" i="1"/>
  <c r="AT948" i="1"/>
  <c r="AT949" i="1"/>
  <c r="AT2" i="1"/>
  <c r="J60" i="1" l="1"/>
  <c r="J59" i="1"/>
  <c r="J56" i="1"/>
  <c r="J617" i="1"/>
  <c r="AL296" i="1"/>
  <c r="J913" i="1"/>
  <c r="J912" i="1"/>
  <c r="J911" i="1"/>
  <c r="J910" i="1"/>
  <c r="J909" i="1"/>
  <c r="J908" i="1"/>
  <c r="J907" i="1"/>
  <c r="J906" i="1"/>
  <c r="J905" i="1"/>
  <c r="J904" i="1"/>
  <c r="J61" i="1"/>
  <c r="J57" i="1"/>
  <c r="AG701" i="1"/>
  <c r="AG695" i="1"/>
  <c r="J55" i="1"/>
  <c r="J58" i="1"/>
  <c r="AU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65" i="1"/>
  <c r="AU366" i="1"/>
  <c r="AU367" i="1"/>
  <c r="AU368" i="1"/>
  <c r="AU369" i="1"/>
  <c r="AU370" i="1"/>
  <c r="AU371" i="1"/>
  <c r="AU372" i="1"/>
  <c r="AU373" i="1"/>
  <c r="AU374" i="1"/>
  <c r="AU375" i="1"/>
  <c r="AU376" i="1"/>
  <c r="AU377" i="1"/>
  <c r="AU378" i="1"/>
  <c r="AU379" i="1"/>
  <c r="AU380" i="1"/>
  <c r="AU381" i="1"/>
  <c r="AU382" i="1"/>
  <c r="AU383" i="1"/>
  <c r="AU384" i="1"/>
  <c r="AU385" i="1"/>
  <c r="AU386" i="1"/>
  <c r="AU387" i="1"/>
  <c r="AU388" i="1"/>
  <c r="AU389" i="1"/>
  <c r="AU390" i="1"/>
  <c r="AU391" i="1"/>
  <c r="AU392" i="1"/>
  <c r="AU393" i="1"/>
  <c r="AU394" i="1"/>
  <c r="AU395" i="1"/>
  <c r="AU396" i="1"/>
  <c r="AU397" i="1"/>
  <c r="AU398" i="1"/>
  <c r="AU399" i="1"/>
  <c r="AU400" i="1"/>
  <c r="AU401" i="1"/>
  <c r="AU402" i="1"/>
  <c r="AU403" i="1"/>
  <c r="AU404" i="1"/>
  <c r="AU405" i="1"/>
  <c r="AU406" i="1"/>
  <c r="AU407" i="1"/>
  <c r="AU408" i="1"/>
  <c r="AU409" i="1"/>
  <c r="AU410" i="1"/>
  <c r="AU411" i="1"/>
  <c r="AU412" i="1"/>
  <c r="AU413" i="1"/>
  <c r="AU414" i="1"/>
  <c r="AU415" i="1"/>
  <c r="AU416" i="1"/>
  <c r="AU417" i="1"/>
  <c r="AU418" i="1"/>
  <c r="AU419" i="1"/>
  <c r="AU420" i="1"/>
  <c r="AU421" i="1"/>
  <c r="AU422" i="1"/>
  <c r="AU423" i="1"/>
  <c r="AU424" i="1"/>
  <c r="AU425" i="1"/>
  <c r="AU426" i="1"/>
  <c r="AU427" i="1"/>
  <c r="AU428" i="1"/>
  <c r="AU429" i="1"/>
  <c r="AU430" i="1"/>
  <c r="AU431" i="1"/>
  <c r="AU432" i="1"/>
  <c r="AU433" i="1"/>
  <c r="AU434" i="1"/>
  <c r="AU435" i="1"/>
  <c r="AU436" i="1"/>
  <c r="AU437" i="1"/>
  <c r="AU438" i="1"/>
  <c r="AU439" i="1"/>
  <c r="AU440" i="1"/>
  <c r="AU441" i="1"/>
  <c r="AU442" i="1"/>
  <c r="AU443" i="1"/>
  <c r="AU444" i="1"/>
  <c r="AU445" i="1"/>
  <c r="AU446" i="1"/>
  <c r="AU447" i="1"/>
  <c r="AU448" i="1"/>
  <c r="AU449" i="1"/>
  <c r="AU450" i="1"/>
  <c r="AU451" i="1"/>
  <c r="AU452" i="1"/>
  <c r="AU453" i="1"/>
  <c r="AU454" i="1"/>
  <c r="AU455" i="1"/>
  <c r="AU456" i="1"/>
  <c r="AU457" i="1"/>
  <c r="AU458" i="1"/>
  <c r="AU459" i="1"/>
  <c r="AU460" i="1"/>
  <c r="AU461" i="1"/>
  <c r="AU462" i="1"/>
  <c r="AU463" i="1"/>
  <c r="AU464" i="1"/>
  <c r="AU465" i="1"/>
  <c r="AU466" i="1"/>
  <c r="AU467" i="1"/>
  <c r="AU468" i="1"/>
  <c r="AU469" i="1"/>
  <c r="AU470" i="1"/>
  <c r="AU471" i="1"/>
  <c r="AU472" i="1"/>
  <c r="AU473" i="1"/>
  <c r="AU474" i="1"/>
  <c r="AU475" i="1"/>
  <c r="AU476" i="1"/>
  <c r="AU477" i="1"/>
  <c r="AU478" i="1"/>
  <c r="AU479" i="1"/>
  <c r="AU480" i="1"/>
  <c r="AU481" i="1"/>
  <c r="AU482" i="1"/>
  <c r="AU483" i="1"/>
  <c r="AU484" i="1"/>
  <c r="AU485" i="1"/>
  <c r="AU486" i="1"/>
  <c r="AU487" i="1"/>
  <c r="AU488" i="1"/>
  <c r="AU489" i="1"/>
  <c r="AU490" i="1"/>
  <c r="AU491" i="1"/>
  <c r="AU492" i="1"/>
  <c r="AU493" i="1"/>
  <c r="AU494" i="1"/>
  <c r="AU495" i="1"/>
  <c r="AU496" i="1"/>
  <c r="AU497" i="1"/>
  <c r="AU498" i="1"/>
  <c r="AU499" i="1"/>
  <c r="AU500" i="1"/>
  <c r="AU501" i="1"/>
  <c r="AU502" i="1"/>
  <c r="AU503" i="1"/>
  <c r="AU504" i="1"/>
  <c r="AU505" i="1"/>
  <c r="AU506" i="1"/>
  <c r="AU507" i="1"/>
  <c r="AU508" i="1"/>
  <c r="AU509" i="1"/>
  <c r="AU510" i="1"/>
  <c r="AU511" i="1"/>
  <c r="AU512" i="1"/>
  <c r="AU513" i="1"/>
  <c r="AU514" i="1"/>
  <c r="AU515" i="1"/>
  <c r="AU516" i="1"/>
  <c r="AU517" i="1"/>
  <c r="AU518" i="1"/>
  <c r="AU519" i="1"/>
  <c r="AU520" i="1"/>
  <c r="AU521" i="1"/>
  <c r="AU522" i="1"/>
  <c r="AU523" i="1"/>
  <c r="AU524" i="1"/>
  <c r="AU525" i="1"/>
  <c r="AU526" i="1"/>
  <c r="AU527" i="1"/>
  <c r="AU528" i="1"/>
  <c r="AU529" i="1"/>
  <c r="AU530" i="1"/>
  <c r="AU531" i="1"/>
  <c r="AU532" i="1"/>
  <c r="AU533" i="1"/>
  <c r="AU534" i="1"/>
  <c r="AU535" i="1"/>
  <c r="AU536" i="1"/>
  <c r="AU537" i="1"/>
  <c r="AU538" i="1"/>
  <c r="AU539" i="1"/>
  <c r="AU540" i="1"/>
  <c r="AU541" i="1"/>
  <c r="AU542" i="1"/>
  <c r="AU543" i="1"/>
  <c r="AU544" i="1"/>
  <c r="AU545" i="1"/>
  <c r="AU546" i="1"/>
  <c r="AU547" i="1"/>
  <c r="AU548" i="1"/>
  <c r="AU549" i="1"/>
  <c r="AU550" i="1"/>
  <c r="AU551" i="1"/>
  <c r="AU552" i="1"/>
  <c r="AU553" i="1"/>
  <c r="AU554" i="1"/>
  <c r="AU555" i="1"/>
  <c r="AU556" i="1"/>
  <c r="AU557" i="1"/>
  <c r="AU558" i="1"/>
  <c r="AU559" i="1"/>
  <c r="AU560" i="1"/>
  <c r="AU561" i="1"/>
  <c r="AU562" i="1"/>
  <c r="AU563" i="1"/>
  <c r="AU564" i="1"/>
  <c r="AU565" i="1"/>
  <c r="AU566" i="1"/>
  <c r="AU567" i="1"/>
  <c r="AU568" i="1"/>
  <c r="AU569" i="1"/>
  <c r="AU570" i="1"/>
  <c r="AU571" i="1"/>
  <c r="AU572" i="1"/>
  <c r="AU573" i="1"/>
  <c r="AU574" i="1"/>
  <c r="AU575" i="1"/>
  <c r="AU576" i="1"/>
  <c r="AU577" i="1"/>
  <c r="AU578" i="1"/>
  <c r="AU579" i="1"/>
  <c r="AU580" i="1"/>
  <c r="AU581" i="1"/>
  <c r="AU582" i="1"/>
  <c r="AU583" i="1"/>
  <c r="AU584" i="1"/>
  <c r="AU585" i="1"/>
  <c r="AU586" i="1"/>
  <c r="AU587" i="1"/>
  <c r="AU588" i="1"/>
  <c r="AU589" i="1"/>
  <c r="AU590" i="1"/>
  <c r="AU591" i="1"/>
  <c r="AU592" i="1"/>
  <c r="AU593" i="1"/>
  <c r="AU594" i="1"/>
  <c r="AU595" i="1"/>
  <c r="AU596" i="1"/>
  <c r="AU597" i="1"/>
  <c r="AU598" i="1"/>
  <c r="AU599" i="1"/>
  <c r="AU600" i="1"/>
  <c r="AU601" i="1"/>
  <c r="AU602" i="1"/>
  <c r="AU603" i="1"/>
  <c r="AU604" i="1"/>
  <c r="AU605" i="1"/>
  <c r="AU606" i="1"/>
  <c r="AU607" i="1"/>
  <c r="AU608" i="1"/>
  <c r="AU609" i="1"/>
  <c r="AU610" i="1"/>
  <c r="AU611" i="1"/>
  <c r="AU612" i="1"/>
  <c r="AU613" i="1"/>
  <c r="AU614" i="1"/>
  <c r="AU615" i="1"/>
  <c r="AU616" i="1"/>
  <c r="AU617" i="1"/>
  <c r="AU618" i="1"/>
  <c r="AU619" i="1"/>
  <c r="AU620" i="1"/>
  <c r="AU621" i="1"/>
  <c r="AU622" i="1"/>
  <c r="AU623" i="1"/>
  <c r="AU624" i="1"/>
  <c r="AU625" i="1"/>
  <c r="AU626" i="1"/>
  <c r="AU627" i="1"/>
  <c r="AU628" i="1"/>
  <c r="AU629" i="1"/>
  <c r="AU630" i="1"/>
  <c r="AU631" i="1"/>
  <c r="AU632" i="1"/>
  <c r="AU633" i="1"/>
  <c r="AU634" i="1"/>
  <c r="AU635" i="1"/>
  <c r="AU636" i="1"/>
  <c r="AU637" i="1"/>
  <c r="AU638" i="1"/>
  <c r="AU639" i="1"/>
  <c r="AU640" i="1"/>
  <c r="AU641" i="1"/>
  <c r="AU642" i="1"/>
  <c r="AU643" i="1"/>
  <c r="AU644" i="1"/>
  <c r="AU645" i="1"/>
  <c r="AU646" i="1"/>
  <c r="AU647" i="1"/>
  <c r="AU648" i="1"/>
  <c r="AU649" i="1"/>
  <c r="AU650" i="1"/>
  <c r="AU651" i="1"/>
  <c r="AU652" i="1"/>
  <c r="AU653" i="1"/>
  <c r="AU654" i="1"/>
  <c r="AU655" i="1"/>
  <c r="AU656" i="1"/>
  <c r="AU657" i="1"/>
  <c r="AU658" i="1"/>
  <c r="AU659" i="1"/>
  <c r="AU660" i="1"/>
  <c r="AU661" i="1"/>
  <c r="AU662" i="1"/>
  <c r="AU663" i="1"/>
  <c r="AU664" i="1"/>
  <c r="AU665" i="1"/>
  <c r="AU666" i="1"/>
  <c r="AU667" i="1"/>
  <c r="AU668" i="1"/>
  <c r="AU669" i="1"/>
  <c r="AU670" i="1"/>
  <c r="AU671" i="1"/>
  <c r="AU672" i="1"/>
  <c r="AU673" i="1"/>
  <c r="AU674" i="1"/>
  <c r="AU675" i="1"/>
  <c r="AU676" i="1"/>
  <c r="AU677" i="1"/>
  <c r="AU678" i="1"/>
  <c r="AU679" i="1"/>
  <c r="AU680" i="1"/>
  <c r="AU681" i="1"/>
  <c r="AU682" i="1"/>
  <c r="AU683" i="1"/>
  <c r="AU684" i="1"/>
  <c r="AU685" i="1"/>
  <c r="AU686" i="1"/>
  <c r="AU687" i="1"/>
  <c r="AU688" i="1"/>
  <c r="AU689" i="1"/>
  <c r="AU690" i="1"/>
  <c r="AU691" i="1"/>
  <c r="AU692" i="1"/>
  <c r="AU693" i="1"/>
  <c r="AU694" i="1"/>
  <c r="AU695" i="1"/>
  <c r="AU696" i="1"/>
  <c r="AU697" i="1"/>
  <c r="AU698" i="1"/>
  <c r="AU699" i="1"/>
  <c r="AU700" i="1"/>
  <c r="AU701" i="1"/>
  <c r="AU702" i="1"/>
  <c r="AU703" i="1"/>
  <c r="AU704" i="1"/>
  <c r="AU705" i="1"/>
  <c r="AU706" i="1"/>
  <c r="AU707" i="1"/>
  <c r="AU708" i="1"/>
  <c r="AU709" i="1"/>
  <c r="AU710" i="1"/>
  <c r="AU711" i="1"/>
  <c r="AU712" i="1"/>
  <c r="AU713" i="1"/>
  <c r="AU714" i="1"/>
  <c r="AU715" i="1"/>
  <c r="AU716" i="1"/>
  <c r="AU717" i="1"/>
  <c r="AU718" i="1"/>
  <c r="AU719" i="1"/>
  <c r="AU720" i="1"/>
  <c r="AU721" i="1"/>
  <c r="AU722" i="1"/>
  <c r="AU723" i="1"/>
  <c r="AU724" i="1"/>
  <c r="AU725" i="1"/>
  <c r="AU726" i="1"/>
  <c r="AU727" i="1"/>
  <c r="AU728" i="1"/>
  <c r="AU729" i="1"/>
  <c r="AU730" i="1"/>
  <c r="AU731" i="1"/>
  <c r="AU732" i="1"/>
  <c r="AU733" i="1"/>
  <c r="AU734" i="1"/>
  <c r="AU735" i="1"/>
  <c r="AU736" i="1"/>
  <c r="AU737" i="1"/>
  <c r="AU738" i="1"/>
  <c r="AU739" i="1"/>
  <c r="AU740" i="1"/>
  <c r="AU741" i="1"/>
  <c r="AU742" i="1"/>
  <c r="AU743" i="1"/>
  <c r="AU744" i="1"/>
  <c r="AU745" i="1"/>
  <c r="AU746" i="1"/>
  <c r="AU747" i="1"/>
  <c r="AU748" i="1"/>
  <c r="AU749" i="1"/>
  <c r="AU750" i="1"/>
  <c r="AU751" i="1"/>
  <c r="AU752" i="1"/>
  <c r="AU753" i="1"/>
  <c r="AU754" i="1"/>
  <c r="AU755" i="1"/>
  <c r="AU756" i="1"/>
  <c r="AU757" i="1"/>
  <c r="AU758" i="1"/>
  <c r="AU759" i="1"/>
  <c r="AU760" i="1"/>
  <c r="AU761" i="1"/>
  <c r="AU762" i="1"/>
  <c r="AU763" i="1"/>
  <c r="AU764" i="1"/>
  <c r="AU765" i="1"/>
  <c r="AU766" i="1"/>
  <c r="AU767" i="1"/>
  <c r="AU768" i="1"/>
  <c r="AU769" i="1"/>
  <c r="AU770" i="1"/>
  <c r="AU771" i="1"/>
  <c r="AU772" i="1"/>
  <c r="AU773" i="1"/>
  <c r="AU774" i="1"/>
  <c r="AU775" i="1"/>
  <c r="AU776" i="1"/>
  <c r="AU777" i="1"/>
  <c r="AU778" i="1"/>
  <c r="AU779" i="1"/>
  <c r="AU780" i="1"/>
  <c r="AU781" i="1"/>
  <c r="AU782" i="1"/>
  <c r="AU783" i="1"/>
  <c r="AU784" i="1"/>
  <c r="AU785" i="1"/>
  <c r="AU786" i="1"/>
  <c r="AU787" i="1"/>
  <c r="AU788" i="1"/>
  <c r="AU789" i="1"/>
  <c r="AU790" i="1"/>
  <c r="AU791" i="1"/>
  <c r="AU792" i="1"/>
  <c r="AU793" i="1"/>
  <c r="AU794" i="1"/>
  <c r="AU795" i="1"/>
  <c r="AU796" i="1"/>
  <c r="AU797" i="1"/>
  <c r="AU798" i="1"/>
  <c r="AU799" i="1"/>
  <c r="AU800" i="1"/>
  <c r="AU801" i="1"/>
  <c r="AU802" i="1"/>
  <c r="AU803" i="1"/>
  <c r="AU804" i="1"/>
  <c r="AU805" i="1"/>
  <c r="AU806" i="1"/>
  <c r="AU807" i="1"/>
  <c r="AU808" i="1"/>
  <c r="AU809" i="1"/>
  <c r="AU810" i="1"/>
  <c r="AU811" i="1"/>
  <c r="AU812" i="1"/>
  <c r="AU813" i="1"/>
  <c r="AU814" i="1"/>
  <c r="AU815" i="1"/>
  <c r="AU816" i="1"/>
  <c r="AU817" i="1"/>
  <c r="AU818" i="1"/>
  <c r="AU819" i="1"/>
  <c r="AU820" i="1"/>
  <c r="AU821" i="1"/>
  <c r="AU822" i="1"/>
  <c r="AU823" i="1"/>
  <c r="AU824" i="1"/>
  <c r="AU825" i="1"/>
  <c r="AU826" i="1"/>
  <c r="AU827" i="1"/>
  <c r="AU828" i="1"/>
  <c r="AU829" i="1"/>
  <c r="AU830" i="1"/>
  <c r="AU831" i="1"/>
  <c r="AU832" i="1"/>
  <c r="AU833" i="1"/>
  <c r="AU834" i="1"/>
  <c r="AU835" i="1"/>
  <c r="AU836" i="1"/>
  <c r="AU837" i="1"/>
  <c r="AU838" i="1"/>
  <c r="AU839" i="1"/>
  <c r="AU840" i="1"/>
  <c r="AU841" i="1"/>
  <c r="AU842" i="1"/>
  <c r="AU843" i="1"/>
  <c r="AU844" i="1"/>
  <c r="AU845" i="1"/>
  <c r="AU846" i="1"/>
  <c r="AU847" i="1"/>
  <c r="AU848" i="1"/>
  <c r="AU849" i="1"/>
  <c r="AU850" i="1"/>
  <c r="AU851" i="1"/>
  <c r="AU852" i="1"/>
  <c r="AU853" i="1"/>
  <c r="AU854" i="1"/>
  <c r="AU855" i="1"/>
  <c r="AU856" i="1"/>
  <c r="AU857" i="1"/>
  <c r="AU858" i="1"/>
  <c r="AU859" i="1"/>
  <c r="AU860" i="1"/>
  <c r="AU861" i="1"/>
  <c r="AU862" i="1"/>
  <c r="AU863" i="1"/>
  <c r="AU864" i="1"/>
  <c r="AU865" i="1"/>
  <c r="AU866" i="1"/>
  <c r="AU867" i="1"/>
  <c r="AU868" i="1"/>
  <c r="AU869" i="1"/>
  <c r="AU870" i="1"/>
  <c r="AU871" i="1"/>
  <c r="AU872" i="1"/>
  <c r="AU873" i="1"/>
  <c r="AU874" i="1"/>
  <c r="AU875" i="1"/>
  <c r="AU876" i="1"/>
  <c r="AU877" i="1"/>
  <c r="AU878" i="1"/>
  <c r="AU879" i="1"/>
  <c r="AU880" i="1"/>
  <c r="AU881" i="1"/>
  <c r="AU882" i="1"/>
  <c r="AU883" i="1"/>
  <c r="AU884" i="1"/>
  <c r="AU885" i="1"/>
  <c r="AU886" i="1"/>
  <c r="AU887" i="1"/>
  <c r="AU888" i="1"/>
  <c r="AU889" i="1"/>
  <c r="AU890" i="1"/>
  <c r="AU891" i="1"/>
  <c r="AU892" i="1"/>
  <c r="AU893" i="1"/>
  <c r="AU894" i="1"/>
  <c r="AU895" i="1"/>
  <c r="AU896" i="1"/>
  <c r="AU897" i="1"/>
  <c r="AU898" i="1"/>
  <c r="AU899" i="1"/>
  <c r="AU900" i="1"/>
  <c r="AU901" i="1"/>
  <c r="AU902" i="1"/>
  <c r="AU903" i="1"/>
  <c r="AU904" i="1"/>
  <c r="AU905" i="1"/>
  <c r="AU906" i="1"/>
  <c r="AU907" i="1"/>
  <c r="AU908" i="1"/>
  <c r="AU909" i="1"/>
  <c r="AU910" i="1"/>
  <c r="AU911" i="1"/>
  <c r="AU912" i="1"/>
  <c r="AU913" i="1"/>
  <c r="AU914" i="1"/>
  <c r="AU915" i="1"/>
  <c r="AU916" i="1"/>
  <c r="AU917" i="1"/>
  <c r="AU918" i="1"/>
  <c r="AU919" i="1"/>
  <c r="AU920" i="1"/>
  <c r="AU921" i="1"/>
  <c r="AU922" i="1"/>
  <c r="AU923" i="1"/>
  <c r="AU924" i="1"/>
  <c r="AU925" i="1"/>
  <c r="AU926" i="1"/>
  <c r="AU927" i="1"/>
  <c r="AU928" i="1"/>
  <c r="AU929" i="1"/>
  <c r="AU930" i="1"/>
  <c r="AU931" i="1"/>
  <c r="AU932" i="1"/>
  <c r="AU933" i="1"/>
  <c r="AU934" i="1"/>
  <c r="AU935" i="1"/>
  <c r="AU936" i="1"/>
  <c r="AU937" i="1"/>
  <c r="AU938" i="1"/>
  <c r="AU939" i="1"/>
  <c r="AU940" i="1"/>
  <c r="AU941" i="1"/>
  <c r="AU942" i="1"/>
  <c r="AU943" i="1"/>
  <c r="AU944" i="1"/>
  <c r="AU945" i="1"/>
  <c r="AU946" i="1"/>
  <c r="AU947" i="1"/>
  <c r="AU948" i="1"/>
  <c r="AU949" i="1"/>
  <c r="AU2" i="1"/>
</calcChain>
</file>

<file path=xl/sharedStrings.xml><?xml version="1.0" encoding="utf-8"?>
<sst xmlns="http://schemas.openxmlformats.org/spreadsheetml/2006/main" count="6481" uniqueCount="1289">
  <si>
    <t>Project Code</t>
  </si>
  <si>
    <t>Mark No.</t>
  </si>
  <si>
    <t>Description</t>
  </si>
  <si>
    <t>Quantity</t>
  </si>
  <si>
    <t>PO No.</t>
  </si>
  <si>
    <t>Amendment No.</t>
  </si>
  <si>
    <t>Action</t>
  </si>
  <si>
    <t>Unit</t>
  </si>
  <si>
    <t>Price 1</t>
  </si>
  <si>
    <t>Category</t>
  </si>
  <si>
    <t>No.</t>
  </si>
  <si>
    <t>Sub-Item No.</t>
  </si>
  <si>
    <t>Piece</t>
  </si>
  <si>
    <t>SACR</t>
  </si>
  <si>
    <t>Main Item</t>
  </si>
  <si>
    <t>New</t>
  </si>
  <si>
    <t>Meter</t>
  </si>
  <si>
    <t>ADSH-P-PO-GE-1045</t>
  </si>
  <si>
    <t>4AABSK200E00</t>
  </si>
  <si>
    <t>4ABBSK200200</t>
  </si>
  <si>
    <t>4ABBSP201400</t>
  </si>
  <si>
    <t>4ABBSP201200</t>
  </si>
  <si>
    <t>4AABSG200D00</t>
  </si>
  <si>
    <t>4ABBSQ040600</t>
  </si>
  <si>
    <t>4ABBSK040300</t>
  </si>
  <si>
    <t>4AABSR040100</t>
  </si>
  <si>
    <t>4ABBSF001000</t>
  </si>
  <si>
    <t>4ABBSF000800</t>
  </si>
  <si>
    <t>4ABBSG000600</t>
  </si>
  <si>
    <t>4ABBSE240400</t>
  </si>
  <si>
    <t>4AABSK240E00</t>
  </si>
  <si>
    <t>4ABBSE240600</t>
  </si>
  <si>
    <t>4ABBSE240300</t>
  </si>
  <si>
    <t>4ABBSK240200</t>
  </si>
  <si>
    <t>4ABBSE200400</t>
  </si>
  <si>
    <t>4ABBSE201000</t>
  </si>
  <si>
    <t>4AABSG201B00</t>
  </si>
  <si>
    <t>4AABSG200E00</t>
  </si>
  <si>
    <t>4ABBSP201600</t>
  </si>
  <si>
    <t>4ABBSE200300</t>
  </si>
  <si>
    <t>4HIBSK020D00</t>
  </si>
  <si>
    <t>4ABBSP001600</t>
  </si>
  <si>
    <t>4ABBSP001400</t>
  </si>
  <si>
    <t>4ABBSK000200</t>
  </si>
  <si>
    <t>4ABBSE200800</t>
  </si>
  <si>
    <t>4ABBSE200600</t>
  </si>
  <si>
    <t>4ABBSE001000</t>
  </si>
  <si>
    <t>4ABBSE200200</t>
  </si>
  <si>
    <t>4ABBSK040200</t>
  </si>
  <si>
    <t>4ABBSE000800</t>
  </si>
  <si>
    <t>4ABBSE000400</t>
  </si>
  <si>
    <t>4ABBSE000600</t>
  </si>
  <si>
    <t>4ABBSE000200</t>
  </si>
  <si>
    <t>4AABSG000E00</t>
  </si>
  <si>
    <t>4ABBSE000300</t>
  </si>
  <si>
    <t>4ACBSG100E00</t>
  </si>
  <si>
    <t>PIPE SCH160 SMLS A106-B P.E COATING PE ASME B36.10M</t>
  </si>
  <si>
    <t>PIPE SCH160 SMLS A106-B P.E COATING BE ASME B36.10M</t>
  </si>
  <si>
    <t>PIPE STD WT SMLS A106-B P.E COATING BE ASME B36.10M</t>
  </si>
  <si>
    <t>PIPE SCH80 SMLS A106-B P.E COATING PE ASME B36.10M</t>
  </si>
  <si>
    <t>PIPE XS SMLS A106-B BE NACE MR0175/ISO 15156 SSC resistant ASME B36.10M</t>
  </si>
  <si>
    <t>PIPE SCH160 SMLS A106-B BE NACE MR0175/ISO 15156 SSC resistant ASME B36.10M</t>
  </si>
  <si>
    <t>PIPE XXS SMLS A106-B PE NACE MR0175/ISO 15156 SSC resistant ASME B36.10M</t>
  </si>
  <si>
    <t>PIPE SCH60 SMLS A106-B BE ASME B36.10M</t>
  </si>
  <si>
    <t>PIPE SCH80 SMLS A106-B BE ASME B36.10M</t>
  </si>
  <si>
    <t>PIPE SCH40 SMLS A106-B P.E COATING BE NACE MR0175/ISO 15156 SSC resistant ASME B36.10M</t>
  </si>
  <si>
    <t>PIPE SCH160 SMLS A106-B P.E COATING PE NACE MR0175/ISO 15156 SSC resistant ASME B36.10M</t>
  </si>
  <si>
    <t>PIPE SCH160 SMLS A106-B P.E COATING BE NACE MR0175/ISO 15156 SSC resistant ASME B36.10M</t>
  </si>
  <si>
    <t>PIPE SCH40 SMLS A106-B P.E COATING BE ASME B36.10M</t>
  </si>
  <si>
    <t>NIPPLE SCH80 A106-B TOE 100mm-LONG ASME B36.10M</t>
  </si>
  <si>
    <t>PIPE STD WT SMLS A106-B BE ASME B36.10M</t>
  </si>
  <si>
    <t>PIPE SCH160 SMLS A106-B BE ASME B36.10M</t>
  </si>
  <si>
    <t>PIPE SCH40 SMLS A106-B BE ASME B36.10M</t>
  </si>
  <si>
    <t>PIPE SCH80 SMLS A106-B PE ASME B36.10M</t>
  </si>
  <si>
    <t>PIPE SCH80 SMLS A106-B GALV. TE ASME B36.10M</t>
  </si>
  <si>
    <t>4LFK4M002000</t>
  </si>
  <si>
    <t>4CAKWM002000</t>
  </si>
  <si>
    <t>4LFK4L000200</t>
  </si>
  <si>
    <t>4CAKSL000200</t>
  </si>
  <si>
    <t>4LFK4M003000</t>
  </si>
  <si>
    <t>4NDK4F003000</t>
  </si>
  <si>
    <t>4ABKOM003000</t>
  </si>
  <si>
    <t>4OCKK4113000</t>
  </si>
  <si>
    <t>FLANGE WN 300# RF SCH20S A182-F316 ASME B 16.5</t>
  </si>
  <si>
    <t>ELBOW 90 DEG LR SCH20S A403-WP316 CL.WX BW
WELDED 100%RT, ASME B16.9</t>
  </si>
  <si>
    <t>FLANGE WN300#RF SCH10S A182-F316 ASME B16.5</t>
  </si>
  <si>
    <t>ELBOW 90DEG LR SCH10S A403-WP316BW SEAMLESS,ASME B16.9</t>
  </si>
  <si>
    <t>FLANGE WN 300# RF SCH20S A182-F316 ASME B 16.47 SERIES A</t>
  </si>
  <si>
    <t>BLIND FLANGE WN 300# RF A182-F316 ASME B16.47 SERIES A</t>
  </si>
  <si>
    <t>PIPE SCH20S A358-316 CL.1 BE EFW100%RT,ASME B36.19M-(L=1 m)</t>
  </si>
  <si>
    <t>GASKET 300# 316SS SP/WND INNER RING: SS316, CENTERING RING: SS316, HOOP: SS316, FILLER: GRAPHITE 4.5 MM, ASME B16.20, ASME B16.47SERIES A</t>
  </si>
  <si>
    <t>4GAKNL000802</t>
  </si>
  <si>
    <t>4ABKSN000800</t>
  </si>
  <si>
    <t>4LFK4N000800</t>
  </si>
  <si>
    <t>WELDOLET SCH40S X SCH10S ASTM A403 GR.WP316</t>
  </si>
  <si>
    <t>PIPE SCH40S SMLS A312-TP316 BE ASME B36.19M-(L=1 m)</t>
  </si>
  <si>
    <t>1 FLANGE WN 300# RF SCH40S A182-F316 ASME B 16.5</t>
  </si>
  <si>
    <t>4ABBBP202600</t>
  </si>
  <si>
    <t>4GAAFG001003</t>
  </si>
  <si>
    <t>4GBAT100021B</t>
  </si>
  <si>
    <t>4BJAS1000100</t>
  </si>
  <si>
    <t>4BCAS1001B00</t>
  </si>
  <si>
    <t>4GBAT100031B</t>
  </si>
  <si>
    <t>4BJAS1001B00</t>
  </si>
  <si>
    <t>4GBAT100020D</t>
  </si>
  <si>
    <t>4BJAS1000D0B</t>
  </si>
  <si>
    <t>4BAAS1000D00</t>
  </si>
  <si>
    <t>4BHAT1000D00</t>
  </si>
  <si>
    <t>WELDOLET SCH60 X SCH80 A105N MSS SP-97</t>
  </si>
  <si>
    <t>SOCKOLET 3000# A105N MSS SP-97</t>
  </si>
  <si>
    <t>FULL COUPLING 3000# SW A105N ASME B16.11</t>
  </si>
  <si>
    <t>ELBOW 45 DEG 3000# SW A105N ASME B16.11</t>
  </si>
  <si>
    <t>RED COUPLING 3000# SW A105N ASME B16.11</t>
  </si>
  <si>
    <t>ELBOW 90 DEG 3000# SW A105N ASME B16.11</t>
  </si>
  <si>
    <t>PLUG ROUND HEAD SCRD A105N ASME B16.11</t>
  </si>
  <si>
    <t xml:space="preserve">	ELBOW 90 DEG LR STD WT A234-WPBW P.E COATING BW WELDED 100%RT, ASME B16.9,26"</t>
  </si>
  <si>
    <t>4CAJSL000400</t>
  </si>
  <si>
    <t>4CAJSL000800</t>
  </si>
  <si>
    <t>4CCJSL000800</t>
  </si>
  <si>
    <t>4FJSLL000804</t>
  </si>
  <si>
    <t>4DJSLL000808</t>
  </si>
  <si>
    <t>TEE SCH10S X SCH10S A403-WP304L BW SEAMLESS, ASME B16.9</t>
  </si>
  <si>
    <t>REDUCER ECC SCH10S X SCH10S A403-WP304L BW SEAMLESS, ASME B16.9</t>
  </si>
  <si>
    <t>ELBOW 45 DEG SCH10S A403-WP304L BW SEAMLESS, ASME B16.9</t>
  </si>
  <si>
    <t>ELBOW 90 DEG LR SCH10S A403-WP304L BW SEAMLESS, ASME B16.9</t>
  </si>
  <si>
    <t>4FCSEE040403</t>
  </si>
  <si>
    <t>4CACSE040400</t>
  </si>
  <si>
    <t>4CCASE060300</t>
  </si>
  <si>
    <t>4CCCSE000800</t>
  </si>
  <si>
    <t>4CGASE000400</t>
  </si>
  <si>
    <t>4CGASP002000</t>
  </si>
  <si>
    <t>4CAASR040200</t>
  </si>
  <si>
    <t>4CAASG060200</t>
  </si>
  <si>
    <t>4DASIR040402</t>
  </si>
  <si>
    <t>4DASIK040403</t>
  </si>
  <si>
    <t>4CAASI040400</t>
  </si>
  <si>
    <t>4CAASK040200</t>
  </si>
  <si>
    <t>4DAGEE100804</t>
  </si>
  <si>
    <t>4EASEK000402</t>
  </si>
  <si>
    <t>4CGASP001200</t>
  </si>
  <si>
    <t>4DASEE000202</t>
  </si>
  <si>
    <t>4CGASE000200</t>
  </si>
  <si>
    <t>4DASEK000302</t>
  </si>
  <si>
    <t>4CCASE000300</t>
  </si>
  <si>
    <t>REDUCER ECC SCH40 X SCH40 A420-WPL6 BW NACE MR0175/ISO 15156 SSC resistant SEAMLESS, ASME B16.9</t>
  </si>
  <si>
    <t>ELBOW 90 DEG LR SCH40 A420-WPL6 BW NACE MR0175/ISO 15156 SSC resistant SEAMLESS, ASME B16.9</t>
  </si>
  <si>
    <t>ELBOW 45 DEG SCH40 A234-WPB BW NACE MR0175/ISO 15156 SSC resistant, HIC resitant SEAMLESS, ASME B16.9</t>
  </si>
  <si>
    <t>ELBOW 45 DEG SCH40 A420-WPL6 BW SEAMLESS, ASME B16.9</t>
  </si>
  <si>
    <t>CAP SCH40 A234-WPB BW SEAMLESS, ASME B16.9</t>
  </si>
  <si>
    <t>CAP STD WT A234-WPB BW SEAMLESS, ASME B16.9</t>
  </si>
  <si>
    <t>ELBOW 90 DEG LR SCHXXS A234-WPB BW NACE MR0175/ISO 15156 SSC resistant SEAMLESS, ASME B16.9</t>
  </si>
  <si>
    <t>ELBOW 90 DEG LR SCH80 A234-WPB BW NACE MR0175/ISO 15156 SSC resistant, HIC resitant SEAMLESS, ASME B16.9</t>
  </si>
  <si>
    <t>RED TEE SCH120 X SCHXXS A234-WPB BW NACE MR0175/ISO 15156 SSC resistant SEAMLESS, ASME B16.9</t>
  </si>
  <si>
    <t>RED TEE SCH120 X SCH160 A234-WPB BW NACE MR0175/ISO 15156 SSC resistant SEAMLESS, ASME B16.9</t>
  </si>
  <si>
    <t>ELBOW 90 DEG LR SCH120 A234-WPB BW NACE MR0175/ISO 15156 SSC resistant SEAMLESS, ASME B16.9</t>
  </si>
  <si>
    <t>ELBOW 90 DEG LR SCH160 A234-WPB BW NACE MR0175/ISO 15156 SSC resistant SEAMLESS, ASME B16.9</t>
  </si>
  <si>
    <t>RED TEE SCH40 X SCH40 A234-WPB GALV BW SEAMLESS, ASME B16.9</t>
  </si>
  <si>
    <t>REDUCER CONC SCH40 X SCH160 A234-WPB BW SEAMLESS, ASME B16.9</t>
  </si>
  <si>
    <t>TEE SCH40 X SCH40 A234-WPB BW SEAMLESS, ASME B16.9</t>
  </si>
  <si>
    <t>RED TEE SCH40 X SCH160 A234-WPB BW SEAMLESS, ASME B16.9</t>
  </si>
  <si>
    <t>ELBOW 45 DEG SCH40 A234-WPB BW SEAMLESS, ASME B16.9</t>
  </si>
  <si>
    <t>4CACSP001600</t>
  </si>
  <si>
    <t>4DAWPP002018</t>
  </si>
  <si>
    <t>4CACWP002400</t>
  </si>
  <si>
    <t>4DASPE001208</t>
  </si>
  <si>
    <t>4DAWPP002012</t>
  </si>
  <si>
    <t>4CAAWP002000</t>
  </si>
  <si>
    <t>ELBOW 90 DEG LR STD WT A420-WPL6 BW SEAMLESS, ASME B16.9</t>
  </si>
  <si>
    <t>RED TEE STD WT X STD WT A234-WPBW BW SEAMLESS, ASME B16.9</t>
  </si>
  <si>
    <t>ELBOW 90 DEG LR STD WT A420-WPL6W BW  SEAMLESS, ASME B16.9</t>
  </si>
  <si>
    <t>RED TEE STD WT X SCH40 A234-WPB BW SEAMLESS, ASME B16.9</t>
  </si>
  <si>
    <t>ELBOW 90 DEG LR STD WT A234-WPBW BW SEAMLESS, ASME B16.9</t>
  </si>
  <si>
    <t xml:space="preserve"> 4NDC4F040300 </t>
  </si>
  <si>
    <t xml:space="preserve"> 4LFC2G040200 </t>
  </si>
  <si>
    <t xml:space="preserve"> 4MFC4K040D00 </t>
  </si>
  <si>
    <t xml:space="preserve"> 4LFC4K040200 </t>
  </si>
  <si>
    <t xml:space="preserve"> 4MFC4K041B00 </t>
  </si>
  <si>
    <t xml:space="preserve"> 4MFC5K000E00 </t>
  </si>
  <si>
    <t xml:space="preserve"> 4MFC4K000D00 </t>
  </si>
  <si>
    <t xml:space="preserve"> 4MFC4K000100 </t>
  </si>
  <si>
    <t xml:space="preserve"> 4NDC4F000E00 </t>
  </si>
  <si>
    <t xml:space="preserve"> 4MFC4G000E00 </t>
  </si>
  <si>
    <t xml:space="preserve"> 4LFC2E000400 </t>
  </si>
  <si>
    <t xml:space="preserve"> 4MFC2G000E00 </t>
  </si>
  <si>
    <t xml:space="preserve"> 4LFC2E000800 </t>
  </si>
  <si>
    <t xml:space="preserve"> 4LFC2K000200 </t>
  </si>
  <si>
    <t xml:space="preserve"> 4MFC2K000E00 </t>
  </si>
  <si>
    <t xml:space="preserve"> 4NEL4F000E00 </t>
  </si>
  <si>
    <t xml:space="preserve"> 4NEJ4F000E00 </t>
  </si>
  <si>
    <t xml:space="preserve"> 4NDJ4F001B00 </t>
  </si>
  <si>
    <t xml:space="preserve"> 4NEJ4F001B00 </t>
  </si>
  <si>
    <t xml:space="preserve"> 4NEJ2F000100 </t>
  </si>
  <si>
    <t xml:space="preserve"> 4LGJ2L000400 </t>
  </si>
  <si>
    <t xml:space="preserve"> 4NDJ2F000E00 </t>
  </si>
  <si>
    <t xml:space="preserve"> 4NDJ2F000300 </t>
  </si>
  <si>
    <t xml:space="preserve"> 4NEJ2F000300 </t>
  </si>
  <si>
    <t xml:space="preserve"> 4MFJ4N001B00 </t>
  </si>
  <si>
    <t xml:space="preserve"> 4LFJ2L000400 </t>
  </si>
  <si>
    <t xml:space="preserve"> 4LFJ4L000200 </t>
  </si>
  <si>
    <t xml:space="preserve"> 4LFJ2L000300 </t>
  </si>
  <si>
    <t>4BGAT1000E00</t>
  </si>
  <si>
    <t>4BAAS2000E00</t>
  </si>
  <si>
    <t>4HPBSG020E00</t>
  </si>
  <si>
    <t>4HIBSK020E00</t>
  </si>
  <si>
    <t>4HPBSG020D00</t>
  </si>
  <si>
    <t>4GBCU200020E</t>
  </si>
  <si>
    <t>4BACS2000E00</t>
  </si>
  <si>
    <t>4BDJS1001B1B</t>
  </si>
  <si>
    <t>4GBJT100060E</t>
  </si>
  <si>
    <t>4BJJS1000100</t>
  </si>
  <si>
    <t>4GBJT100040E</t>
  </si>
  <si>
    <t>4GCJT100020E</t>
  </si>
  <si>
    <t>4GCJT100080E</t>
  </si>
  <si>
    <t>4GCJT100060E</t>
  </si>
  <si>
    <t>4BHJT1000E00</t>
  </si>
  <si>
    <t>4BGJT1000E00</t>
  </si>
  <si>
    <t>4GBJT100030E</t>
  </si>
  <si>
    <t xml:space="preserve"> 4LFA2Q603400 </t>
  </si>
  <si>
    <t xml:space="preserve"> 4LFA2P141600 </t>
  </si>
  <si>
    <t xml:space="preserve"> BLIND FLANGE 300# RF A350 LF2 CL.1 NACE MR0175/ISO 15156 SSC resistant ASME B 16.5 </t>
  </si>
  <si>
    <t xml:space="preserve"> FLANGE WN 150# RF SCH80 A350 LF2 CL.1 NACE MR0175/ISO 15156 SSC resistant ASME B 16.5 </t>
  </si>
  <si>
    <t xml:space="preserve"> FLANGE SW 300# RF SCH160 A350 LF2 CL.1 NACE MR0175/ISO 15156 SSC resistant ASME B 16.5 </t>
  </si>
  <si>
    <t xml:space="preserve"> FLANGE WN 300# RF SCH160 A350 LF2 CL.1 NACE MR0175/ISO 15156 SSC resistant ASME B 16.5 </t>
  </si>
  <si>
    <t xml:space="preserve"> FLANGE SW 600# RF SCH160 A350 LF2 CL.1 ASME B 16.5 </t>
  </si>
  <si>
    <t xml:space="preserve"> FLANGE SW 300# RF SCH160 A350 LF2 CL.1 ASME B 16.5 </t>
  </si>
  <si>
    <t xml:space="preserve"> BLIND FLANGE 300# RF A350 LF2 CL.1 ASME B 16.5 </t>
  </si>
  <si>
    <t xml:space="preserve"> FLANGE SW 300# RF SCH80 A350 LF2 CL.1 ASME B 16.5 </t>
  </si>
  <si>
    <t xml:space="preserve"> FLANGE WN 150# RF SCH40 A350 LF2 CL.1 ASME B 16.5 </t>
  </si>
  <si>
    <t xml:space="preserve"> FLANGE SW 150# RF SCH80 A350 LF2 CL.1 ASME B 16.5 </t>
  </si>
  <si>
    <t xml:space="preserve"> FLANGE WN 150# RF SCH160 A350 LF2 CL.1 ASME B 16.5 </t>
  </si>
  <si>
    <t xml:space="preserve"> FLANGE SW 150# RF SCH160 A350 LF2 CL.1 ASME B 16.5 </t>
  </si>
  <si>
    <t xml:space="preserve"> BLIND SPECTACLE 300# RF A240 GR.316L ASME B16.48 </t>
  </si>
  <si>
    <t xml:space="preserve"> BLIND SPECTACLE 300# RF A240 GR.304L ASME B16.48 </t>
  </si>
  <si>
    <t xml:space="preserve"> BLIND FLANGE 300# RF A182-F304L ASME B 16.5 </t>
  </si>
  <si>
    <t xml:space="preserve"> BLIND SPECTACLE 150# RF A240 GR.304L ASME B16.48 </t>
  </si>
  <si>
    <t xml:space="preserve"> FLANGE WN 150# FF SCH10S A182-F304L ASME B 16.5 </t>
  </si>
  <si>
    <t xml:space="preserve"> BLIND FLANGE 150# RF A182-F304L ASME B 16.5 </t>
  </si>
  <si>
    <t xml:space="preserve"> FLANGE SW 300# RF SCH40S A182-F304L ASME B 16.5 </t>
  </si>
  <si>
    <t xml:space="preserve"> FLANGE WN 150# RF SCH10S A182-F304L ASME B 16.5 </t>
  </si>
  <si>
    <t xml:space="preserve"> FLANGE WN 300# RF SCH10S A182-F304L ASME B 16.5 </t>
  </si>
  <si>
    <t>CAP 3000# SCRD A105N ASME B16.11</t>
  </si>
  <si>
    <t>ELBOW 90 DEG 6000# SW A105N ASME B16.11</t>
  </si>
  <si>
    <t>NIPPLE SCH80 A106-B PBE 100mm-LONG ASME B36.10M</t>
  </si>
  <si>
    <t>SOCKOLET 6000# A350 LF2 CL.1 MSS SP-97</t>
  </si>
  <si>
    <t>ELBOW 90 DEG 6000# SW A350 LF2 CL.1 ASME B16.11</t>
  </si>
  <si>
    <t>TEE 3000# SW A182-F304L ASME B16.11</t>
  </si>
  <si>
    <t>SOCKOLET 3000# A182-F304L MSS SP-97</t>
  </si>
  <si>
    <t>FULL COUPLING 3000# SW A182-F304L ASME B16.11</t>
  </si>
  <si>
    <t>THREDOLET 3000# A182-F304L MSS SP-97</t>
  </si>
  <si>
    <t>PLUG ROUND HEAD SCRD A182-F304L ASME B16.11</t>
  </si>
  <si>
    <t>CAP 3000# SCRD A182-F304L ASME B16.11</t>
  </si>
  <si>
    <t xml:space="preserve"> FLANGE WN 150# RF XS A105N  ASME B16.47 SERIES A </t>
  </si>
  <si>
    <t xml:space="preserve"> FLANGE WN 150# RF STD WT A105N J/S NACE MR0175/ISO 15156 SSC resistant ASME B 16.5 </t>
  </si>
  <si>
    <t>4LFA4E060300</t>
  </si>
  <si>
    <t>4MFA2K061B00</t>
  </si>
  <si>
    <t>4NDA4F000400</t>
  </si>
  <si>
    <t>4LGA2E000300</t>
  </si>
  <si>
    <t>4LFA4G060200</t>
  </si>
  <si>
    <t>4NDA4F060100</t>
  </si>
  <si>
    <t>4MFA2K060100</t>
  </si>
  <si>
    <t>4LFA4I040400</t>
  </si>
  <si>
    <t>4LFA2E040400</t>
  </si>
  <si>
    <t>4LFA4K060200</t>
  </si>
  <si>
    <t>4MFA4R060100</t>
  </si>
  <si>
    <t>FLANGE WN 300# RF SCH40 A105N NACE MR0175/ISO 15156 SSC resistant, HIC resitant ASME B 16.5</t>
  </si>
  <si>
    <t>FLANGE SW 150# RF SCH160 A105N NACE MR0175/ISO 15156 SSC resistant, HIC resitant ASME B 16.5</t>
  </si>
  <si>
    <t>BLIND FLANGE 300# RF A105N ASME B 16.5</t>
  </si>
  <si>
    <t>FLANGE WN 150# FF SCH40 A105N ASME B 16.5</t>
  </si>
  <si>
    <t>FLANGE WN 300# RF SCH80 A105N NACE MR0175/ISO 15156 SSC resistant, HIC resitant ASME B 16.5</t>
  </si>
  <si>
    <t>BLIND FLANGE 300# RF A105N NACE MR0175/ISO 15156 SSC resistant, HIC resitant ASME B 16.5</t>
  </si>
  <si>
    <t>FLANGE WN 300# RF SCH120 A105N NACE MR0175/ISO 15156 SSC resistant ASME B 16.5</t>
  </si>
  <si>
    <t>FLANGE WN 150# RF SCH40 A105N NACE MR0175/ISO 15156 SSC resistant ASME B 16.5</t>
  </si>
  <si>
    <t>FLANGE WN 300# RF SCH160 A105N NACE MR0175/ISO 15156 SSC resistant, HIC resitant ASME B 16.5</t>
  </si>
  <si>
    <t>FLANGE SW 300# RF XXS A105N NACE MR0175/ISO 15156 SSC resistant, HIC resitant ASME B 16.5</t>
  </si>
  <si>
    <t>4LFA2K040200</t>
  </si>
  <si>
    <t>4NDA2F000400</t>
  </si>
  <si>
    <t>4NAA2G101B00</t>
  </si>
  <si>
    <t>4NAA2G100100</t>
  </si>
  <si>
    <t>4MFA4G000D00</t>
  </si>
  <si>
    <t>4MFA4G000100</t>
  </si>
  <si>
    <t>4NAA2F100200</t>
  </si>
  <si>
    <t>4MFA2G000E00</t>
  </si>
  <si>
    <t>4NDA2F000E00</t>
  </si>
  <si>
    <t>4MFA4K000100</t>
  </si>
  <si>
    <t>FLANGE WN 150# RF SCH160 A105N NACE MR0175/ISO 15156 SSC resistant ASME B 16.5</t>
  </si>
  <si>
    <t>BLIND FLANGE 150# RF A105N ASME B 16.5</t>
  </si>
  <si>
    <t>FLANGE SCRD 150# FF GALV A105N ASME B 16.5</t>
  </si>
  <si>
    <t>FLANGE SW 300# RF SCH80 A105N ASME B 16.5</t>
  </si>
  <si>
    <t>FLANGE SW 150# RF SCH80 A105N ASME B 16.5</t>
  </si>
  <si>
    <t>FLANGE SW 300# RF SCH160 A105N ASME B 16.5</t>
  </si>
  <si>
    <t>4NDA2F000300</t>
  </si>
  <si>
    <t>4LFA4E000300</t>
  </si>
  <si>
    <t>4LFA4K000200</t>
  </si>
  <si>
    <t>4LFA2K000200</t>
  </si>
  <si>
    <t>4MFA4K001B00</t>
  </si>
  <si>
    <t>4MFA2K000100</t>
  </si>
  <si>
    <t>4NDA2F000800</t>
  </si>
  <si>
    <t>4NDA2F000200</t>
  </si>
  <si>
    <t>4LFA2E000200</t>
  </si>
  <si>
    <t>4MFA2K000E00</t>
  </si>
  <si>
    <t>FLANGE WN 300# RF SCH40 A105N ASME B 16.5</t>
  </si>
  <si>
    <t>FLANGE WN 300# RF SCH160 A105N ASME B 16.5</t>
  </si>
  <si>
    <t>FLANGE WN 150# RF SCH160 A105N ASME B 16.5</t>
  </si>
  <si>
    <t>FLANGE SW 150# RF SCH160 A105N ASME B 16.5</t>
  </si>
  <si>
    <t>FLANGE WN 150# RF SCH40 A105N ASME B 16.5</t>
  </si>
  <si>
    <t>4BGAT2060E00</t>
  </si>
  <si>
    <t>4BGAT2040E00</t>
  </si>
  <si>
    <t>4BJAS2061B00</t>
  </si>
  <si>
    <t>4BJAT2000E00</t>
  </si>
  <si>
    <t>4GBAU200031B</t>
  </si>
  <si>
    <t>4BJAT1100E00</t>
  </si>
  <si>
    <t>4BJAS2040E00</t>
  </si>
  <si>
    <t>4GCAT1001201</t>
  </si>
  <si>
    <t>4BKAS1001B00</t>
  </si>
  <si>
    <t>4GBAT1002001</t>
  </si>
  <si>
    <t>4GAAPE002002</t>
  </si>
  <si>
    <t>CAP 6000# SCRD A105N NACE MR0175/ISO 15156 SSC resistant, HIC resitant ASME B16.11</t>
  </si>
  <si>
    <t>CAP 6000# SCRD A105N NACE MR0175/ISO 15156 SSC resistant ASME B16.11</t>
  </si>
  <si>
    <t>FULL COUPLING 6000# SW A105N NACE MR0175/ISO 15156 SSC resistant, HIC resitant ASME B16.11</t>
  </si>
  <si>
    <t>FULL COUPLING 6000# SCRD A105N ASME B16.11</t>
  </si>
  <si>
    <t>SOCKOLET 6000# A105N MSS SP-97</t>
  </si>
  <si>
    <t>FULL COUPLING 3000# SCRD A105N GALV ASME B16.11</t>
  </si>
  <si>
    <t>FULL COUPLING 6000# SW A105N NACE MR0175/ISO 15156 SSC resistant ASME B16.11</t>
  </si>
  <si>
    <t>THREDOLET 3000# A105N MSS SP-97</t>
  </si>
  <si>
    <t>HALF COUPLING 3000# SW A105N ASME B16.11</t>
  </si>
  <si>
    <t>WELDOLET STD WT X SCH 40 A105N MSS SP-97</t>
  </si>
  <si>
    <t>4GAAPE002006</t>
  </si>
  <si>
    <t>4GAAPE002004</t>
  </si>
  <si>
    <t>4BGAT1000D00</t>
  </si>
  <si>
    <t>4BKAS1000100</t>
  </si>
  <si>
    <t>4GEAT100080E</t>
  </si>
  <si>
    <t>4GBAT1000401</t>
  </si>
  <si>
    <t>4BGAT1000100</t>
  </si>
  <si>
    <t>4GBAU200120E</t>
  </si>
  <si>
    <t>4GCAU200030E</t>
  </si>
  <si>
    <t>4GCAU200040E</t>
  </si>
  <si>
    <t>4GBAU206020E</t>
  </si>
  <si>
    <t>4GCAU200020E</t>
  </si>
  <si>
    <t>ELBOLET 3000# SW A105N MSS SP-97</t>
  </si>
  <si>
    <t>THREDOLET 6000# A105N MSS SP-97</t>
  </si>
  <si>
    <t>SOCKOLET 6000# A105N NACE MR0175/ISO 15156 SSC resistant, HIC resitant MSS SP-97</t>
  </si>
  <si>
    <t>4GBAT100081B</t>
  </si>
  <si>
    <t>4GBAU204020E</t>
  </si>
  <si>
    <t>4GCAT100020E</t>
  </si>
  <si>
    <t>4BAAG1100E00</t>
  </si>
  <si>
    <t>4BLAT1000E0D</t>
  </si>
  <si>
    <t>4GAAEE000602</t>
  </si>
  <si>
    <t>4GEAT100020E</t>
  </si>
  <si>
    <t>4GBAT1000301</t>
  </si>
  <si>
    <t>SOCKOLET 6000# A105N NACE MR0175/ISO 15156 SSC resistant MSS SP-97</t>
  </si>
  <si>
    <t>ELBOW 90 DEG 3000# SCRD A105N GALV ASME B16.11</t>
  </si>
  <si>
    <t>REDUCER COUPLING CONC 3000# SCRD A105N ASME B16.11</t>
  </si>
  <si>
    <t>WELDOLET SCH40 X SCH40 A105N MSS SP-97</t>
  </si>
  <si>
    <t>4BDAS1000D0D</t>
  </si>
  <si>
    <t>4BDAS1001B1B</t>
  </si>
  <si>
    <t>4GBAT100040E</t>
  </si>
  <si>
    <t>4BJAT1000E00</t>
  </si>
  <si>
    <t>4BJAS1000E00</t>
  </si>
  <si>
    <t>4BDAS1000101</t>
  </si>
  <si>
    <t>4GBAU200100E</t>
  </si>
  <si>
    <t>4BKAS1000E00</t>
  </si>
  <si>
    <t>4BGAT1100E00</t>
  </si>
  <si>
    <t>4GBAT100030E</t>
  </si>
  <si>
    <t>4GBAT1000601</t>
  </si>
  <si>
    <t>TEE 3000# SW A105N ASME B16.11</t>
  </si>
  <si>
    <t>FULL COUPLING 3000# SCRD A105N ASME B16.11</t>
  </si>
  <si>
    <t>CAP 3000# SCRD A105N GALV ASME B16.11</t>
  </si>
  <si>
    <t>4GBAT1001201</t>
  </si>
  <si>
    <t>4GAAPE002003</t>
  </si>
  <si>
    <t>4GBAT1000201</t>
  </si>
  <si>
    <t>4BJAS2000E00</t>
  </si>
  <si>
    <t>4GBAU200030E</t>
  </si>
  <si>
    <t>4GBAU200020E</t>
  </si>
  <si>
    <t>4BGAT2000E00</t>
  </si>
  <si>
    <t>4BDAS2001B0E</t>
  </si>
  <si>
    <t>4BAAS2001B00</t>
  </si>
  <si>
    <t>4BAAS1001B00</t>
  </si>
  <si>
    <t>4GBAT100020E</t>
  </si>
  <si>
    <t>FULL COUPLING 6000# SW A105N ASME B16.11</t>
  </si>
  <si>
    <t>CAP 6000# SCRD A105N ASME B16.11</t>
  </si>
  <si>
    <t>RED TEE 6000# SW A105N ASME B16.11</t>
  </si>
  <si>
    <t>4KICEK04031B</t>
  </si>
  <si>
    <t>SWAGE ECC SCH40 X SCH160 A420-WPL6 BLE/PSE NACE MR0175/ISO 15156 SSC resistant MSS SP-95</t>
  </si>
  <si>
    <t>4JICEK04031B</t>
  </si>
  <si>
    <t>SWAGE CONC SCH40 X SCH160 A420-WPL6 BLE/PSE NACE MR0175/ISO 15156 SSC resistant MSS SP-95</t>
  </si>
  <si>
    <t>4KIAKK040201</t>
  </si>
  <si>
    <t>SWAGE ECC SCH160 X SCH160 A234-WPB BLE/PSE NACE MR0175/ISO 15156 SSC resistant MSS SP-95</t>
  </si>
  <si>
    <t>4JICGK04021B</t>
  </si>
  <si>
    <t>SWAGE CONC SCH80 X SCH160 A420-WPL6 BLE/PSE NACE MR0175/ISO 15156 SSC resistant MSS SP-95</t>
  </si>
  <si>
    <t>4JPAKK001B0E</t>
  </si>
  <si>
    <t>SWAGE CONC SCH160 X SCH160 A234-WPB PBE MSS SP-9</t>
  </si>
  <si>
    <t>4JJAKR00020E</t>
  </si>
  <si>
    <t>SWAGE CONC SCH160 X XXS A234-WPB BLE/TSE MSS SP-95</t>
  </si>
  <si>
    <t>4KJAKR00020E</t>
  </si>
  <si>
    <t>SWAGE ECC SCH160 X XXS A234-WPB BLE/TSE MSS SP-95</t>
  </si>
  <si>
    <t>4JKAGK00010E</t>
  </si>
  <si>
    <t>SWAGE CONC SCH80 X SCH160 A234-WPB PLE/TSE MSS SP-95</t>
  </si>
  <si>
    <t>4KPCKK00010D</t>
  </si>
  <si>
    <t>SWAGE ECC SCH160 X SCH160 A420-WPL6 PBE MSS SP-95</t>
  </si>
  <si>
    <t>4KPCKK001B01</t>
  </si>
  <si>
    <t>4KPJNN001B01</t>
  </si>
  <si>
    <t>SWAGE ECC SCH40S X SCH40S A403-WP304L PBE MSS SP-95</t>
  </si>
  <si>
    <t>4JIAEG00021B</t>
  </si>
  <si>
    <t>SWAGE CONC SCH40 X SCH80 A234-WPB BLE/PSE MSS SP-95</t>
  </si>
  <si>
    <t>4JIAEG00020E</t>
  </si>
  <si>
    <t>4JIAEG000201</t>
  </si>
  <si>
    <t>4KIAEK00041B</t>
  </si>
  <si>
    <t>SWAGE ECC SCH40 X SCH160 A234-WPB BLE/PSE MSS SP-95</t>
  </si>
  <si>
    <t>4JKAKR000E0D</t>
  </si>
  <si>
    <t>SWAGE CONC SCH160 X XXS A234-WPB PLE/TSE MSS SP-95</t>
  </si>
  <si>
    <t>4JIAKK000201</t>
  </si>
  <si>
    <t>SWAGE CONC SCH160 X SCH160 A234-WPB BLE/PSE MSS SP-95</t>
  </si>
  <si>
    <t>4BAJS1001B00</t>
  </si>
  <si>
    <t>ELBOW 90 DEG 3000# SW A182-F304L ASME B16.11</t>
  </si>
  <si>
    <t>4BAJS1000100</t>
  </si>
  <si>
    <t>4BHCT1000E00</t>
  </si>
  <si>
    <t>PLUG ROUND HEAD SCRD A350 LF2 CL.1 ASME B16.11</t>
  </si>
  <si>
    <t>4BHCT1040100</t>
  </si>
  <si>
    <t>PLUG ROUND HEAD SCRD A350 LF2 CL.1 NACE MR0175/ISO 15156 SSC resistant ASME B16.11</t>
  </si>
  <si>
    <t>4BPCT2000E0D</t>
  </si>
  <si>
    <t>BUSHING HEX HEAD 6000# M X FNPT A350 LF2 CL.1 ASME B16.11</t>
  </si>
  <si>
    <t>4BLCT2000E0E</t>
  </si>
  <si>
    <t>FULL COUPLING 6000# Thrded   A350 LF2 CL.1  ASME B16.11</t>
  </si>
  <si>
    <t>4BHCT1000D00</t>
  </si>
  <si>
    <t>4CAASE000200</t>
  </si>
  <si>
    <t>4CAASG000200</t>
  </si>
  <si>
    <t>4CAASK000200</t>
  </si>
  <si>
    <t>4CCASE000200</t>
  </si>
  <si>
    <t>4CCASG000200</t>
  </si>
  <si>
    <t>4CCASK000200</t>
  </si>
  <si>
    <t>4DASGG000202</t>
  </si>
  <si>
    <t>4DASKK000202</t>
  </si>
  <si>
    <t>ELBOW 90 DEG LR SCH40 A234-WPB BW SEAMLESS, ASME B16.9</t>
  </si>
  <si>
    <t>ELBOW 90 DEG LR SCH80 A234-WPB BW SEAMLESS, ASME B16.9</t>
  </si>
  <si>
    <t>ELBOW 90 DEG LR SCH160 A234-WPB BW SEAMLESS, ASME B16.9</t>
  </si>
  <si>
    <t>ELBOW 45 DEG SCH80 A234-WPB BW SEAMLESS, ASME B16.9</t>
  </si>
  <si>
    <t>ELBOW 45 DEG SCH160 A234-WPB BW SEAMLESS, ASME B16.9</t>
  </si>
  <si>
    <t>TEE SCH80 X SCH80 A234-WPB BW SEAMLESS, ASME B16.9</t>
  </si>
  <si>
    <t>TEE SCH160 X SCH160 A234-WPB BW SEAMLESS, ASME B16.9</t>
  </si>
  <si>
    <t>4CAASE001600</t>
  </si>
  <si>
    <t>4CAAWP001800</t>
  </si>
  <si>
    <t>4CCAWP001800</t>
  </si>
  <si>
    <t>4CCAWP002400</t>
  </si>
  <si>
    <t>4DASEE001616</t>
  </si>
  <si>
    <t>4DAWPP001818</t>
  </si>
  <si>
    <t>4DAWPP002424</t>
  </si>
  <si>
    <t>4EAWPP002420</t>
  </si>
  <si>
    <t>4FAWPP002418</t>
  </si>
  <si>
    <t>ELBOW 90 DEG LR STD WT A234-WPBW BW WELDED 100%RT, ASME B16.9</t>
  </si>
  <si>
    <t>ELBOW 45 DEG STD WT A234-WPBW BW WELDED 100%RT, ASME B16.9</t>
  </si>
  <si>
    <t>TEE STD WT X STD WT A234-WPBW BW WELDED 100%RT, ASME B16.9</t>
  </si>
  <si>
    <t>REDUCER CONC STD WT X STD WT A234-WPBW BW WELDED 100%RT, ASME B16.9</t>
  </si>
  <si>
    <t>REDUCER ECC STD WT X STD WT A234-WPBW BW WELDED 100%RT, ASME B16.9</t>
  </si>
  <si>
    <t>4NEA2F000200</t>
  </si>
  <si>
    <t>4NEA4F000300</t>
  </si>
  <si>
    <t>4NEA2F001B00</t>
  </si>
  <si>
    <t>4NEC4F040400</t>
  </si>
  <si>
    <t>4GBCU204040E</t>
  </si>
  <si>
    <t>4BAAS2060D00</t>
  </si>
  <si>
    <t>4GCCT100040E</t>
  </si>
  <si>
    <t>4GBCU2004601</t>
  </si>
  <si>
    <t>4BJCS2040D00</t>
  </si>
  <si>
    <t>4BJCS2040E00</t>
  </si>
  <si>
    <t>4BDCS2000101</t>
  </si>
  <si>
    <t>4BCJS1001B00</t>
  </si>
  <si>
    <t>4BACS1000E00</t>
  </si>
  <si>
    <t>4GBCU200161B</t>
  </si>
  <si>
    <t>4BGCT2000E00</t>
  </si>
  <si>
    <t>4BGCT2040E00</t>
  </si>
  <si>
    <t>4GBCU200030E</t>
  </si>
  <si>
    <t>4GCCT100030E</t>
  </si>
  <si>
    <t>4BAAS2060E00</t>
  </si>
  <si>
    <t>4BJCS2000100</t>
  </si>
  <si>
    <t>4GBCU204020E</t>
  </si>
  <si>
    <t>4BJCS2000E00</t>
  </si>
  <si>
    <t>4BDCS2040E0E</t>
  </si>
  <si>
    <t>4BJCS2041B00</t>
  </si>
  <si>
    <t>4GBCU200041B</t>
  </si>
  <si>
    <t>4BDAS2001B1B</t>
  </si>
  <si>
    <t>4BACS2040E00</t>
  </si>
  <si>
    <t>4GBCU200040E</t>
  </si>
  <si>
    <t>4BDCS2000E0E</t>
  </si>
  <si>
    <t>4BACS2000100</t>
  </si>
  <si>
    <t>BLIND SPECTACLE 150# RF A516 GR 70 ASME B16.48</t>
  </si>
  <si>
    <t>BLIND SPECTACLE 300# RF A516 GR 70 ASME B16.48</t>
  </si>
  <si>
    <t>BLIND SPECTACLE 300# RF A516 GR 60 NACE MR0175/ISO 15156 SSC resistant ASME B16.48</t>
  </si>
  <si>
    <t>SOCKOLET 6000# A350 LF2 CL.1 NACE MR0175/ISO 15156 SSC resistant MSS SP-97</t>
  </si>
  <si>
    <t>ELBOW 90 DEG 6000# SW A105N NACE MR0175/ISO 15156 SSC resistant, HIC resitant ASME B16.11</t>
  </si>
  <si>
    <t>THREDOLET 3000# A350 LF2 CL.1 MSS SP-97</t>
  </si>
  <si>
    <t>FULL COUPLING 6000# SW A350 LF2 CL.1 NACE MR0175/ISO 15156 SSC resistant ASME B16.11</t>
  </si>
  <si>
    <t>TEE 6000# SW A350 LF2 CL.1 ASME B16.11</t>
  </si>
  <si>
    <t>ELBOW 45 DEG 3000# SW A182-F304L ASME B16.11</t>
  </si>
  <si>
    <t>ELBOW 90 DEG 3000# SW A350 LF2 CL.1 ASME B16.11</t>
  </si>
  <si>
    <t>CAP 6000# SCRD A350 LF2 CL.1 ASME B16.11</t>
  </si>
  <si>
    <t>CAP 6000# SCRD A350 LF2 CL.1 NACE MR0175/ISO 15156 SSC resistant ASME B16.11</t>
  </si>
  <si>
    <t>FULL COUPLING 6000# SW A350 LF2 CL.1 ASME B16.11</t>
  </si>
  <si>
    <t>TEE 6000# SW A350 LF2 CL.1 NACE MR0175/ISO 15156 SSC resistant ASME B16.11</t>
  </si>
  <si>
    <t>TEE 6000# SW A105N ASME B16.11</t>
  </si>
  <si>
    <t>ELBOW 90 DEG 6000# SW A350 LF2 CL.1 NACE MR0175/ISO 15156 SSC resistant ASME B16.11</t>
  </si>
  <si>
    <t>4FBWDC003028</t>
  </si>
  <si>
    <t>4CAAWQ004800</t>
  </si>
  <si>
    <t>39706-1</t>
  </si>
  <si>
    <t>Reducer ECC, THK:15.88mm x 12.7mm Material:Mss-SP-75-Gr.WPHY42-One seam Standard:5-W, ASME-ANSI B16.9, 30" x 28"</t>
  </si>
  <si>
    <t>ELBOW 90 DEG LR XS A234-WPBW BW WELDED 100%RT, ASME B16.9,48"</t>
  </si>
  <si>
    <t>4QSAC6020D00</t>
  </si>
  <si>
    <t>4QSAC6020E00</t>
  </si>
  <si>
    <t>4QSAD6020E00</t>
  </si>
  <si>
    <t>4QWAD6020E00</t>
  </si>
  <si>
    <t>4QXAD6020E00</t>
  </si>
  <si>
    <t>4QXAE6020E00</t>
  </si>
  <si>
    <t>4QXJK6000E00</t>
  </si>
  <si>
    <t>4QYAJ6040E00</t>
  </si>
  <si>
    <t>4QXAC6020D00</t>
  </si>
  <si>
    <t>4QXAC6020E00</t>
  </si>
  <si>
    <t>4QSAC6021B00</t>
  </si>
  <si>
    <t>4RSAC6020E00</t>
  </si>
  <si>
    <t>4QEAC2000200</t>
  </si>
  <si>
    <t>4QEAC2000400</t>
  </si>
  <si>
    <t>4QEAC2001200</t>
  </si>
  <si>
    <t>4QFAC2020200</t>
  </si>
  <si>
    <t>4QFAC2020300</t>
  </si>
  <si>
    <t>4QFAC2020600</t>
  </si>
  <si>
    <t>4QFAC2020800</t>
  </si>
  <si>
    <t>4QFAC2021000</t>
  </si>
  <si>
    <t>4QFAD2020300</t>
  </si>
  <si>
    <t>4QFAD2020600</t>
  </si>
  <si>
    <t>4QFAD2020800</t>
  </si>
  <si>
    <t>4QFAD2021000</t>
  </si>
  <si>
    <t>4QFAD4020200</t>
  </si>
  <si>
    <t>4QFAD4020300</t>
  </si>
  <si>
    <t>4QFAD4020400</t>
  </si>
  <si>
    <t>GATE 800# SW A105N TRIM NO.1 BB C.A=3MM HO, SOLID WEDGE, API 602,1/2"</t>
  </si>
  <si>
    <t>GATE 800# SW A105N TRIM NO.1 BB C.A=3MM HO, SOLID WEDGE, API 602,3/4"</t>
  </si>
  <si>
    <t>GATE 800# SW A105N TRIM NO.8 BB C.A=3MM HO, SOLID WEDGE, API 602,3/4"</t>
  </si>
  <si>
    <t>GATE 800# SW A105N TRIM NO.8 BB W/NIP,PBE(100MM,S160) C.A=3MM HO, SOLID WEDGE, API 602,3/4"</t>
  </si>
  <si>
    <t>GATE 800# SW/SCRD A105N, TRIM NO.8 BB C.A=3MM HO, SOLID WEDGE, API 602,3/4"</t>
  </si>
  <si>
    <t>GATE 800# SW/SCRD A105N TRIM NO.5 BB C.A=3MM HO, SOLID WEDGE, API 602,3/4"</t>
  </si>
  <si>
    <t>GATE 800# SW/SCRD A182-F304L TRIM NO.16 BB HO, SOLID WEDGE, API 602,3/4"</t>
  </si>
  <si>
    <t>GATE 800# SW/SCRD A105N, TRIM NO.12 BB W/NIP,POE(100MM,S160) C.A=3MM NACE MR0175/ISO 15156 SSC resistant HO, SOLID WEDGE, API 602,3/4"</t>
  </si>
  <si>
    <t>GATE 800# SW/SCRD A105N TRIM NO.1 BB C.A=3MM HO, SOLID WEDGE, API 602,1/2"</t>
  </si>
  <si>
    <t>GATE 800# SW/SCRD A105N TRIM NO.1 BB C.A=3MM HO, SOLID WEDGE, API 602,3/4"</t>
  </si>
  <si>
    <t>GATE 800# SW A105N TRIM NO.1 BB C.A=3MM HO, SOLID WEDGE, API 602,1 1/2"</t>
  </si>
  <si>
    <t>GLOBE 800# SW A105N TRIM NO.1 BB C.A=3MM HO, API 602,3/4"</t>
  </si>
  <si>
    <t>GATE 150# FF A216-WCB TRIM NO.1 BB HO, FLEXIBLE WEDGE, API 600,2"</t>
  </si>
  <si>
    <t>GATE 150# FF A216-WCB TRIM NO.1 BB HO, FLEXIBLE WEDGE, API 600,4"</t>
  </si>
  <si>
    <t>GATE 150# FF A216-WCB TRIM NO.1 BB HO, FLEXIBLE WEDGE, API 600,12"</t>
  </si>
  <si>
    <t>GATE 150# RF A216-WCB TRIM NO.1 BB C.A=3MM HO, FLEXIBLE WEDGE, API 600,2"</t>
  </si>
  <si>
    <t>GATE 150# RF A216-WCB TRIM NO.1 BB C.A=3MM HO, FLEXIBLE WEDGE, API 600,3"</t>
  </si>
  <si>
    <t>GATE 150# RF A216-WCB TRIM NO.1 BB C.A=3MM HO, FLEXIBLE WEDGE, API 600,6"</t>
  </si>
  <si>
    <t>GATE 150# RF A216-WCB TRIM NO.1 BB C.A=3MM HO, FLEXIBLE WEDGE, API 600,8"</t>
  </si>
  <si>
    <t>GATE 150# RF A216-WCB TRIM NO.1 BB C.A=3MM HO, FLEXIBLE WEDGE, API 600,10"</t>
  </si>
  <si>
    <t>GATE 150# RF A216-WCB TRIM NO.8 BB CA=3MM HO, FLEXIBLE WEDGE, API 600,3"</t>
  </si>
  <si>
    <t>GATE 150# RF A216-WCB TRIM NO.8 BB CA=3MM HO, FLEXIBLE WEDGE, API 600,6"</t>
  </si>
  <si>
    <t>GATE 150# RF A216-WCB TRIM NO.8 BB CA=3MM HO, FLEXIBLE WEDGE, API 600,8"</t>
  </si>
  <si>
    <t>GATE 150# RF A216-WCB TRIM NO.8 BB CA=3MM HO, FLEXIBLE WEDGE, API 600,10"</t>
  </si>
  <si>
    <t>GATE 300# RF A216-WCB TRIM NO.8 BB C.A=3MM HO, FLEXIBLE WEDGE, API 600,2"</t>
  </si>
  <si>
    <t>GATE 300# RF A216-WCB TRIM NO.8 BB C.A=3MM HO, FLEXIBLE WEDGE, API 600,3"</t>
  </si>
  <si>
    <t>GATE 300# RF A216-WCB TRIM NO.8 BB C.A=3MM HO, FLEXIBLE WEDGE, API 600,4"</t>
  </si>
  <si>
    <t>4CNASP041616</t>
  </si>
  <si>
    <t>Lateral TEE ,SMLS, BW , STD*STD , A234-WPB Nace MR0175/ISO 15156 SSC resistance, ASME B16.9</t>
  </si>
  <si>
    <t>4NHA2F001400</t>
  </si>
  <si>
    <t>SPACER &amp; BLIND PADDLE 150# RF A516 GR 70 ENGINEERING STD: SACR-DE-GEN-PI-SPC-0023,14"</t>
  </si>
  <si>
    <t>4QFAD4020600</t>
  </si>
  <si>
    <t>4QFAD4020800</t>
  </si>
  <si>
    <t>4QFAD4021000</t>
  </si>
  <si>
    <t>4QFAJ2040200</t>
  </si>
  <si>
    <t>4QFAJ2040300</t>
  </si>
  <si>
    <t>4QFAK2070200</t>
  </si>
  <si>
    <t>4QFAK2070300</t>
  </si>
  <si>
    <t>4QFAK2071200</t>
  </si>
  <si>
    <t>4QFAK4070200</t>
  </si>
  <si>
    <t>4QFAK4070300</t>
  </si>
  <si>
    <t>4QFAK4071000</t>
  </si>
  <si>
    <t>4QFGI4010600</t>
  </si>
  <si>
    <t>4QFJK4000200</t>
  </si>
  <si>
    <t>4QHAC2000200</t>
  </si>
  <si>
    <t>4QIAC2021B00</t>
  </si>
  <si>
    <t>4RFAC2020200</t>
  </si>
  <si>
    <t>4RFAC2020300</t>
  </si>
  <si>
    <t>4RFAC2020400</t>
  </si>
  <si>
    <t>4RFAC2020600</t>
  </si>
  <si>
    <t>4RFAD2020200</t>
  </si>
  <si>
    <t>4RFAD2020300</t>
  </si>
  <si>
    <t>4RFAD4020300</t>
  </si>
  <si>
    <t>4RFAD4020600</t>
  </si>
  <si>
    <t>4RFAD4120800</t>
  </si>
  <si>
    <t>4RFGI4010400</t>
  </si>
  <si>
    <t>4UFAIR200200</t>
  </si>
  <si>
    <t>4UFAIR200600</t>
  </si>
  <si>
    <t>4UFAIR4A0200</t>
  </si>
  <si>
    <t>4UFJKR200600</t>
  </si>
  <si>
    <t>4QHAC2000E00</t>
  </si>
  <si>
    <t>GATE 300# RF A216-WCB TRIM NO.8 BB C.A=3MM HO, FLEXIBLE WEDGE, API 600,6"</t>
  </si>
  <si>
    <t>GATE 300# RF A216-WCB TRIM NO.8 BB C.A=3MM HO, FLEXIBLE WEDGE, API 600,8"</t>
  </si>
  <si>
    <t>GATE 300# RF A216-WCB TRIM NO.8 BB C.A=3MM HO, FLEXIBLE WEDGE, API 600,10"</t>
  </si>
  <si>
    <t>GATE 150# RF A216-WCB TRIM NO.12 BB C.A=3MM NACE MR0175/ISO 15156 SSC resistant HO, FLEXIBLE WEDGE, API 600,2"</t>
  </si>
  <si>
    <t>GATE 150# RF A216-WCB TRIM NO.12 BB C.A=3MM NACE MR0175/ISO 15156 SSC resistant HO, FLEXIBLE WEDGE, API 600,3"</t>
  </si>
  <si>
    <t>GATE 150# RF A216-WCB TRIM NO.16 BB C.A=6MM NACE MR0175/ISO 15156 SSC resistant, HIC resitant HO, FLEXIBLE WEDGE, API 600,2"</t>
  </si>
  <si>
    <t>GATE 150# RF A216-WCB TRIM NO.16 BB C.A=6MM NACE MR0175/ISO 15156 SSC resistant, HIC resitant HO, FLEXIBLE WEDGE, API 600,3"</t>
  </si>
  <si>
    <t>GATE 150# RF A216-WCB TRIM NO.16 BB C.A=6MM NACE MR0175/ISO 15156 SSC resistant, HIC resitant HO, FLEXIBLE WEDGE, API 600,12"</t>
  </si>
  <si>
    <t>GATE 300# RF A216-WCB TRIM NO.16 BB C.A=6MM NACE MR0175/ISO 15156 SSC resistant, HIC resitant HO, FLEXIBLE WEDGE, API 600,2"</t>
  </si>
  <si>
    <t>GATE 300# RF A216-WCB TRIM NO.16 BB C.A=6MM NACE MR0175/ISO 15156 SSC resistant, HIC resitant HO, FLEXIBLE WEDGE, API 600,3"</t>
  </si>
  <si>
    <t>GATE 300# RF A216-WCB TRIM NO.16 BB C.A=6MM NACE MR0175/ISO 15156 SSC resistant, HIC resitant HO, FLEXIBLE WEDGE, API 600,10"</t>
  </si>
  <si>
    <t>GATE 300# RF A217-C5 TRIM NO.10 BB C.A=6MM HO, FLEXIBLE WEDGE, API 600,6"</t>
  </si>
  <si>
    <t>GATE 300# RF A351 CF3 TRIM NO.16 BB HO, FLEXIBLE WEDGE, API 600,2"</t>
  </si>
  <si>
    <t>GATE 150# FF A105N TRIM NO.1 BB HO, SOLID WEDGE, API 602,2"</t>
  </si>
  <si>
    <t>GATE 150# RF A105N TRIM NO.1 BB C.A=3MM HO, SOLID WEDGE, API 602,1 1/2"</t>
  </si>
  <si>
    <t>GLOBE 150# RF A216-WCB TRIM NO.1 BB C.A=3MM HO,  BS 1873,2"</t>
  </si>
  <si>
    <t>GLOBE 150# RF A216-WCB TRIM NO.1 BB C.A=3MM HO,  BS 1873,3"</t>
  </si>
  <si>
    <t>GLOBE 150# RF A216-WCB TRIM NO.1 BB C.A=3MM HO,  BS 1873,4"</t>
  </si>
  <si>
    <t>GLOBE 150# RF A216-WCB TRIM NO.1 BB C.A=3MM HO,  BS 1873,6"</t>
  </si>
  <si>
    <t>GLOBE 150# RF A216-WCB TRIM NO.8 BB C.A=3MM HO,  BS 1873,2"</t>
  </si>
  <si>
    <t>GLOBE 150# RF A216-WCB TRIM NO.8 BB C.A=3MM HO,  BS 1873,3"</t>
  </si>
  <si>
    <t>GLOBE 300# RF A216-WCB TRIM NO.8 BB C.A=3MM HO,  BS 1873,3"</t>
  </si>
  <si>
    <t>GLOBE 300# RF A216-WCB TRIM NO.8 BB C.A=3MM HO,  BS 1873,6"</t>
  </si>
  <si>
    <t>GLOBE 300# RF A216-WCB TRIM NO.8 BB C.A=3MM GO,  BS 1873,8"</t>
  </si>
  <si>
    <t>GLOBE 300# RF A217-C5 TRIM NO.10 BB C.A=6MM HO, BS 1873,4"</t>
  </si>
  <si>
    <t>BALL 150# RF A216-WCB, 304SS/RTFE-S FLOAT  FS WO FB, API 608,2"</t>
  </si>
  <si>
    <t>BALL 150# RF A216-WCB, 304SS/RTFE-S FLOAT  FS WO FB, API 608,6"</t>
  </si>
  <si>
    <t>BALL 300# RF A216-WCB, 304SS/RTFE-S FLOAT  FS WO C.A=3MM FB, API 608,2"</t>
  </si>
  <si>
    <t>BALL 150# RF A351-CF3,316SS/RTFE-S FLOAT  FS WO FB, API 608,6"</t>
  </si>
  <si>
    <t>GATE 150# FF A105N TRIM NO.1 BB HO, SOLID WEDGE, API 602,3/4"</t>
  </si>
  <si>
    <t>4QFAJ2040400</t>
  </si>
  <si>
    <t>4QFAJ2040600</t>
  </si>
  <si>
    <t>4QFAK2070400</t>
  </si>
  <si>
    <t>4QFAK2070600</t>
  </si>
  <si>
    <t>4QFAK2070800</t>
  </si>
  <si>
    <t>4QFAK2071000</t>
  </si>
  <si>
    <t>GATE 150# RF A216-WCB TRIM NO.12 BB C.A=3MM NACE MR0175/ISO 15156 SSC resistant HO, FLEXIBLE WEDGE, API 600,4"</t>
  </si>
  <si>
    <t>GATE 150# RF A216-WCB TRIM NO.12 BB C.A=3MM NACE MR0175/ISO 15156 SSC resistant HO, FLEXIBLE WEDGE, API 600,6"</t>
  </si>
  <si>
    <t>GATE 150# RF A216-WCB TRIM NO.16 BB C.A=6MM NACE MR0175/ISO 15156 SSC resistant, HIC resitant HO, FLEXIBLE WEDGE, API 600,4"</t>
  </si>
  <si>
    <t>GATE 150# RF A216-WCB TRIM NO.16 BB C.A=6MM NACE MR0175/ISO 15156 SSC resistant, HIC resitant HO, FLEXIBLE WEDGE, API 600,6"</t>
  </si>
  <si>
    <t>GATE 150# RF A216-WCB TRIM NO.16 BB C.A=6MM NACE MR0175/ISO 15156 SSC resistant, HIC resitant HO, FLEXIBLE WEDGE, API 600,8"</t>
  </si>
  <si>
    <t>GATE 150# RF A216-WCB TRIM NO.16 BB C.A=6MM NACE MR0175/ISO 15156 SSC resistant, HIC resitant HO, FLEXIBLE WEDGE, API 600,10"</t>
  </si>
  <si>
    <t>4QFAK4070400</t>
  </si>
  <si>
    <t>4QFAK4070600</t>
  </si>
  <si>
    <t>4QFGI4010200</t>
  </si>
  <si>
    <t>4RFAJ2040200</t>
  </si>
  <si>
    <t>4RFAK2070200</t>
  </si>
  <si>
    <t>4RFAK2070400</t>
  </si>
  <si>
    <t>4RFAK4070300</t>
  </si>
  <si>
    <t>4UIAIR201B00</t>
  </si>
  <si>
    <t>4TYAC2001200</t>
  </si>
  <si>
    <t>GATE 300# RF A216-WCB TRIM NO.16 BB C.A=6MM NACE MR0175/ISO 15156 SSC resistant, HIC resitant HO, FLEXIBLE WEDGE, API 600,4"</t>
  </si>
  <si>
    <t>GATE 300# RF A216-WCB TRIM NO.16 BB C.A=6MM NACE MR0175/ISO 15156 SSC resistant, HIC resitant HO, FLEXIBLE WEDGE, API 600,6"</t>
  </si>
  <si>
    <t>GATE 300# RF A217-C5 TRIM NO.10 BB C.A=6MM HO, FLEXIBLE WEDGE, API 600,2"</t>
  </si>
  <si>
    <t>GLOBE 150# RF A216-WCB TRIM NO.12 BB C.A=3MM NACE MR0175/ISO 15156 SSC resistant HO,  BS 1873,2"</t>
  </si>
  <si>
    <t>GLOBE 150# RF A216-WCB TRIM NO.16 BB C.A=6MM NACE MR0175/ISO 15156 SSC resistant, HIC resitant HO,  BS 1873,2"</t>
  </si>
  <si>
    <t>GLOBE 150# RF A216-WCB TRIM NO.16 BB C.A=6MM NACE MR0175/ISO 15156 SSC resistant, HIC resitant HO,  BS 1873,4"</t>
  </si>
  <si>
    <t>GLOBE 300# RF A216-WCB TRIM NO.16 BB C.A=6MM NACE MR0175/ISO 15156 SSC resistant, HIC resitant HO,  BS 1873,3"</t>
  </si>
  <si>
    <t>BALL 150# RF A105N, 304SS/RTFE-S FLOAT  FS WO FB,BS EN ISO 17292,1 1/2"</t>
  </si>
  <si>
    <t>CHECK 150# FF A216-WCB TRIM NO.1 DUAL PLT WAF LUG API 594,12"</t>
  </si>
  <si>
    <t>4QSAC6020100</t>
  </si>
  <si>
    <t>4QSAE6020100</t>
  </si>
  <si>
    <t>4QSJK6000100</t>
  </si>
  <si>
    <t>4QSLK6000100</t>
  </si>
  <si>
    <t>4QTAC6000100</t>
  </si>
  <si>
    <t>4QTAC6000D00</t>
  </si>
  <si>
    <t>4QTAC6000E00</t>
  </si>
  <si>
    <t>4QWAK6071B00</t>
  </si>
  <si>
    <t>4QXAC6020100</t>
  </si>
  <si>
    <t>4QXAD6020100</t>
  </si>
  <si>
    <t>4QXAE6020100</t>
  </si>
  <si>
    <t>4RSAC6020100</t>
  </si>
  <si>
    <t>4RSAE6020100</t>
  </si>
  <si>
    <t>4RZAK6070100</t>
  </si>
  <si>
    <t>4RZAK6071B00</t>
  </si>
  <si>
    <t>GATE 800# SW A105N TRIM NO.1 BB C.A=3MM HO, SOLID WEDGE, API 602,1"</t>
  </si>
  <si>
    <t>GATE 800# SW A105N TRIM NO.5 BB C.A=3MM HO, SOLID WEDGE, API 602,1"</t>
  </si>
  <si>
    <t>GATE 800# SW A182-F304L TRIM NO.16 BB HO, SOLID WEDGE, API 602,1"</t>
  </si>
  <si>
    <t>GATE 800# SW A182-F316L TRIM NO.16 BB HO, SOLID WEDGE, API 602,1"</t>
  </si>
  <si>
    <t>GATE 800# SCRD A105N TRIM NO.1 BB HO, SOLID WEDGE, API 602,1"</t>
  </si>
  <si>
    <t>GATE 800# SCRD A105N TRIM NO.1 BB HO, SOLID WEDGE, API 602,1/2"</t>
  </si>
  <si>
    <t>GATE 800# SCRD A105N TRIM NO.1 BB HO, SOLID WEDGE, API 602,3/4"</t>
  </si>
  <si>
    <t>GATE 800# SW A105N TRIM NO.16 BB W/NIP,PBE(100MM,XXS) C.A=6MM NACE MR0175/ISO 15156 SSC resistant, HIC resitant HO, SOLID WEDGE, API 602,1 1/2"</t>
  </si>
  <si>
    <t>GATE 800# SW/SCRD A105N TRIM NO.1 BB C.A=3MM HO, SOLID WEDGE, API 602,1"</t>
  </si>
  <si>
    <t>GATE 800# SW/SCRD A105N, TRIM NO.8 BB C.A=3MM HO, SOLID WEDGE, API 602,1"</t>
  </si>
  <si>
    <t>GATE 800# SW/SCRD A105N TRIM NO.5 BB C.A=3MM HO, SOLID WEDGE, API 602,1"</t>
  </si>
  <si>
    <t>GLOBE 800# SW A105N TRIM NO.1 BB C.A=3MM HO, API 602,1"</t>
  </si>
  <si>
    <t>GLOBE 800# SW A105N TRIM NO.5 BB C.A=3MM HO, API 602,1"</t>
  </si>
  <si>
    <t>GLOBE 800# SW A105N, TRIM NO.16 BB W/NIP,PBE(100MM,XXS) C.A=6MM NACE MR0175/ISO 15156 SSC resistant, HIC resitant HO, API 602,1"</t>
  </si>
  <si>
    <t>GLOBE 800# SW A105N, TRIM NO.16 BB W/NIP,PBE(100MM,XXS) C.A=6MM NACE MR0175/ISO 15156 SSC resistant, HIC resitant HO, API 602,1 1/2"</t>
  </si>
  <si>
    <t>4SSAC6120100</t>
  </si>
  <si>
    <t>4SSAC6120E00</t>
  </si>
  <si>
    <t>4SSAD6120E00</t>
  </si>
  <si>
    <t>4SSAE6120100</t>
  </si>
  <si>
    <t>4SZAJ6140E00</t>
  </si>
  <si>
    <t>4TYAC2020200</t>
  </si>
  <si>
    <t>4TYAC2020300</t>
  </si>
  <si>
    <t>4TYAC2020400</t>
  </si>
  <si>
    <t>4TYAD2020200</t>
  </si>
  <si>
    <t>4TYAD2020400</t>
  </si>
  <si>
    <t>4TYAD2020600</t>
  </si>
  <si>
    <t>4TYAD4020600</t>
  </si>
  <si>
    <t>CHECK 800# SW A105N, TRIM NO.1 BC PISTON-S C.A=3MM W/SPRING TYPE, API 602,1"</t>
  </si>
  <si>
    <t>CHECK 800# SW A105N, TRIM NO.1 BC PISTON-S C.A=3MM W/SPRING TYPE, API 602,3/4"</t>
  </si>
  <si>
    <t>CHECK 800# SW A105N, TRIM NO.8 BC PISTON-S C.A=3MM W/SPRING TYPE, API 602,3/4"</t>
  </si>
  <si>
    <t>CHECK 800# SW A105N, TRIM NO.5 BC PISTON-S C.A=3MM W/SPRING TYPE, API 602,1"</t>
  </si>
  <si>
    <t>CHECK 800# SW A105N TRIM NO.12 BC PISTON-S W/NIP,PBE(100MM,S160) C.A=3MM NACE MR0175/ISO 15156 SSC resistant W/SPRING TYPE, API 602,3/4"</t>
  </si>
  <si>
    <t>BALL 800# SW 100 mm NIPPLE POE/TOE ASTM A105 TRIM:SS304 W/RTFE SEATS WO FLOATING FB BS EN ISO 17292,3/4"</t>
  </si>
  <si>
    <t>BALL 800# SW 100 mm NIPPLE PBE ASTM A105 TRIM:SS304 W/RTFE SEATS WO FLOATING FB BS EN ISO 17292,3/4"</t>
  </si>
  <si>
    <t>GATE 800# SW A105N TRIM NO.16 BB W/NIP,PBE(100MM,XXS) C.A=6MM NACE MR0175/ISO 15156 SSC resistant HO, SOLID WEDGE, API 602,1"</t>
  </si>
  <si>
    <t>CHECK 150# RF A216-WCB TRIM NO.1 DUAL PLT WAF LUG C.A=3MM API 594,2"</t>
  </si>
  <si>
    <t>CHECK 150# RF A216-WCB TRIM NO.1 DUAL PLT WAF LUG C.A=3MM API 594,3"</t>
  </si>
  <si>
    <t>CHECK 150# RF A216-WCB TRIM NO.1 DUAL PLT WAF LUG C.A=3MM API 594,4"</t>
  </si>
  <si>
    <t>CHECK 150# RF A216-WCB TRIM NO.8 DUAL PLT WAF LUG C.A=3MM API 594,2"</t>
  </si>
  <si>
    <t>CHECK 150# RF A216-WCB TRIM NO.8 DUAL PLT WAF LUG C.A=3MM API 594,4"</t>
  </si>
  <si>
    <t>CHECK 150# RF A216-WCB TRIM NO.8 DUAL PLT WAF LUG C.A=3MM API 594,6"</t>
  </si>
  <si>
    <t>CHECK 300# RF A216-WCB TRIM NO.8 DUAL PLT WAF LUG C.A=3MM API 594,6"</t>
  </si>
  <si>
    <t>CHECK 300# RF A351-CF8M TRIM NO.16 DUAL PLT WAF LUG API 594,2"</t>
  </si>
  <si>
    <t>4BACS2001B00</t>
  </si>
  <si>
    <t>4BALS1000E00</t>
  </si>
  <si>
    <t>4NEC2F000200</t>
  </si>
  <si>
    <t>4BHAT1040E00</t>
  </si>
  <si>
    <t>4HIBSR040E00</t>
  </si>
  <si>
    <t>4NEA2G000200</t>
  </si>
  <si>
    <t>4GAAPE001403</t>
  </si>
  <si>
    <t>4GAAPE001404</t>
  </si>
  <si>
    <t>4GAAPE001406</t>
  </si>
  <si>
    <t>ELBOW 90 DEG 3000# SW A182-F316L ASME B16.11</t>
  </si>
  <si>
    <t>BLIND SPECTACLE 150# RF A516 GR 60 ASME B16.48</t>
  </si>
  <si>
    <t>PLUG ROUND HEAD SCRD A105N NACE MR0175/ISO 15156 SSC resistant ASME B16.11</t>
  </si>
  <si>
    <t>NIPPLE XXS A106-B TOE 100mm-LONG NACE MR0175/ISO 15156 SSC resistant ASME B 36.10</t>
  </si>
  <si>
    <t>BLIND SPECTACLE 150# FF A516 GR 70 ASME B16.48</t>
  </si>
  <si>
    <t>4UXAIR6A0E00</t>
  </si>
  <si>
    <t>4UWAIR6A0E00</t>
  </si>
  <si>
    <t>4QWAK6070100</t>
  </si>
  <si>
    <t>4TYLK4000200</t>
  </si>
  <si>
    <t>4GBAT100140E</t>
  </si>
  <si>
    <t>4RSAK6020100</t>
  </si>
  <si>
    <t>4RSCJ6020100</t>
  </si>
  <si>
    <t>4QYAK6070100</t>
  </si>
  <si>
    <t>4SSLK6100100</t>
  </si>
  <si>
    <t>4RFAD4020200</t>
  </si>
  <si>
    <t>4QFAC2020400</t>
  </si>
  <si>
    <t>4QFAD2020400</t>
  </si>
  <si>
    <t>4UWAIR6A0100</t>
  </si>
  <si>
    <t>4TYAK4070400</t>
  </si>
  <si>
    <t>4QWHI6010100</t>
  </si>
  <si>
    <t>4QFAK4171200</t>
  </si>
  <si>
    <t>4CAASE000400</t>
  </si>
  <si>
    <t>4CCASE000400</t>
  </si>
  <si>
    <t>4QSCK6D40E00</t>
  </si>
  <si>
    <t>4QSAJ6020100</t>
  </si>
  <si>
    <t>4QSAI6020100</t>
  </si>
  <si>
    <t>4QSCJ6020100</t>
  </si>
  <si>
    <t>4QWAK6050100</t>
  </si>
  <si>
    <t>4QXAK6021B00</t>
  </si>
  <si>
    <t>4QSAI6021B00</t>
  </si>
  <si>
    <t>4QSCJ6021B00</t>
  </si>
  <si>
    <t>4QSAD6021B00</t>
  </si>
  <si>
    <t>4QSAK6021B00</t>
  </si>
  <si>
    <t>4QSAJ6021B00</t>
  </si>
  <si>
    <t>4UWJIR600E00</t>
  </si>
  <si>
    <t>4QSJK6001B00</t>
  </si>
  <si>
    <t>4QSLK6001B00</t>
  </si>
  <si>
    <t>4QSLK6030100</t>
  </si>
  <si>
    <t>4QXJK6000100</t>
  </si>
  <si>
    <t>4QXLK6000100</t>
  </si>
  <si>
    <t>4QSLK6031B00</t>
  </si>
  <si>
    <t>4QXLK6030E00</t>
  </si>
  <si>
    <t>4RSLK6000100</t>
  </si>
  <si>
    <t>4QILK2031B00</t>
  </si>
  <si>
    <t>4QIJK2001B00</t>
  </si>
  <si>
    <t>4QIJK4001B00</t>
  </si>
  <si>
    <t>4QXJK6000D00</t>
  </si>
  <si>
    <t>4QXLK6000D00</t>
  </si>
  <si>
    <t>4QIJK4000D00</t>
  </si>
  <si>
    <t>4RSJK6000D00</t>
  </si>
  <si>
    <t>4QXLK6000E00</t>
  </si>
  <si>
    <t>4RSLK6030100</t>
  </si>
  <si>
    <t>4QICK4041B00</t>
  </si>
  <si>
    <t>4QICJ4021B00</t>
  </si>
  <si>
    <t>4QICK2041B00</t>
  </si>
  <si>
    <t>4QIAK4021B00</t>
  </si>
  <si>
    <t>4QIAK2071B00</t>
  </si>
  <si>
    <t>4QIAK4071B00</t>
  </si>
  <si>
    <t>4QIAI2081B00</t>
  </si>
  <si>
    <t>4QICI2021B00</t>
  </si>
  <si>
    <t>4QIAJ2041B00</t>
  </si>
  <si>
    <t>4QIAI2021B00</t>
  </si>
  <si>
    <t>4QIAK2051B00</t>
  </si>
  <si>
    <t>4QIAD2021B00</t>
  </si>
  <si>
    <t>4QHAC2001B00</t>
  </si>
  <si>
    <t>4QSAI6020E00</t>
  </si>
  <si>
    <t>4QXCJ6020E00</t>
  </si>
  <si>
    <t>4QXCI6020E00</t>
  </si>
  <si>
    <t>4QSAK6020E00</t>
  </si>
  <si>
    <t>4QXAK6020E00</t>
  </si>
  <si>
    <t>4QXAI6020E00</t>
  </si>
  <si>
    <t>4QXCJ6020D00</t>
  </si>
  <si>
    <t>4QSAD6020D00</t>
  </si>
  <si>
    <t>4QHAC2000D00</t>
  </si>
  <si>
    <t>4QSAI6020D00</t>
  </si>
  <si>
    <t>4QIAE4020E00</t>
  </si>
  <si>
    <t>4QIAD2020E00</t>
  </si>
  <si>
    <t>4QIAI2020E00</t>
  </si>
  <si>
    <t>4QIAC2020E00</t>
  </si>
  <si>
    <t>4QXCI6020D00</t>
  </si>
  <si>
    <t>4QSAK6020D00</t>
  </si>
  <si>
    <t>4QSCJ6020D00</t>
  </si>
  <si>
    <t>4QXAJ6020E00</t>
  </si>
  <si>
    <t>4QSAJ6020E00</t>
  </si>
  <si>
    <t>4QIAD2020100</t>
  </si>
  <si>
    <t>4QICJ4020100</t>
  </si>
  <si>
    <t>4QIAC2020100</t>
  </si>
  <si>
    <t>4QIAC4000100</t>
  </si>
  <si>
    <t>4QICK4040100</t>
  </si>
  <si>
    <t>4QIAD4020100</t>
  </si>
  <si>
    <t>4QIAK2070100</t>
  </si>
  <si>
    <t>4QIAE4020100</t>
  </si>
  <si>
    <t>4QIAK4070100</t>
  </si>
  <si>
    <t>4QIAD4020E00</t>
  </si>
  <si>
    <t>4SSLK6101B00</t>
  </si>
  <si>
    <t>4QSLK6030E00</t>
  </si>
  <si>
    <t>4SSJK6101B00</t>
  </si>
  <si>
    <t>4QSLK6000E00</t>
  </si>
  <si>
    <t>4QSJK6000E00</t>
  </si>
  <si>
    <t>4SSLK6100E00</t>
  </si>
  <si>
    <t>4SSLK6100D00</t>
  </si>
  <si>
    <t>4SSCJ6120100</t>
  </si>
  <si>
    <t>4SSJK6100100</t>
  </si>
  <si>
    <t>4QWAJ6040E00</t>
  </si>
  <si>
    <t>4QSAK6020100</t>
  </si>
  <si>
    <t>4SSCJ6120E00</t>
  </si>
  <si>
    <t>4QSCI6020E00</t>
  </si>
  <si>
    <t>4QSAE6020E00</t>
  </si>
  <si>
    <t>4SSCI6120E00</t>
  </si>
  <si>
    <t>4SSCJ6121B00</t>
  </si>
  <si>
    <t>4SSAD6120100</t>
  </si>
  <si>
    <t>4SSAC6121B00</t>
  </si>
  <si>
    <t>4SSAD6121B00</t>
  </si>
  <si>
    <t>4UXAIR6A0100</t>
  </si>
  <si>
    <t>4UWCIR6A1B00</t>
  </si>
  <si>
    <t>4UWAIR6A1B00</t>
  </si>
  <si>
    <t>4UXAIR6A1B00</t>
  </si>
  <si>
    <t>4UXAIR600D00</t>
  </si>
  <si>
    <t>4UWAIR6A0D00</t>
  </si>
  <si>
    <t>4UXAIR600E00</t>
  </si>
  <si>
    <t>4UXCIR6A0E00</t>
  </si>
  <si>
    <t>4UICKR4A0100</t>
  </si>
  <si>
    <t>4UWCIR6A0E00</t>
  </si>
  <si>
    <t>4UIAIR4A0E00</t>
  </si>
  <si>
    <t>4UIAIR200D00</t>
  </si>
  <si>
    <t>4UIAIR200100</t>
  </si>
  <si>
    <t>4UICKR4A0E00</t>
  </si>
  <si>
    <t>4UICKR200100</t>
  </si>
  <si>
    <t>4UICKM2A0100</t>
  </si>
  <si>
    <t>4UIAIR4A0100</t>
  </si>
  <si>
    <t>4UIAIR200E00</t>
  </si>
  <si>
    <t>4UICKM2A0E00</t>
  </si>
  <si>
    <t>4UICKR200E00</t>
  </si>
  <si>
    <t>4UIAIR4A1B00</t>
  </si>
  <si>
    <t>4RSAD6020D00</t>
  </si>
  <si>
    <t>4RSAD6020E00</t>
  </si>
  <si>
    <t>4RSAC6021B00</t>
  </si>
  <si>
    <t>4RSAD6021B00</t>
  </si>
  <si>
    <t>4RSCJ6021B00</t>
  </si>
  <si>
    <t>4QSCJ6020E00</t>
  </si>
  <si>
    <t>4RSAK6020D00</t>
  </si>
  <si>
    <t>4RSCI6020E00</t>
  </si>
  <si>
    <t>4RSAC6020D00</t>
  </si>
  <si>
    <t>4RSCJ6020E00</t>
  </si>
  <si>
    <t>4RWAC6000E00</t>
  </si>
  <si>
    <t>4RSAD6020100</t>
  </si>
  <si>
    <t>4RWAC6000D00</t>
  </si>
  <si>
    <t>4RSAI6020D00</t>
  </si>
  <si>
    <t>4SZAK6171B00</t>
  </si>
  <si>
    <t>4SZAD6121B00</t>
  </si>
  <si>
    <t>4SZAC6101B00</t>
  </si>
  <si>
    <t>4SZCK6140E00</t>
  </si>
  <si>
    <t>4SZCI6120E00</t>
  </si>
  <si>
    <t>4SZCK6140100</t>
  </si>
  <si>
    <t>4SZAC6100100</t>
  </si>
  <si>
    <t>4SZCK6141B00</t>
  </si>
  <si>
    <t>4SSAK6150100</t>
  </si>
  <si>
    <t>4RZAC6001B00</t>
  </si>
  <si>
    <t>4RZAK6081B00</t>
  </si>
  <si>
    <t>4RZCK6041B00</t>
  </si>
  <si>
    <t>4RZCK6040100</t>
  </si>
  <si>
    <t>4QWAI6080100</t>
  </si>
  <si>
    <t>4QYAJ6040100</t>
  </si>
  <si>
    <t>4QSCK6D40100</t>
  </si>
  <si>
    <t>4QWAC6000E00</t>
  </si>
  <si>
    <t>4QSCK6D41B00</t>
  </si>
  <si>
    <t>4QWAK6081B00</t>
  </si>
  <si>
    <t>4QWAK6051B00</t>
  </si>
  <si>
    <t>4QYAK6080D00</t>
  </si>
  <si>
    <t>4QYAJ6040D00</t>
  </si>
  <si>
    <t>4QYAI6080D00</t>
  </si>
  <si>
    <t>4QYCI6020E00</t>
  </si>
  <si>
    <t>4QYAD6020E00</t>
  </si>
  <si>
    <t>4QYAC6000E00</t>
  </si>
  <si>
    <t>4QYAK6080E00</t>
  </si>
  <si>
    <t>4QYAK6040E00</t>
  </si>
  <si>
    <t>4QYAI6080E00</t>
  </si>
  <si>
    <t>4QXCJ6020100</t>
  </si>
  <si>
    <t>4QXAD6021B00</t>
  </si>
  <si>
    <t>4QXAC6021B00</t>
  </si>
  <si>
    <t>4QXAK6020D00</t>
  </si>
  <si>
    <t>4QXAI6020D00</t>
  </si>
  <si>
    <t>4RSAI6021B00</t>
  </si>
  <si>
    <t>4SSAK6120100</t>
  </si>
  <si>
    <t>4SSAI6121B00</t>
  </si>
  <si>
    <t>4RSJK6001B00</t>
  </si>
  <si>
    <t>4QSAD6020100</t>
  </si>
  <si>
    <t>39724to37</t>
  </si>
  <si>
    <t>4QWAJ6040100</t>
  </si>
  <si>
    <t>4QWAK6080E00</t>
  </si>
  <si>
    <t>4QWCK6040D00</t>
  </si>
  <si>
    <t>4SSAK6121B00</t>
  </si>
  <si>
    <t>4SSCI6120D00</t>
  </si>
  <si>
    <t>4RSAK6021B00</t>
  </si>
  <si>
    <t>4QXKK6000E00</t>
  </si>
  <si>
    <t>4QYGI6010100</t>
  </si>
  <si>
    <t>4SZAK6181B00</t>
  </si>
  <si>
    <t>4SZAK6170100</t>
  </si>
  <si>
    <t>4SZAI6180100</t>
  </si>
  <si>
    <t>4SSAK6151B00</t>
  </si>
  <si>
    <t>4SZAJ6140100</t>
  </si>
  <si>
    <t>4SZAJ6141B00</t>
  </si>
  <si>
    <t>4QWGI6010100</t>
  </si>
  <si>
    <t>4SZAI6181B00</t>
  </si>
  <si>
    <t>4QWAD6020100</t>
  </si>
  <si>
    <t>GATE 800# SW A105N TRIM NO.8 BB W/NIP,PBE(100MM,S160) C.A=3MM HO, SOLID WEDGE, API 602,1"</t>
  </si>
  <si>
    <t>4QXAD6020D00</t>
  </si>
  <si>
    <t>GATE 800# SW/SCRD A105N, TRIM NO.8 BB C.A=3MM HO, SOLID WEDGE, API 602,1/2"</t>
  </si>
  <si>
    <t>4QXAJ6020100</t>
  </si>
  <si>
    <t>GATE 800# SW/SCRD A105N, TRIM NO.12 BB C.A=3MM HO, SOLID WEDGE, API 602,1"</t>
  </si>
  <si>
    <t>4QXAK6050100</t>
  </si>
  <si>
    <t>GATE 800# SW/SCRD A105N, TRIM NO.16 BB CA=6MM W/NIP,POE(100MM,XXS) NACE MR0175/ISO 15156 SSC resistant HO, SOLID WEDGE, API 602,1"</t>
  </si>
  <si>
    <t>GATE 800# SW/SCRD A182-F304L TRIM NO.16 BB HO, SOLID WEDGE, API 602,1 1/2"</t>
  </si>
  <si>
    <t>4RLAC6000D00</t>
  </si>
  <si>
    <t>NEEDLE GLOBE 800# SW A105, TRIM NO.1 BB (100mm,S80) HO, API 602,1/2"</t>
  </si>
  <si>
    <t>4RWAD6020D00</t>
  </si>
  <si>
    <t>NEEDLE GLOBE 800# SW A105, TRIM NO.8 BB C.A=3MM HO, API 602,1/2"</t>
  </si>
  <si>
    <t>4QXJK6001B00</t>
  </si>
  <si>
    <t>4BJAS1000D00</t>
  </si>
  <si>
    <t>4STCJ6120100</t>
  </si>
  <si>
    <t xml:space="preserve"> 4RTAC6000200 </t>
  </si>
  <si>
    <t xml:space="preserve"> 4QTAC6000200 </t>
  </si>
  <si>
    <t>4QTAK6020E00</t>
  </si>
  <si>
    <t>4RTLI6000100</t>
  </si>
  <si>
    <t>Over</t>
  </si>
  <si>
    <t>4QTCK6020E00</t>
  </si>
  <si>
    <t>4QSJK6300100</t>
  </si>
  <si>
    <t>4LFA4Q061000</t>
  </si>
  <si>
    <t>4LFC4E000400</t>
  </si>
  <si>
    <t>4LFG4G000600</t>
  </si>
  <si>
    <t>4LFG5I000400</t>
  </si>
  <si>
    <t>4MFC4K040D00</t>
  </si>
  <si>
    <t>4MFG4R000100</t>
  </si>
  <si>
    <t>4MFG5R000100</t>
  </si>
  <si>
    <t>4MFH4R001B00</t>
  </si>
  <si>
    <t>4MFJ2N000E00</t>
  </si>
  <si>
    <t>4NDA2F002400</t>
  </si>
  <si>
    <t>4NDA4F000100</t>
  </si>
  <si>
    <t>4NDC2F001600</t>
  </si>
  <si>
    <t>4NDG4F000100</t>
  </si>
  <si>
    <t>4NDK4F000200</t>
  </si>
  <si>
    <t>4BAAS2040E00</t>
  </si>
  <si>
    <t>4BACS2040100</t>
  </si>
  <si>
    <t>4BAKS1000100</t>
  </si>
  <si>
    <t>4BALS1000D00</t>
  </si>
  <si>
    <t>4BCLS1000D00</t>
  </si>
  <si>
    <t>4BDAS1001B0E</t>
  </si>
  <si>
    <t>4BJAS2001B00</t>
  </si>
  <si>
    <t>4BJAT1100400</t>
  </si>
  <si>
    <t>4BJJS1001B00</t>
  </si>
  <si>
    <t>4BLAT206010D</t>
  </si>
  <si>
    <t>4BLAU206010D</t>
  </si>
  <si>
    <t>4CACSG040200</t>
  </si>
  <si>
    <t>4CGKSM002000</t>
  </si>
  <si>
    <t>4DCSGG040202</t>
  </si>
  <si>
    <t>4EASEE000402</t>
  </si>
  <si>
    <t>4EASEE000804</t>
  </si>
  <si>
    <t>4EASEK000302</t>
  </si>
  <si>
    <t>4EASEK040302</t>
  </si>
  <si>
    <t>4EASEK040402</t>
  </si>
  <si>
    <t>4EASGI060604</t>
  </si>
  <si>
    <t>4EASIK060402</t>
  </si>
  <si>
    <t>4EASQK060603</t>
  </si>
  <si>
    <t>4ECSEE040604</t>
  </si>
  <si>
    <t>4ECSEG040302</t>
  </si>
  <si>
    <t>4FASEG060402</t>
  </si>
  <si>
    <t>4FASEK000402</t>
  </si>
  <si>
    <t>4FASEK040402</t>
  </si>
  <si>
    <t>4FASEK060402</t>
  </si>
  <si>
    <t>4FASGI060604</t>
  </si>
  <si>
    <t>4FASIK060402</t>
  </si>
  <si>
    <t>4FASIK060403</t>
  </si>
  <si>
    <t>4FASQK060603</t>
  </si>
  <si>
    <t>4FASQQ060806</t>
  </si>
  <si>
    <t>4FCSEE000402</t>
  </si>
  <si>
    <t>4FCSEE000403</t>
  </si>
  <si>
    <t>4FCSEE000603</t>
  </si>
  <si>
    <t>4FCSEE000604</t>
  </si>
  <si>
    <t>4FCSEE000804</t>
  </si>
  <si>
    <t>4FCSEE040603</t>
  </si>
  <si>
    <t>4FCSEE040604</t>
  </si>
  <si>
    <t>4FCSEG000402</t>
  </si>
  <si>
    <t>4FCSEG040302</t>
  </si>
  <si>
    <t>4FCSEG040402</t>
  </si>
  <si>
    <t>4FCSEK000302</t>
  </si>
  <si>
    <t>4FCSEK000402</t>
  </si>
  <si>
    <t>4FCSEK040402</t>
  </si>
  <si>
    <t>4FGSGI000604</t>
  </si>
  <si>
    <t>4GBAT1001001</t>
  </si>
  <si>
    <t>4GBAT100201B</t>
  </si>
  <si>
    <t>4GBAU200080E</t>
  </si>
  <si>
    <t>4GBAU2001601</t>
  </si>
  <si>
    <t>4GBCU2000201</t>
  </si>
  <si>
    <t>4GBCU200021B</t>
  </si>
  <si>
    <t>4GBCU200030D</t>
  </si>
  <si>
    <t>4GBCU200080E</t>
  </si>
  <si>
    <t>4GBCU200460E</t>
  </si>
  <si>
    <t>4LFG4I000400</t>
  </si>
  <si>
    <t>4NEC4F040200</t>
  </si>
  <si>
    <t>4NEG4F000400</t>
  </si>
  <si>
    <t>4MFK4N000100</t>
  </si>
  <si>
    <t>4KIAKK000201</t>
  </si>
  <si>
    <t>4KIAKK00020E</t>
  </si>
  <si>
    <t>4KIAKR060201</t>
  </si>
  <si>
    <t>4KICEK00041B</t>
  </si>
  <si>
    <t>4KIJLN00041B</t>
  </si>
  <si>
    <t>4KKARR06010D</t>
  </si>
  <si>
    <t>4KPAGG001B0D</t>
  </si>
  <si>
    <t>4KPAKK001B01</t>
  </si>
  <si>
    <t>4KPAKK001B0E</t>
  </si>
  <si>
    <t>4JIAEK00041B</t>
  </si>
  <si>
    <t>4JIAEK04041B</t>
  </si>
  <si>
    <t>4JJAER06041B</t>
  </si>
  <si>
    <t>4JPJNN000E0D</t>
  </si>
  <si>
    <t>4KIAEG00020E</t>
  </si>
  <si>
    <t>4KIAEK06031B</t>
  </si>
  <si>
    <t>4BHCT1040E00</t>
  </si>
  <si>
    <t>4GBAU206040E</t>
  </si>
  <si>
    <t>4GBGV3000401</t>
  </si>
  <si>
    <t>4GCAT100030E</t>
  </si>
  <si>
    <t>4FASEE000603</t>
  </si>
  <si>
    <t>4BPCT1000E0D</t>
  </si>
  <si>
    <t>4BPCT2040E0D</t>
  </si>
  <si>
    <t>4GAAEE000802</t>
  </si>
  <si>
    <t>4GAAPE001203</t>
  </si>
  <si>
    <t>4GAAQK060602</t>
  </si>
  <si>
    <t>4GACEK000802</t>
  </si>
  <si>
    <t>4NEG2F000100</t>
  </si>
  <si>
    <t>4NEH2F000100</t>
  </si>
  <si>
    <t>4LFA2E000800</t>
  </si>
  <si>
    <t>4LFA2P001600</t>
  </si>
  <si>
    <t>4LFA2P002400</t>
  </si>
  <si>
    <t>4LFA2P101400</t>
  </si>
  <si>
    <t>4LFA4K040300</t>
  </si>
  <si>
    <t>4LFA4K060300</t>
  </si>
  <si>
    <t>4LFA5G000200</t>
  </si>
  <si>
    <t>4LFC2K000200</t>
  </si>
  <si>
    <t>4LFC4G040200</t>
  </si>
  <si>
    <t>4LFJ2L000200</t>
  </si>
  <si>
    <t>4LFJ4L000400</t>
  </si>
  <si>
    <t>4LFK4N000600</t>
  </si>
  <si>
    <t>4LGA2E000800</t>
  </si>
  <si>
    <t>4MFA2G000100</t>
  </si>
  <si>
    <t>4MFA2G000D00</t>
  </si>
  <si>
    <t>4MFA2G001B00</t>
  </si>
  <si>
    <t>4MFA2K040D00</t>
  </si>
  <si>
    <t>4MFA2K040E00</t>
  </si>
  <si>
    <t>4MFA2R040100</t>
  </si>
  <si>
    <t>4MFA2R041B00</t>
  </si>
  <si>
    <t>4MFA4G000E00</t>
  </si>
  <si>
    <t>4MFA4G001B00</t>
  </si>
  <si>
    <t>4MFA4R040100</t>
  </si>
  <si>
    <t>4MFA5G000100</t>
  </si>
  <si>
    <t>4MFA5R060100</t>
  </si>
  <si>
    <t>4MFC4K000100</t>
  </si>
  <si>
    <t>4MFC4K041B00</t>
  </si>
  <si>
    <t>4MFJ2N000D00</t>
  </si>
  <si>
    <t>4MFJ4N001B00</t>
  </si>
  <si>
    <t>4MFL2N000100</t>
  </si>
  <si>
    <t>4MFL2N000E00</t>
  </si>
  <si>
    <t>4MFL2N001B00</t>
  </si>
  <si>
    <t>4MFL2N040100</t>
  </si>
  <si>
    <t>4MFL2N040E00</t>
  </si>
  <si>
    <t>4MFL2N041B00</t>
  </si>
  <si>
    <t>4MFL4N040E00</t>
  </si>
  <si>
    <t>4MFL5N000D00</t>
  </si>
  <si>
    <t>4NAA2F100100</t>
  </si>
  <si>
    <t>4NAA2F100D00</t>
  </si>
  <si>
    <t>4NAA2F100E00</t>
  </si>
  <si>
    <t>4NAA2G100200</t>
  </si>
  <si>
    <t>4NAA2G100400</t>
  </si>
  <si>
    <t>4NAA2G100E00</t>
  </si>
  <si>
    <t>4NDA2F002000</t>
  </si>
  <si>
    <t>4NDA2F040300</t>
  </si>
  <si>
    <t>4NDA2F040E00</t>
  </si>
  <si>
    <t>4NDA2F100200</t>
  </si>
  <si>
    <t>4NDA2G000200</t>
  </si>
  <si>
    <t>4NDA2G000400</t>
  </si>
  <si>
    <t>4NDA2G001000</t>
  </si>
  <si>
    <t>4NDA2G001600</t>
  </si>
  <si>
    <t>4NDA2G100E00</t>
  </si>
  <si>
    <t>4NDA2G101B00</t>
  </si>
  <si>
    <t>4NDA4F000600</t>
  </si>
  <si>
    <t>4NDA4F000E00</t>
  </si>
  <si>
    <t>4NDA5F000200</t>
  </si>
  <si>
    <t>4NDJ2F000800</t>
  </si>
  <si>
    <t>4NDJ4F000E00</t>
  </si>
  <si>
    <t>4NEA2F000E00</t>
  </si>
  <si>
    <t>4NEA2F040100</t>
  </si>
  <si>
    <t>4NEA2F040E00</t>
  </si>
  <si>
    <t>4NEA2F041B00</t>
  </si>
  <si>
    <t>4NEA2F100100</t>
  </si>
  <si>
    <t>4NEA4F000600</t>
  </si>
  <si>
    <t>4NEA4F000800</t>
  </si>
  <si>
    <t>4NEA4F060100</t>
  </si>
  <si>
    <t>4NEL2F000E00</t>
  </si>
  <si>
    <t>4NEL2F001B00</t>
  </si>
  <si>
    <t>4NEL2F040100</t>
  </si>
  <si>
    <t>4NEL2F040E00</t>
  </si>
  <si>
    <t>4NEL2F041B00</t>
  </si>
  <si>
    <t>4NHA2F001600</t>
  </si>
  <si>
    <t>4BJLS1001B00</t>
  </si>
  <si>
    <t>4BDLS1000E0D</t>
  </si>
  <si>
    <t>4BDLS1000E0E</t>
  </si>
  <si>
    <t>4BGAT1100200</t>
  </si>
  <si>
    <t>4BAAG1100D00</t>
  </si>
  <si>
    <t>4GBLT104060E</t>
  </si>
  <si>
    <t>4GBAV3040401</t>
  </si>
  <si>
    <t>4BDLS104010E</t>
  </si>
  <si>
    <t>4BDLS1040E0E</t>
  </si>
  <si>
    <t>4BALS1040E00</t>
  </si>
  <si>
    <t>4BJAS3041B00</t>
  </si>
  <si>
    <t>4BDAS3041B1B</t>
  </si>
  <si>
    <t>4BALS1040100</t>
  </si>
  <si>
    <t>4BDLS1041B01</t>
  </si>
  <si>
    <t>4GACPK001402</t>
  </si>
  <si>
    <t>4GAAEE002006</t>
  </si>
  <si>
    <t>4GAAPE002802</t>
  </si>
  <si>
    <t>4GBAT100280E</t>
  </si>
  <si>
    <t>4GAAQE001808</t>
  </si>
  <si>
    <t>4GBCT100041B</t>
  </si>
  <si>
    <t>4BLAT2000E0D</t>
  </si>
  <si>
    <t>4BDJS1000E0E</t>
  </si>
  <si>
    <t>4GBJT100041B</t>
  </si>
  <si>
    <t>4BCAS3040100</t>
  </si>
  <si>
    <t>4BDAS3040101</t>
  </si>
  <si>
    <t>4BAAS3040100</t>
  </si>
  <si>
    <t>4BDAS2040E0E</t>
  </si>
  <si>
    <t>4GBAU204180E</t>
  </si>
  <si>
    <t>4GAAPE001202</t>
  </si>
  <si>
    <t>4GCAT1100602</t>
  </si>
  <si>
    <t>4GCAT1100601</t>
  </si>
  <si>
    <t>4BDAG110030E</t>
  </si>
  <si>
    <t>4BDAG1101B0D</t>
  </si>
  <si>
    <t>4BJAT1100200</t>
  </si>
  <si>
    <t>4BAAS3061B00</t>
  </si>
  <si>
    <t>4BPAT1100E0D</t>
  </si>
  <si>
    <t>4BAAG1100200</t>
  </si>
  <si>
    <t>4BHAT1100E00</t>
  </si>
  <si>
    <t>4BHAT1100D00</t>
  </si>
  <si>
    <t>4BAAG1100100</t>
  </si>
  <si>
    <t>4GBAU200040E</t>
  </si>
  <si>
    <t>4BLGT200010D</t>
  </si>
  <si>
    <t>4BCAS2000E00</t>
  </si>
  <si>
    <t>4BPJT1000E0D</t>
  </si>
  <si>
    <t>4BAJS1000E00</t>
  </si>
  <si>
    <t>4BAAS2000D00</t>
  </si>
  <si>
    <t>4BPAT1000E0D</t>
  </si>
  <si>
    <t>4BHAT1000100</t>
  </si>
  <si>
    <t>4BJLS1000100</t>
  </si>
  <si>
    <t>4BDLS1000101</t>
  </si>
  <si>
    <t>4BALS1000100</t>
  </si>
  <si>
    <t>4BJAS2000100</t>
  </si>
  <si>
    <t>4BCAS2000100</t>
  </si>
  <si>
    <t>4BAAS2000100</t>
  </si>
  <si>
    <t>4BDAS100010E</t>
  </si>
  <si>
    <t>4BAAS1000100</t>
  </si>
  <si>
    <t>4BCAS1000E00</t>
  </si>
  <si>
    <t>4BDAS1000E0E</t>
  </si>
  <si>
    <t>4BAAS1000E00</t>
  </si>
  <si>
    <t>4BPAT110010E</t>
  </si>
  <si>
    <t>4BPAT110010D</t>
  </si>
  <si>
    <t>4BDAG1100D0D</t>
  </si>
  <si>
    <t>4BDAG1100E0D</t>
  </si>
  <si>
    <t>4BGAT1100D00</t>
  </si>
  <si>
    <t>4CGASP002400</t>
  </si>
  <si>
    <t>4EASGG000402</t>
  </si>
  <si>
    <t>4DASFG001006</t>
  </si>
  <si>
    <t>4FASFG000806</t>
  </si>
  <si>
    <t>4KPLNN000E0D</t>
  </si>
  <si>
    <t>4FJSLL000403</t>
  </si>
  <si>
    <t>4CCJSL000300</t>
  </si>
  <si>
    <t>4JIAKR04021B</t>
  </si>
  <si>
    <t>4JPLNN04010E</t>
  </si>
  <si>
    <t>4CALSL040200</t>
  </si>
  <si>
    <t>4EAGPE101408</t>
  </si>
  <si>
    <t>4FASPP001412</t>
  </si>
  <si>
    <t>4FCSEE000302</t>
  </si>
  <si>
    <t>4GBAV3040301</t>
  </si>
  <si>
    <t>4CACSG000200</t>
  </si>
  <si>
    <t>4JIAKR040201</t>
  </si>
  <si>
    <t>4KPAKK040E0D</t>
  </si>
  <si>
    <t>4GBAT100260E</t>
  </si>
  <si>
    <t>4JJAKR04020E</t>
  </si>
  <si>
    <t>4JIAKK04020E</t>
  </si>
  <si>
    <t>4EASEE000302</t>
  </si>
  <si>
    <t>4CAJSL000300</t>
  </si>
  <si>
    <t>4CACSE000300</t>
  </si>
  <si>
    <t>4CAAWQ004600</t>
  </si>
  <si>
    <t>4DASEE040303</t>
  </si>
  <si>
    <t>4GBAT100080E</t>
  </si>
  <si>
    <t>4CCASQ061600</t>
  </si>
  <si>
    <t>4FASQQ061206</t>
  </si>
  <si>
    <t>4CAASK060300</t>
  </si>
  <si>
    <t>4CAASK060200</t>
  </si>
  <si>
    <t>4CAJSL000200</t>
  </si>
  <si>
    <t>4FASEE000804</t>
  </si>
  <si>
    <t>4EAWQE001810</t>
  </si>
  <si>
    <t>4DLSLL000202</t>
  </si>
  <si>
    <t>4CALSL000200</t>
  </si>
  <si>
    <t>4BHAT1000E00</t>
  </si>
  <si>
    <t>4EASEE000806</t>
  </si>
  <si>
    <t>4BHAT1040100</t>
  </si>
  <si>
    <t>4BJAS3040100</t>
  </si>
  <si>
    <t>4DASKK040202</t>
  </si>
  <si>
    <t>4DASKK040302</t>
  </si>
  <si>
    <t>4EASEE000403</t>
  </si>
  <si>
    <t>4FASEE000403</t>
  </si>
  <si>
    <t>4FASEE000604</t>
  </si>
  <si>
    <t>4GAAPE002608</t>
  </si>
  <si>
    <t>4AABSG000100</t>
  </si>
  <si>
    <t>4KIJLN00020E</t>
  </si>
  <si>
    <t>4KICGK00020E</t>
  </si>
  <si>
    <t>4KPAGG001B01</t>
  </si>
  <si>
    <t>4KPAGG000E0D</t>
  </si>
  <si>
    <t>4JJAEK00020E</t>
  </si>
  <si>
    <t>4KTAGG100402</t>
  </si>
  <si>
    <t>4JPAGG00010D</t>
  </si>
  <si>
    <t>4KPAGG00010E</t>
  </si>
  <si>
    <t>4JPAKK000E0D</t>
  </si>
  <si>
    <t>4JPAGG000E0D</t>
  </si>
  <si>
    <t>4CAAWP202600</t>
  </si>
  <si>
    <t xml:space="preserve">4IABAW000E00 </t>
  </si>
  <si>
    <t xml:space="preserve">4IABAX000100 </t>
  </si>
  <si>
    <t>4IABAW000D00</t>
  </si>
  <si>
    <t>4IABAV000C00</t>
  </si>
  <si>
    <t>PKN-39763</t>
  </si>
  <si>
    <t>4QYHI6010100</t>
  </si>
  <si>
    <t>4RSAP6020D00</t>
  </si>
  <si>
    <t>4RSAP6020100</t>
  </si>
  <si>
    <t>4QSAP6020100</t>
  </si>
  <si>
    <t>4QSAP6020E00</t>
  </si>
  <si>
    <t>4QXAP6020D00</t>
  </si>
  <si>
    <t>4RSAP6021B00</t>
  </si>
  <si>
    <t>4QSAP6021B00</t>
  </si>
  <si>
    <t>4QXAP6020100</t>
  </si>
  <si>
    <t>4SSAP6121B00</t>
  </si>
  <si>
    <t>4SSAP6120100</t>
  </si>
  <si>
    <t>4SSAP6120E00</t>
  </si>
  <si>
    <t>4QXAP6020E00</t>
  </si>
  <si>
    <t>PKN-39764</t>
  </si>
  <si>
    <t>4UFAIR200D00</t>
  </si>
  <si>
    <t>4QIGI4010100</t>
  </si>
  <si>
    <t>4UWJIR600100 </t>
  </si>
  <si>
    <t>4SSAC6120D00</t>
  </si>
  <si>
    <t>4RSLK6000E00</t>
  </si>
  <si>
    <t>4QILK2000E00</t>
  </si>
  <si>
    <t>PKN-39767</t>
  </si>
  <si>
    <t>4LFA4P602800</t>
  </si>
  <si>
    <t>PKN-39768</t>
  </si>
  <si>
    <t>4QIAP2021B00</t>
  </si>
  <si>
    <t>4QIAP2020100</t>
  </si>
  <si>
    <t>PKN-39768/B</t>
  </si>
  <si>
    <t>4ABJSL000400</t>
  </si>
  <si>
    <t>NEW</t>
  </si>
  <si>
    <t>4ABJSL000600</t>
  </si>
  <si>
    <t>4CAJSL000600</t>
  </si>
  <si>
    <t>4CCJSL000400</t>
  </si>
  <si>
    <t>4CCJSL000600</t>
  </si>
  <si>
    <t>4EJSLL000604</t>
  </si>
  <si>
    <t>4DJSLL000404</t>
  </si>
  <si>
    <t>4DJSLL000604</t>
  </si>
  <si>
    <t>4DJSLL000606</t>
  </si>
  <si>
    <t>4OCKA4212800</t>
  </si>
  <si>
    <t>PKN-39769</t>
  </si>
  <si>
    <t>MRS-072</t>
  </si>
  <si>
    <t>MRS-077</t>
  </si>
  <si>
    <t>PI Number</t>
  </si>
  <si>
    <t>1/57321</t>
  </si>
  <si>
    <t>PI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</si>
</sst>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\ ;\ \-0\ ;\ ;\ @\ "/>
    <numFmt numFmtId="165" formatCode="_(* #,##0_);_(* \(#,##0\);_(* &quot;-&quot;??_);_(@_)"/>
  </numFmts>
  <fonts count="18">
    <font>
      <sz val="11"/>
      <color theme="1"/>
      <name val="Calibri"/>
      <family val="2"/>
      <scheme val="minor"/>
    </font>
    <font>
      <b/>
      <sz val="11"/>
      <color rgb="FF89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ndara"/>
      <family val="2"/>
    </font>
    <font>
      <sz val="11"/>
      <color theme="1"/>
      <name val="Calibri"/>
      <family val="2"/>
      <charset val="129"/>
      <scheme val="minor"/>
    </font>
    <font>
      <sz val="11"/>
      <color theme="1"/>
      <name val="Candar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8" fillId="0" borderId="0">
      <alignment vertical="center"/>
    </xf>
    <xf numFmtId="0" fontId="12" fillId="0" borderId="0"/>
    <xf numFmtId="0" fontId="2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48">
    <xf numFmtId="0" fontId="0" fillId="0" borderId="0" xfId="0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0" borderId="1" xfId="7" applyFont="1" applyBorder="1" applyAlignment="1">
      <alignment horizontal="center"/>
    </xf>
    <xf numFmtId="0" fontId="7" fillId="0" borderId="2" xfId="7" applyFont="1" applyBorder="1" applyAlignment="1">
      <alignment horizontal="center"/>
    </xf>
    <xf numFmtId="0" fontId="7" fillId="0" borderId="1" xfId="7" applyFont="1" applyBorder="1"/>
    <xf numFmtId="0" fontId="7" fillId="0" borderId="2" xfId="7" applyFont="1" applyBorder="1"/>
    <xf numFmtId="0" fontId="10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4" borderId="0" xfId="0" applyFill="1"/>
    <xf numFmtId="0" fontId="13" fillId="0" borderId="4" xfId="0" applyFont="1" applyBorder="1" applyAlignment="1">
      <alignment horizontal="center" vertical="center"/>
    </xf>
    <xf numFmtId="0" fontId="12" fillId="0" borderId="0" xfId="0" applyFont="1"/>
    <xf numFmtId="0" fontId="14" fillId="0" borderId="9" xfId="0" applyFont="1" applyBorder="1" applyAlignment="1">
      <alignment horizontal="left" vertical="center" wrapText="1" indent="1"/>
    </xf>
    <xf numFmtId="0" fontId="0" fillId="0" borderId="4" xfId="0" applyBorder="1" applyAlignment="1">
      <alignment horizontal="center" vertical="center"/>
    </xf>
    <xf numFmtId="49" fontId="0" fillId="0" borderId="0" xfId="0" applyNumberFormat="1"/>
    <xf numFmtId="164" fontId="15" fillId="0" borderId="7" xfId="0" applyNumberFormat="1" applyFont="1" applyBorder="1" applyAlignment="1">
      <alignment vertic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/>
    <xf numFmtId="0" fontId="2" fillId="5" borderId="0" xfId="10" applyFill="1" applyAlignment="1">
      <alignment vertical="center"/>
    </xf>
    <xf numFmtId="0" fontId="2" fillId="6" borderId="0" xfId="10" applyFill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2" fontId="9" fillId="0" borderId="1" xfId="8" applyNumberFormat="1" applyFont="1" applyBorder="1" applyAlignment="1">
      <alignment horizontal="center" vertical="center"/>
    </xf>
    <xf numFmtId="2" fontId="9" fillId="0" borderId="0" xfId="8" applyNumberFormat="1" applyFont="1" applyAlignment="1">
      <alignment horizontal="center" vertical="center"/>
    </xf>
    <xf numFmtId="2" fontId="9" fillId="0" borderId="2" xfId="8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0" fillId="0" borderId="0" xfId="0" applyNumberFormat="1"/>
    <xf numFmtId="0" fontId="1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4" fillId="2" borderId="0" xfId="11" applyNumberFormat="1" applyFont="1" applyFill="1" applyBorder="1" applyAlignment="1">
      <alignment vertical="center"/>
    </xf>
    <xf numFmtId="165" fontId="0" fillId="0" borderId="0" xfId="11" applyNumberFormat="1" applyFont="1" applyBorder="1"/>
    <xf numFmtId="165" fontId="0" fillId="0" borderId="8" xfId="11" applyNumberFormat="1" applyFont="1" applyBorder="1" applyAlignment="1">
      <alignment vertical="center"/>
    </xf>
  </cellXfs>
  <cellStyles count="12">
    <cellStyle name="Comma" xfId="11" builtinId="3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/>
    <cellStyle name="Normal" xfId="0" builtinId="0"/>
    <cellStyle name="Normal 2" xfId="8" xr:uid="{00000000-0005-0000-0000-000007000000}"/>
    <cellStyle name="Normal 3" xfId="9" xr:uid="{00000000-0005-0000-0000-000008000000}"/>
    <cellStyle name="Normal_Sheet1" xfId="7" xr:uid="{00000000-0005-0000-0000-000009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hosseini\Downloads\PackingListItems-2022-08-22-14-55-5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hosseini\Downloads\MRS-PKN-1045-07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ing List Items"/>
    </sheetNames>
    <sheetDataSet>
      <sheetData sheetId="0">
        <row r="1">
          <cell r="O1" t="str">
            <v>Mark No.</v>
          </cell>
          <cell r="P1" t="str">
            <v>Description</v>
          </cell>
          <cell r="Q1" t="str">
            <v>Pl Quantity</v>
          </cell>
        </row>
        <row r="2">
          <cell r="O2" t="str">
            <v>4ABBSF001000</v>
          </cell>
          <cell r="P2" t="str">
            <v>PIPE SCH60 SMLS A106-B BE ASME B36.10M,10"</v>
          </cell>
          <cell r="Q2">
            <v>56</v>
          </cell>
        </row>
        <row r="3">
          <cell r="O3" t="str">
            <v>4ABBSF000800</v>
          </cell>
          <cell r="P3" t="str">
            <v>PIPE SCH60 SMLS A106-B BE ASME B36.10M,8"</v>
          </cell>
          <cell r="Q3">
            <v>210</v>
          </cell>
        </row>
        <row r="4">
          <cell r="O4" t="str">
            <v>4ABBSG000600</v>
          </cell>
          <cell r="P4" t="str">
            <v>PIPE SCH80 SMLS A106-B BE ASME B36.10M,6"</v>
          </cell>
          <cell r="Q4">
            <v>120</v>
          </cell>
        </row>
        <row r="5">
          <cell r="O5" t="str">
            <v>4ABBSP001600</v>
          </cell>
          <cell r="P5" t="str">
            <v>PIPE STD WT SMLS A106-B BE ASME B36.10M,16"</v>
          </cell>
          <cell r="Q5">
            <v>90</v>
          </cell>
        </row>
        <row r="6">
          <cell r="O6" t="str">
            <v>4ABBSP001400</v>
          </cell>
          <cell r="P6" t="str">
            <v>PIPE STD WT SMLS A106-B BE ASME B36.10M,14"</v>
          </cell>
          <cell r="Q6">
            <v>12</v>
          </cell>
        </row>
        <row r="7">
          <cell r="O7" t="str">
            <v>4ABBSE200800</v>
          </cell>
          <cell r="P7" t="str">
            <v>PIPE SCH40 SMLS A106-B P.E COATING BE ASME B36.10M,8"</v>
          </cell>
          <cell r="Q7">
            <v>135</v>
          </cell>
        </row>
        <row r="8">
          <cell r="O8" t="str">
            <v>4ABBSE001000</v>
          </cell>
          <cell r="P8" t="str">
            <v>PIPE SCH40 SMLS A106-B BE ASME B36.10M,10"</v>
          </cell>
          <cell r="Q8">
            <v>165</v>
          </cell>
        </row>
        <row r="9">
          <cell r="O9" t="str">
            <v>4ABBSE000800</v>
          </cell>
          <cell r="P9" t="str">
            <v>PIPE SCH40 SMLS A106-B BE ASME B36.10M,8"</v>
          </cell>
          <cell r="Q9">
            <v>165</v>
          </cell>
        </row>
        <row r="10">
          <cell r="O10" t="str">
            <v>4ABBSE000400</v>
          </cell>
          <cell r="P10" t="str">
            <v>PIPE SCH40 SMLS A106-B BE ASME B36.10M,4"</v>
          </cell>
          <cell r="Q10">
            <v>213</v>
          </cell>
        </row>
        <row r="11">
          <cell r="O11" t="str">
            <v>4ABBSE000600</v>
          </cell>
          <cell r="P11" t="str">
            <v>PIPE SCH40 SMLS A106-B BE ASME B36.10M,6"</v>
          </cell>
          <cell r="Q11">
            <v>232</v>
          </cell>
        </row>
        <row r="12">
          <cell r="O12" t="str">
            <v>4ABBSE000200</v>
          </cell>
          <cell r="P12" t="str">
            <v>PIPE SCH40 SMLS A106-B BE ASME B36.10M,2"</v>
          </cell>
          <cell r="Q12">
            <v>42</v>
          </cell>
        </row>
        <row r="13">
          <cell r="O13" t="str">
            <v>4AABSG000E00</v>
          </cell>
          <cell r="P13" t="str">
            <v>PIPE SCH80 SMLS A106-B PE ASME B36.10M,3/4"</v>
          </cell>
          <cell r="Q13">
            <v>6</v>
          </cell>
        </row>
        <row r="14">
          <cell r="O14" t="str">
            <v>4ABBSE000300</v>
          </cell>
          <cell r="P14" t="str">
            <v>PIPE SCH40 SMLS A106-B BE ASME B36.10M,3"</v>
          </cell>
          <cell r="Q14">
            <v>60</v>
          </cell>
        </row>
        <row r="15">
          <cell r="O15" t="str">
            <v>4LFK4M002000</v>
          </cell>
          <cell r="P15" t="str">
            <v>FLANGE WN 300# RF SCH20S A182-F316 ASME B 16.5,20"</v>
          </cell>
          <cell r="Q15">
            <v>2</v>
          </cell>
        </row>
        <row r="16">
          <cell r="O16" t="str">
            <v>4CAKWM002000</v>
          </cell>
          <cell r="P16" t="str">
            <v>ELBOW 90 DEG LR SCH20S A403-WP316 CL.WX BW  WELDED 100%RT, ASME B16.9,20"</v>
          </cell>
          <cell r="Q16">
            <v>1</v>
          </cell>
        </row>
        <row r="17">
          <cell r="O17" t="str">
            <v>4LFK4L000200</v>
          </cell>
          <cell r="P17" t="str">
            <v>FLANGE WN 300# RF SCH10S A182-F316 ASME B 16.5,2"</v>
          </cell>
          <cell r="Q17">
            <v>1</v>
          </cell>
        </row>
        <row r="18">
          <cell r="O18" t="str">
            <v>4CAKSL000200</v>
          </cell>
          <cell r="P18" t="str">
            <v>ELBOW 90 DEG LR SCH10S A403-WP316 BW SEAMLESS, ASME B16.9,2"</v>
          </cell>
          <cell r="Q18">
            <v>2</v>
          </cell>
        </row>
        <row r="19">
          <cell r="O19" t="str">
            <v>4ABKOM003000</v>
          </cell>
          <cell r="P19" t="str">
            <v>PIPE SCH20S  A358-316 CL.1 BE  EFW 100% RT, ASME B36.19M,L=1m ,30"</v>
          </cell>
          <cell r="Q19">
            <v>6</v>
          </cell>
        </row>
        <row r="20">
          <cell r="O20" t="str">
            <v>4OCKK4113000</v>
          </cell>
          <cell r="P20" t="str">
            <v>GASKET 300# 316SS SP/WND GRAPHITE IR:316 CR:316SS , HOOP SS316,FILLER: GRAPHITE 4.5 MM, ASME B16.20, ASME B16.47SERIES A</v>
          </cell>
          <cell r="Q20">
            <v>1</v>
          </cell>
        </row>
        <row r="21">
          <cell r="O21" t="str">
            <v>4GAKNL000802</v>
          </cell>
          <cell r="P21" t="str">
            <v>WELDOLET SCH40S X SCH10S ASTM A403 GR.WP316,8",2"</v>
          </cell>
          <cell r="Q21">
            <v>1</v>
          </cell>
        </row>
        <row r="22">
          <cell r="O22" t="str">
            <v>4ABKSN000800</v>
          </cell>
          <cell r="P22" t="str">
            <v>PIPE SCH40S SMLS A312-TP316 BE ASME B36.19M-(L=1 m),8"</v>
          </cell>
          <cell r="Q22">
            <v>6</v>
          </cell>
        </row>
        <row r="23">
          <cell r="O23" t="str">
            <v>4LFK4N000800</v>
          </cell>
          <cell r="P23" t="str">
            <v>FLANGE WN 300# RF SCH40S A182-F316 ASME B 16.5,8"</v>
          </cell>
          <cell r="Q23">
            <v>2</v>
          </cell>
        </row>
        <row r="24">
          <cell r="O24" t="str">
            <v>4ABBBP202600</v>
          </cell>
          <cell r="P24" t="str">
            <v>PIPE STD WT  A672-B60 CL22 P.E COATING BE EFW 100% RT, ASME B36.10M,26"</v>
          </cell>
          <cell r="Q24">
            <v>46.68</v>
          </cell>
        </row>
        <row r="25">
          <cell r="O25" t="str">
            <v>4GAAFG001003</v>
          </cell>
          <cell r="P25" t="str">
            <v>WELDOLET SCH60 X SCH80 A105N MSS SP-97,10",3"</v>
          </cell>
          <cell r="Q25">
            <v>2</v>
          </cell>
        </row>
        <row r="26">
          <cell r="O26" t="str">
            <v>4GBAT100021B</v>
          </cell>
          <cell r="P26" t="str">
            <v>SOCKOLET 3000# A105N MSS SP-97,2",1 1/2"</v>
          </cell>
          <cell r="Q26">
            <v>3</v>
          </cell>
        </row>
        <row r="27">
          <cell r="O27" t="str">
            <v>4BJAS1000100</v>
          </cell>
          <cell r="P27" t="str">
            <v>FULL COUPLING 3000# SW A105N ASME B16.11,1"</v>
          </cell>
          <cell r="Q27">
            <v>4</v>
          </cell>
        </row>
        <row r="28">
          <cell r="O28" t="str">
            <v>4BCAS1001B00</v>
          </cell>
          <cell r="P28" t="str">
            <v>ELBOW 45 DEG 3000# SW A105N ASME B16.11,1 1/2"</v>
          </cell>
          <cell r="Q28">
            <v>11</v>
          </cell>
        </row>
        <row r="29">
          <cell r="O29" t="str">
            <v>4GBAT100031B</v>
          </cell>
          <cell r="P29" t="str">
            <v>SOCKOLET 3000# A105N MSS SP-97,3",1 1/2"</v>
          </cell>
          <cell r="Q29">
            <v>13</v>
          </cell>
        </row>
        <row r="30">
          <cell r="O30" t="str">
            <v>4BJAS1001B00</v>
          </cell>
          <cell r="P30" t="str">
            <v>FULL COUPLING 3000# SW A105N ASME B16.11,1 1/2"</v>
          </cell>
          <cell r="Q30">
            <v>5</v>
          </cell>
        </row>
        <row r="31">
          <cell r="O31" t="str">
            <v>4GBAT100020D</v>
          </cell>
          <cell r="P31" t="str">
            <v>SOCKOLET 3000# A105N MSS SP-97,2",1/2"</v>
          </cell>
          <cell r="Q31">
            <v>409</v>
          </cell>
        </row>
        <row r="32">
          <cell r="O32" t="str">
            <v>4BJAS1000D0B</v>
          </cell>
          <cell r="P32" t="str">
            <v>RED COUPLING 3000# SW A105N ASME B16.11,1/2"</v>
          </cell>
          <cell r="Q32">
            <v>47</v>
          </cell>
        </row>
        <row r="33">
          <cell r="O33" t="str">
            <v>4BAAS1000D00</v>
          </cell>
          <cell r="P33" t="str">
            <v>ELBOW 90 DEG 3000# SW A105N ASME B16.11,1/2"</v>
          </cell>
          <cell r="Q33">
            <v>81</v>
          </cell>
        </row>
        <row r="34">
          <cell r="O34" t="str">
            <v>4BHAT1000D00</v>
          </cell>
          <cell r="P34" t="str">
            <v>PLUG ROUND HEAD SCRD A105N ASME B16.11,1/2"</v>
          </cell>
          <cell r="Q34">
            <v>330</v>
          </cell>
        </row>
        <row r="35">
          <cell r="O35" t="str">
            <v>4CAAWP202600</v>
          </cell>
          <cell r="P35" t="str">
            <v>ELBOW 90 DEG LR STD WT A234-WPBW P.E COATING BW WELDED 100%RT, ASME B16.9,26"</v>
          </cell>
          <cell r="Q35">
            <v>8</v>
          </cell>
        </row>
        <row r="36">
          <cell r="O36" t="str">
            <v>4DJSLL000808</v>
          </cell>
          <cell r="P36" t="str">
            <v>TEE SCH10S X SCH10S A403-WP304L BW SEAMLESS, ASME B16.9</v>
          </cell>
          <cell r="Q36">
            <v>1</v>
          </cell>
        </row>
        <row r="37">
          <cell r="O37" t="str">
            <v>4FJSLL000804</v>
          </cell>
          <cell r="P37" t="str">
            <v>REDUCER ECC SCH10S X SCH10S A403-WP304L BW SEAMLESS, ASME B16.9</v>
          </cell>
          <cell r="Q37">
            <v>1</v>
          </cell>
        </row>
        <row r="38">
          <cell r="O38" t="str">
            <v>4CCJSL000800</v>
          </cell>
          <cell r="P38" t="str">
            <v>ELBOW 45 DEG SCH10S A403-WP304L BW SEAMLESS, ASME B16.9</v>
          </cell>
          <cell r="Q38">
            <v>1</v>
          </cell>
        </row>
        <row r="39">
          <cell r="O39" t="str">
            <v>4CAJSL000800</v>
          </cell>
          <cell r="P39" t="str">
            <v>ELBOW 90 DEG LR SCH10S A403-WP304L BW SEAMLESS, ASME B16.9</v>
          </cell>
          <cell r="Q39">
            <v>35</v>
          </cell>
        </row>
        <row r="40">
          <cell r="O40" t="str">
            <v>4CAJSL000400</v>
          </cell>
          <cell r="P40" t="str">
            <v>ELBOW 90 DEG LR SCH10S A403-WP304L BW SEAMLESS, ASME B16.9</v>
          </cell>
          <cell r="Q40">
            <v>38</v>
          </cell>
        </row>
        <row r="41">
          <cell r="O41" t="str">
            <v>4FCSEE040403</v>
          </cell>
          <cell r="P41" t="str">
            <v>REDUCER ECC SCH40 X SCH40 A420-WPL6 BW NACE MR0175/ISO 15156 SSC resistant SEAMLESS, ASME B16.9,4",3"</v>
          </cell>
          <cell r="Q41">
            <v>2</v>
          </cell>
        </row>
        <row r="42">
          <cell r="O42" t="str">
            <v>4CACSE040400</v>
          </cell>
          <cell r="P42" t="str">
            <v>ELBOW 90 DEG LR SCH40 A420-WPL6 BW NACE MR0175/ISO 15156 SSC resistant SEAMLESS, ASME B16.9,4"</v>
          </cell>
          <cell r="Q42">
            <v>1</v>
          </cell>
        </row>
        <row r="43">
          <cell r="O43" t="str">
            <v>4CCASE060300</v>
          </cell>
          <cell r="P43" t="str">
            <v>ELBOW 45 DEG SCH40 A234-WPB BW NACE MR0175/ISO 15156 SSC resistant, HIC resitant SEAMLESS, ASME B16.9</v>
          </cell>
          <cell r="Q43">
            <v>1</v>
          </cell>
        </row>
        <row r="44">
          <cell r="O44" t="str">
            <v>4CCCSE000800</v>
          </cell>
          <cell r="P44" t="str">
            <v>ELBOW 45 DEG SCH40 A420-WPL6 BW SEAMLESS, ASME B16.9,8"</v>
          </cell>
          <cell r="Q44">
            <v>1</v>
          </cell>
        </row>
        <row r="45">
          <cell r="O45" t="str">
            <v>4CGASE000400</v>
          </cell>
          <cell r="P45" t="str">
            <v>CAP SCH40 A234-WPB BW SEAMLESS, ASME B16.9,4"</v>
          </cell>
          <cell r="Q45">
            <v>3</v>
          </cell>
        </row>
        <row r="46">
          <cell r="O46" t="str">
            <v>4CGASP002000</v>
          </cell>
          <cell r="P46" t="str">
            <v>CAP STD WT A234-WPB BW SEAMLESS, ASME B16.9</v>
          </cell>
          <cell r="Q46">
            <v>1</v>
          </cell>
        </row>
        <row r="47">
          <cell r="O47" t="str">
            <v>4CAASR040200</v>
          </cell>
          <cell r="P47" t="str">
            <v>ELBOW 90 DEG LR SCHXXS A234-WPB BW NACE MR0175/ISO 15156 SSC resistant SEAMLESS, ASME B16.9,2"</v>
          </cell>
          <cell r="Q47">
            <v>3</v>
          </cell>
        </row>
        <row r="48">
          <cell r="O48" t="str">
            <v>4CAASG060200</v>
          </cell>
          <cell r="P48" t="str">
            <v>ELBOW 90 DEG LR SCH80 A234-WPB BW NACE MR0175/ISO 15156 SSC resistant, HIC resitant SEAMLESS, ASME B16.9,2"</v>
          </cell>
          <cell r="Q48">
            <v>49</v>
          </cell>
        </row>
        <row r="49">
          <cell r="O49" t="str">
            <v>4DASIR040402</v>
          </cell>
          <cell r="P49" t="str">
            <v>RED TEE SCH120 X SCHXXS A234-WPB BW NACE MR0175/ISO 15156 SSC resistant SEAMLESS, ASME B16.9,4",2"</v>
          </cell>
          <cell r="Q49">
            <v>2</v>
          </cell>
        </row>
        <row r="50">
          <cell r="O50" t="str">
            <v>4DASIK040403</v>
          </cell>
          <cell r="P50" t="str">
            <v>RED TEE SCH120 X SCH160 A234-WPB BW NACE MR0175/ISO 15156 SSC resistant SEAMLESS, ASME B16.9,4",3"</v>
          </cell>
          <cell r="Q50">
            <v>3</v>
          </cell>
        </row>
        <row r="51">
          <cell r="O51" t="str">
            <v>4CAASI040400</v>
          </cell>
          <cell r="P51" t="str">
            <v>ELBOW 90 DEG LR SCH120 A234-WPB BW NACE MR0175/ISO 15156 SSC resistant SEAMLESS, ASME B16.9,4"</v>
          </cell>
          <cell r="Q51">
            <v>24</v>
          </cell>
        </row>
        <row r="52">
          <cell r="O52" t="str">
            <v>4CAASK040200</v>
          </cell>
          <cell r="P52" t="str">
            <v>ELBOW 90 DEG LR SCH160 A234-WPB BW NACE MR0175/ISO 15156 SSC resistant SEAMLESS, ASME B16.9,2"</v>
          </cell>
          <cell r="Q52">
            <v>9</v>
          </cell>
        </row>
        <row r="53">
          <cell r="O53" t="str">
            <v>4DAGEE100804</v>
          </cell>
          <cell r="P53" t="str">
            <v>RED TEE SCH40 X SCH40 A234-WPB GALV BW SEAMLESS, ASME B16.9</v>
          </cell>
          <cell r="Q53">
            <v>1</v>
          </cell>
        </row>
        <row r="54">
          <cell r="O54" t="str">
            <v>4EASEK000402</v>
          </cell>
          <cell r="P54" t="str">
            <v>REDUCER CONC SCH40 X SCH160 A234-WPB BW SEAMLESS, ASME B16.9,4",2"</v>
          </cell>
          <cell r="Q54">
            <v>1</v>
          </cell>
        </row>
        <row r="55">
          <cell r="O55" t="str">
            <v>4CGASP001200</v>
          </cell>
          <cell r="P55" t="str">
            <v>CAP STD WT A234-WPB BW SEAMLESS, ASME B16.9,12"</v>
          </cell>
          <cell r="Q55">
            <v>12</v>
          </cell>
        </row>
        <row r="56">
          <cell r="O56" t="str">
            <v>4DASEE000202</v>
          </cell>
          <cell r="P56" t="str">
            <v>TEE SCH40 X SCH40 A234-WPB BW SEAMLESS, ASME B16.9,2",2"</v>
          </cell>
          <cell r="Q56">
            <v>1</v>
          </cell>
        </row>
        <row r="57">
          <cell r="O57" t="str">
            <v>4CGASE000200</v>
          </cell>
          <cell r="P57" t="str">
            <v>CAP SCH40 A234-WPB BW SEAMLESS, ASME B16.9,2"</v>
          </cell>
          <cell r="Q57">
            <v>44</v>
          </cell>
        </row>
        <row r="58">
          <cell r="O58" t="str">
            <v>4DASEK000302</v>
          </cell>
          <cell r="P58" t="str">
            <v>RED TEE SCH40 X SCH160 A234-WPB BW SEAMLESS, ASME B16.9,3",2"</v>
          </cell>
          <cell r="Q58">
            <v>1</v>
          </cell>
        </row>
        <row r="59">
          <cell r="O59" t="str">
            <v>4CCASE000300</v>
          </cell>
          <cell r="P59" t="str">
            <v>ELBOW 45 DEG SCH40 A234-WPB BW SEAMLESS, ASME B16.9,3"</v>
          </cell>
          <cell r="Q59">
            <v>24</v>
          </cell>
        </row>
        <row r="60">
          <cell r="O60" t="str">
            <v>4CACSP001600</v>
          </cell>
          <cell r="P60" t="str">
            <v>ELBOW 90 DEG LR STD WT A420-WPL6 BW SEAMLESS, ASME B16.9,16"</v>
          </cell>
          <cell r="Q60">
            <v>15</v>
          </cell>
        </row>
        <row r="61">
          <cell r="O61" t="str">
            <v>4DAWPP002018</v>
          </cell>
          <cell r="P61" t="str">
            <v>RED TEE STD WT X STD WT A234-WPBW BW SEAMLESS, ASME B16.9</v>
          </cell>
          <cell r="Q61">
            <v>1</v>
          </cell>
        </row>
        <row r="62">
          <cell r="O62" t="str">
            <v>4CACWP002400</v>
          </cell>
          <cell r="P62" t="str">
            <v>ELBOW 90 DEG LR STD WT A420-WPL6W BW  WELDED 100%RT, ASME B16.9,24"</v>
          </cell>
          <cell r="Q62">
            <v>20</v>
          </cell>
        </row>
        <row r="63">
          <cell r="O63" t="str">
            <v>4DASPE001208</v>
          </cell>
          <cell r="P63" t="str">
            <v>RED TEE STD WT X SCH40 A234-WPB BW SEAMLESS, ASME B16.9,12",8"</v>
          </cell>
          <cell r="Q63">
            <v>9</v>
          </cell>
        </row>
        <row r="64">
          <cell r="O64" t="str">
            <v>4DAWPP002012</v>
          </cell>
          <cell r="P64" t="str">
            <v>RED TEE STD WT X STD WT A234-WPBW BW WELDED 100%RT, ASME B16.9,20",12"</v>
          </cell>
          <cell r="Q64">
            <v>15</v>
          </cell>
        </row>
        <row r="65">
          <cell r="O65" t="str">
            <v>4CAAWP002000</v>
          </cell>
          <cell r="P65" t="str">
            <v>ELBOW 90 DEG LR STD WT A234-WPBW BW WELDED 100%RT, ASME B16.9,20"</v>
          </cell>
          <cell r="Q65">
            <v>8</v>
          </cell>
        </row>
        <row r="66">
          <cell r="O66" t="str">
            <v>4NDC4F040300</v>
          </cell>
          <cell r="P66" t="str">
            <v>BLIND FLANGE 300# RF A350 LF2 CL.1 NACE MR0175/ISO 15156 SSC resistant ASME B 16.5</v>
          </cell>
          <cell r="Q66">
            <v>1</v>
          </cell>
        </row>
        <row r="67">
          <cell r="O67" t="str">
            <v>4LFC2G040200</v>
          </cell>
          <cell r="P67" t="str">
            <v>FLANGE WN 150# RF SCH80 A350 LF2 CL.1 NACE MR0175/ISO 15156 SSC resistant ASME B 16.5</v>
          </cell>
          <cell r="Q67">
            <v>2</v>
          </cell>
        </row>
        <row r="68">
          <cell r="O68" t="str">
            <v>4MFC4K040D00</v>
          </cell>
          <cell r="P68" t="str">
            <v>FLANGE SW 300# RF SCH160 A350 LF2 CL.1 NACE MR0175/ISO 15156 SSC resistant ASME B 16.5</v>
          </cell>
          <cell r="Q68">
            <v>4</v>
          </cell>
        </row>
        <row r="69">
          <cell r="O69" t="str">
            <v>4LFC4K040200</v>
          </cell>
          <cell r="P69" t="str">
            <v>FLANGE WN 300# RF SCH160 A350 LF2 CL.1 NACE MR0175/ISO 15156 SSC resistant ASME B 16.5</v>
          </cell>
          <cell r="Q69">
            <v>1</v>
          </cell>
        </row>
        <row r="70">
          <cell r="O70" t="str">
            <v>4MFC4K041B00</v>
          </cell>
          <cell r="P70" t="str">
            <v>FLANGE SW 300# RF SCH160 A350 LF2 CL.1 NACE MR0175/ISO 15156 SSC resistant ASME B 16.5</v>
          </cell>
          <cell r="Q70">
            <v>7</v>
          </cell>
        </row>
        <row r="71">
          <cell r="O71" t="str">
            <v>4MFC5K000E00</v>
          </cell>
          <cell r="P71" t="str">
            <v>FLANGE SW 600# RF SCH160 A350 LF2 CL.1 ASME B 16.5</v>
          </cell>
          <cell r="Q71">
            <v>4</v>
          </cell>
        </row>
        <row r="72">
          <cell r="O72" t="str">
            <v>4MFC4K000D00</v>
          </cell>
          <cell r="P72" t="str">
            <v>FLANGE SW 300# RF SCH160 A350 LF2 CL.1 ASME B 16.5</v>
          </cell>
          <cell r="Q72">
            <v>11</v>
          </cell>
        </row>
        <row r="73">
          <cell r="O73" t="str">
            <v>4MFC4K000100</v>
          </cell>
          <cell r="P73" t="str">
            <v>FLANGE SW 300# RF SCH160 A350 LF2 CL.1 ASME B 16.5</v>
          </cell>
          <cell r="Q73">
            <v>3</v>
          </cell>
        </row>
        <row r="74">
          <cell r="O74" t="str">
            <v>4NDC4F000E00</v>
          </cell>
          <cell r="P74" t="str">
            <v>BLIND FLANGE 300# RF A350 LF2 CL.1 ASME B 16.5</v>
          </cell>
          <cell r="Q74">
            <v>2</v>
          </cell>
        </row>
        <row r="75">
          <cell r="O75" t="str">
            <v>4MFC4G000E00</v>
          </cell>
          <cell r="P75" t="str">
            <v>FLANGE SW 300# RF SCH80 A350 LF2 CL.1 ASME B 16.5</v>
          </cell>
          <cell r="Q75">
            <v>3</v>
          </cell>
        </row>
        <row r="76">
          <cell r="O76" t="str">
            <v>4LFC2E000400</v>
          </cell>
          <cell r="P76" t="str">
            <v>FLANGE WN 150# RF SCH40 A350 LF2 CL.1 ASME B 16.5</v>
          </cell>
          <cell r="Q76">
            <v>1</v>
          </cell>
        </row>
        <row r="77">
          <cell r="O77" t="str">
            <v>4MFC2G000E00</v>
          </cell>
          <cell r="P77" t="str">
            <v>FLANGE SW 150# RF SCH80 A350 LF2 CL.1 ASME B 16.5</v>
          </cell>
          <cell r="Q77">
            <v>1</v>
          </cell>
        </row>
        <row r="78">
          <cell r="O78" t="str">
            <v>4LFC2E000800</v>
          </cell>
          <cell r="P78" t="str">
            <v>FLANGE WN 150# RF SCH40 A350 LF2 CL.1 ASME B 16.5</v>
          </cell>
          <cell r="Q78">
            <v>2</v>
          </cell>
        </row>
        <row r="79">
          <cell r="O79" t="str">
            <v>4LFC2K000200</v>
          </cell>
          <cell r="P79" t="str">
            <v>FLANGE WN 150# RF SCH160 A350 LF2 CL.1 ASME B 16.5</v>
          </cell>
          <cell r="Q79">
            <v>4</v>
          </cell>
        </row>
        <row r="80">
          <cell r="O80" t="str">
            <v>4MFC2K000E00</v>
          </cell>
          <cell r="P80" t="str">
            <v>FLANGE SW 150# RF SCH160 A350 LF2 CL.1 ASME B 16.5</v>
          </cell>
          <cell r="Q80">
            <v>19</v>
          </cell>
        </row>
        <row r="81">
          <cell r="O81" t="str">
            <v>4LFA4E060300</v>
          </cell>
          <cell r="P81" t="str">
            <v>FLANGE WN 300# RF SCH40 A105N NACE MR0175/ISO 15156 SSC resistant, HIC resitant ASME B 16.5,3"</v>
          </cell>
          <cell r="Q81">
            <v>2</v>
          </cell>
        </row>
        <row r="82">
          <cell r="O82" t="str">
            <v>4MFA2K061B00</v>
          </cell>
          <cell r="P82" t="str">
            <v>FLANGE SW 150# RF SCH160 A105N NACE MR0175/ISO 15156 SSC resistant, HIC resitant ASME B 16.5,1 1/2"</v>
          </cell>
          <cell r="Q82">
            <v>1</v>
          </cell>
        </row>
        <row r="83">
          <cell r="O83" t="str">
            <v>4NDA4F000400</v>
          </cell>
          <cell r="P83" t="str">
            <v>BLIND FLANGE 300# RF A105N ASME B 16.5,4"</v>
          </cell>
          <cell r="Q83">
            <v>1</v>
          </cell>
        </row>
        <row r="84">
          <cell r="O84" t="str">
            <v>4LGA2E000300</v>
          </cell>
          <cell r="P84" t="str">
            <v>FLANGE WN 150# FF SCH40 A105N ASME B 16.5</v>
          </cell>
          <cell r="Q84">
            <v>1</v>
          </cell>
        </row>
        <row r="85">
          <cell r="O85" t="str">
            <v>4LFA4G060200</v>
          </cell>
          <cell r="P85" t="str">
            <v>FLANGE WN 300# RF SCH80 A105N NACE MR0175/ISO 15156 SSC resistant, HIC resitant ASME B 16.5,2"</v>
          </cell>
          <cell r="Q85">
            <v>13</v>
          </cell>
        </row>
        <row r="86">
          <cell r="O86" t="str">
            <v>4NDA4F060100</v>
          </cell>
          <cell r="P86" t="str">
            <v>BLIND FLANGE 300# RF A105N NACE MR0175/ISO 15156 SSC resistant, HIC resitant ASME B 16.5,1"</v>
          </cell>
          <cell r="Q86">
            <v>1</v>
          </cell>
        </row>
        <row r="87">
          <cell r="O87" t="str">
            <v>4MFA2K060100</v>
          </cell>
          <cell r="P87" t="str">
            <v>FLANGE SW 150# RF SCH160 A105N NACE MR0175/ISO 15156 SSC resistant, HIC resitant ASME B 16.5,1"</v>
          </cell>
          <cell r="Q87">
            <v>3</v>
          </cell>
        </row>
        <row r="88">
          <cell r="O88" t="str">
            <v>4LFA4I040400</v>
          </cell>
          <cell r="P88" t="str">
            <v>FLANGE WN 300# RF SCH120 A105N NACE MR0175/ISO 15156 SSC resistant ASME B 16.5,4"</v>
          </cell>
          <cell r="Q88">
            <v>2</v>
          </cell>
        </row>
        <row r="89">
          <cell r="O89" t="str">
            <v>4LFA2E040400</v>
          </cell>
          <cell r="P89" t="str">
            <v>FLANGE WN 150# RF SCH40 A105N NACE MR0175/ISO 15156 SSC resistant ASME B 16.5,4"</v>
          </cell>
          <cell r="Q89">
            <v>1</v>
          </cell>
        </row>
        <row r="90">
          <cell r="O90" t="str">
            <v>4LFA4K060200</v>
          </cell>
          <cell r="P90" t="str">
            <v>FLANGE WN 300# RF SCH160 A105N NACE MR0175/ISO 15156 SSC resistant, HIC resitant ASME B 16.5,2"</v>
          </cell>
          <cell r="Q90">
            <v>2</v>
          </cell>
        </row>
        <row r="91">
          <cell r="O91" t="str">
            <v>4MFA4R060100</v>
          </cell>
          <cell r="P91" t="str">
            <v>FLANGE SW 300# RF XXS A105N NACE MR0175/ISO 15156 SSC resistant, HIC resitant ASME B 16.5,1"</v>
          </cell>
          <cell r="Q91">
            <v>1</v>
          </cell>
        </row>
        <row r="92">
          <cell r="O92" t="str">
            <v>4LFA2K040200</v>
          </cell>
          <cell r="P92" t="str">
            <v>FLANGE WN 150# RF SCH160 A105N NACE MR0175/ISO 15156 SSC resistant ASME B 16.5,2"</v>
          </cell>
          <cell r="Q92">
            <v>4</v>
          </cell>
        </row>
        <row r="93">
          <cell r="O93" t="str">
            <v>4NDA2F000400</v>
          </cell>
          <cell r="P93" t="str">
            <v>BLIND FLANGE 150# RF A105N ASME B 16.5,4"</v>
          </cell>
          <cell r="Q93">
            <v>1</v>
          </cell>
        </row>
        <row r="94">
          <cell r="O94" t="str">
            <v>4BGAT2060E00</v>
          </cell>
          <cell r="P94" t="str">
            <v>CAP 6000# SCRD A105N NACE MR0175/ISO 15156 SSC resistant, HIC resitant ASME B16.11,3/4"</v>
          </cell>
          <cell r="Q94">
            <v>1</v>
          </cell>
        </row>
        <row r="95">
          <cell r="O95" t="str">
            <v>4BGAT2040E00</v>
          </cell>
          <cell r="P95" t="str">
            <v>CAP 6000# SCRD A105N NACE MR0175/ISO 15156 SSC resistant ASME B16.11,3/4"</v>
          </cell>
          <cell r="Q95">
            <v>3</v>
          </cell>
        </row>
        <row r="96">
          <cell r="O96" t="str">
            <v>4BJAS2061B00</v>
          </cell>
          <cell r="P96" t="str">
            <v>FULL COUPLING 6000# SW A105N NACE MR0175/ISO 15156 SSC resistant, HIC resitant ASME B16.11,1 1/2"</v>
          </cell>
          <cell r="Q96">
            <v>1</v>
          </cell>
        </row>
        <row r="97">
          <cell r="O97" t="str">
            <v>4BJAT2000E00</v>
          </cell>
          <cell r="P97" t="str">
            <v>FULL COUPLING 6000# SCRD A105N ASME B16.11,3/4"</v>
          </cell>
          <cell r="Q97">
            <v>3</v>
          </cell>
        </row>
        <row r="98">
          <cell r="O98" t="str">
            <v>4GBAU200031B</v>
          </cell>
          <cell r="P98" t="str">
            <v>SOCKOLET 6000# A105N MSS SP-97,3",1 1/2"</v>
          </cell>
          <cell r="Q98">
            <v>1</v>
          </cell>
        </row>
        <row r="99">
          <cell r="O99" t="str">
            <v>4BJAT1100E00</v>
          </cell>
          <cell r="P99" t="str">
            <v>FULL COUPLING 3000# SCRD A105N GALV ASME B16.11,3/4"</v>
          </cell>
          <cell r="Q99">
            <v>2</v>
          </cell>
        </row>
        <row r="100">
          <cell r="O100" t="str">
            <v>4BJAS2040E00</v>
          </cell>
          <cell r="P100" t="str">
            <v>FULL COUPLING 6000# SW A105N NACE MR0175/ISO 15156 SSC resistant ASME B16.11,3/4"</v>
          </cell>
          <cell r="Q100">
            <v>1</v>
          </cell>
        </row>
        <row r="101">
          <cell r="O101" t="str">
            <v>4BDJS1001B1B</v>
          </cell>
          <cell r="P101" t="str">
            <v>TEE 3000# SW A182-F304L ASME B16.11,1 1/2",1 1/2"</v>
          </cell>
          <cell r="Q101">
            <v>1</v>
          </cell>
        </row>
        <row r="102">
          <cell r="O102" t="str">
            <v>4GBJT100060E</v>
          </cell>
          <cell r="P102" t="str">
            <v>SOCKOLET 3000# A182-F304L MSS SP-97,6",3/4"</v>
          </cell>
          <cell r="Q102">
            <v>1</v>
          </cell>
        </row>
        <row r="103">
          <cell r="O103" t="str">
            <v>4BJJS1000100</v>
          </cell>
          <cell r="P103" t="str">
            <v>FULL COUPLING 3000# SW A182-F304L ASME B16.11,1"</v>
          </cell>
          <cell r="Q103">
            <v>1</v>
          </cell>
        </row>
        <row r="104">
          <cell r="O104" t="str">
            <v>4GBJT100040E</v>
          </cell>
          <cell r="P104" t="str">
            <v>SOCKOLET 3000# A182-F304L MSS SP-97,4",3/4"</v>
          </cell>
          <cell r="Q104">
            <v>1</v>
          </cell>
        </row>
        <row r="105">
          <cell r="O105" t="str">
            <v>4GCJT100020E</v>
          </cell>
          <cell r="P105" t="str">
            <v>THREDOLET 3000# A182-F304L MSS SP-97,2",3/4"</v>
          </cell>
          <cell r="Q105">
            <v>1</v>
          </cell>
        </row>
        <row r="106">
          <cell r="O106" t="str">
            <v>4GCJT100080E</v>
          </cell>
          <cell r="P106" t="str">
            <v>THREDOLET 3000# A182-F304L MSS SP-97,8",3/4"</v>
          </cell>
          <cell r="Q106">
            <v>5</v>
          </cell>
        </row>
        <row r="107">
          <cell r="O107" t="str">
            <v>4GCJT100060E</v>
          </cell>
          <cell r="P107" t="str">
            <v>THREDOLET 3000# A182-F304L MSS SP-97,6",3/4"</v>
          </cell>
          <cell r="Q107">
            <v>1</v>
          </cell>
        </row>
        <row r="108">
          <cell r="O108" t="str">
            <v>4BHJT1000E00</v>
          </cell>
          <cell r="P108" t="str">
            <v>PLUG ROUND HEAD SCRD A182-F304L ASME B16.11,3/4"</v>
          </cell>
          <cell r="Q108">
            <v>4</v>
          </cell>
        </row>
        <row r="109">
          <cell r="O109" t="str">
            <v>4BGJT1000E00</v>
          </cell>
          <cell r="P109" t="str">
            <v>CAP 3000# SCRD A182-F304L ASME B16.11,3/4"</v>
          </cell>
          <cell r="Q109">
            <v>7</v>
          </cell>
        </row>
        <row r="110">
          <cell r="O110" t="str">
            <v>4GBJT100030E</v>
          </cell>
          <cell r="P110" t="str">
            <v>SOCKOLET 3000# A182-F304L MSS SP-97,3",3/4"</v>
          </cell>
          <cell r="Q110">
            <v>1</v>
          </cell>
        </row>
        <row r="111">
          <cell r="O111" t="str">
            <v>4LFA2Q603400</v>
          </cell>
          <cell r="P111" t="str">
            <v>FLANGE WN 150# RF XS A105N  ASME B16.47 SERIES A</v>
          </cell>
          <cell r="Q111">
            <v>1</v>
          </cell>
        </row>
        <row r="112">
          <cell r="O112" t="str">
            <v>4LFA2P141600</v>
          </cell>
          <cell r="P112" t="str">
            <v>FLANGE WN 150# RF STD WT A105N J/S NACE MR0175/ISO 15156 SSC resistant ASME B 16.5</v>
          </cell>
          <cell r="Q112">
            <v>1</v>
          </cell>
        </row>
        <row r="113">
          <cell r="O113" t="str">
            <v>4NAA2G101B00</v>
          </cell>
          <cell r="P113" t="str">
            <v>FLANGE SCRD 150# FF GALV A105N ASME B 16.5,1 1/2"</v>
          </cell>
          <cell r="Q113">
            <v>1</v>
          </cell>
        </row>
        <row r="114">
          <cell r="O114" t="str">
            <v>4NAA2G100100</v>
          </cell>
          <cell r="P114" t="str">
            <v>FLANGE SCRD 150# FF GALV A105N ASME B 16.5,1"</v>
          </cell>
          <cell r="Q114">
            <v>6</v>
          </cell>
        </row>
        <row r="115">
          <cell r="O115" t="str">
            <v>4MFA4G000D00</v>
          </cell>
          <cell r="P115" t="str">
            <v>FLANGE SW 300# RF SCH80 A105N ASME B 16.5,1/2"</v>
          </cell>
          <cell r="Q115">
            <v>2</v>
          </cell>
        </row>
        <row r="116">
          <cell r="O116" t="str">
            <v>4MFA4G000100</v>
          </cell>
          <cell r="P116" t="str">
            <v>FLANGE SW 300# RF SCH80 A105N ASME B 16.5,1"</v>
          </cell>
          <cell r="Q116">
            <v>1</v>
          </cell>
        </row>
        <row r="117">
          <cell r="O117" t="str">
            <v>4NAA2F100200</v>
          </cell>
          <cell r="P117" t="str">
            <v>FLANGE SCRD 150# FF GALV A105N ASME B 16.5,2"</v>
          </cell>
          <cell r="Q117">
            <v>11</v>
          </cell>
        </row>
        <row r="118">
          <cell r="O118" t="str">
            <v>4MFA2G000E00</v>
          </cell>
          <cell r="P118" t="str">
            <v>FLANGE SW 150# RF SCH80 A105N ASME B 16.5,3/4"</v>
          </cell>
          <cell r="Q118">
            <v>82</v>
          </cell>
        </row>
        <row r="119">
          <cell r="O119" t="str">
            <v>4NDA2F000E00</v>
          </cell>
          <cell r="P119" t="str">
            <v>BLIND FLANGE 150# RF A105N ASME B 16.5,3/4"</v>
          </cell>
          <cell r="Q119">
            <v>23</v>
          </cell>
        </row>
        <row r="120">
          <cell r="O120" t="str">
            <v>4MFA4K000100</v>
          </cell>
          <cell r="P120" t="str">
            <v>FLANGE SW 300# RF SCH160 A105N ASME B 16.5,1"</v>
          </cell>
          <cell r="Q120">
            <v>8</v>
          </cell>
        </row>
        <row r="121">
          <cell r="O121" t="str">
            <v>4NDA2F000300</v>
          </cell>
          <cell r="P121" t="str">
            <v>BLIND FLANGE 150# RF A105N ASME B 16.5,3"</v>
          </cell>
          <cell r="Q121">
            <v>14</v>
          </cell>
        </row>
        <row r="122">
          <cell r="O122" t="str">
            <v>4LFA4E000300</v>
          </cell>
          <cell r="P122" t="str">
            <v>FLANGE WN 300# RF SCH40 A105N ASME B 16.5,3"</v>
          </cell>
          <cell r="Q122">
            <v>33</v>
          </cell>
        </row>
        <row r="123">
          <cell r="O123" t="str">
            <v>4LFA4K000200</v>
          </cell>
          <cell r="P123" t="str">
            <v>FLANGE WN 300# RF SCH160 A105N ASME B 16.5,2"</v>
          </cell>
          <cell r="Q123">
            <v>3</v>
          </cell>
        </row>
        <row r="124">
          <cell r="O124" t="str">
            <v>4LFA2K000200</v>
          </cell>
          <cell r="P124" t="str">
            <v>FLANGE WN 150# RF SCH160 A105N ASME B 16.5,2"</v>
          </cell>
          <cell r="Q124">
            <v>93</v>
          </cell>
        </row>
        <row r="125">
          <cell r="O125" t="str">
            <v>4MFA4K001B00</v>
          </cell>
          <cell r="P125" t="str">
            <v>FLANGE SW 300# RF SCH160 A105N ASME B 16.5,1 1/2"</v>
          </cell>
          <cell r="Q125">
            <v>12</v>
          </cell>
        </row>
        <row r="126">
          <cell r="O126" t="str">
            <v>4MFA2K000100</v>
          </cell>
          <cell r="P126" t="str">
            <v>FLANGE SW 150# RF SCH160 A105N ASME B 16.5,1"</v>
          </cell>
          <cell r="Q126">
            <v>24</v>
          </cell>
        </row>
        <row r="127">
          <cell r="O127" t="str">
            <v>4NDA2F000800</v>
          </cell>
          <cell r="P127" t="str">
            <v>BLIND FLANGE 150# RF A105N ASME B 16.5,8"</v>
          </cell>
          <cell r="Q127">
            <v>2</v>
          </cell>
        </row>
        <row r="128">
          <cell r="O128" t="str">
            <v>4NDA2F000200</v>
          </cell>
          <cell r="P128" t="str">
            <v>BLIND FLANGE 150# RF A105N ASME B 16.5,2"</v>
          </cell>
          <cell r="Q128">
            <v>62</v>
          </cell>
        </row>
        <row r="129">
          <cell r="O129" t="str">
            <v>4LFA2E000200</v>
          </cell>
          <cell r="P129" t="str">
            <v>FLANGE WN 150# RF SCH40 A105N ASME B 16.5,2"</v>
          </cell>
          <cell r="Q129">
            <v>123</v>
          </cell>
        </row>
        <row r="130">
          <cell r="O130" t="str">
            <v>4MFA2K000E00</v>
          </cell>
          <cell r="P130" t="str">
            <v>FLANGE SW 150# RF SCH160 A105N ASME B 16.5,3/4"</v>
          </cell>
          <cell r="Q130">
            <v>91</v>
          </cell>
        </row>
        <row r="131">
          <cell r="O131" t="str">
            <v>4NEL4F000E00</v>
          </cell>
          <cell r="P131" t="str">
            <v>BLIND SPECTACLE 300# RF A240 GR.316L ASME B16.48</v>
          </cell>
          <cell r="Q131">
            <v>1</v>
          </cell>
        </row>
        <row r="132">
          <cell r="O132" t="str">
            <v>4NEJ4F000E00</v>
          </cell>
          <cell r="P132" t="str">
            <v>BLIND SPECTACLE 300# RF A240 GR.304L ASME B16.48</v>
          </cell>
          <cell r="Q132">
            <v>2</v>
          </cell>
        </row>
        <row r="133">
          <cell r="O133" t="str">
            <v>4NDJ4F001B00</v>
          </cell>
          <cell r="P133" t="str">
            <v>BLIND FLANGE 300# RF A182-F304L ASME B 16.5</v>
          </cell>
          <cell r="Q133">
            <v>1</v>
          </cell>
        </row>
        <row r="134">
          <cell r="O134" t="str">
            <v>4NEJ4F001B00</v>
          </cell>
          <cell r="P134" t="str">
            <v>BLIND SPECTACLE 300# RF A240 GR.304L ASME B16.48</v>
          </cell>
          <cell r="Q134">
            <v>4</v>
          </cell>
        </row>
        <row r="135">
          <cell r="O135" t="str">
            <v>4NEJ2F000100</v>
          </cell>
          <cell r="P135" t="str">
            <v>BLIND SPECTACLE 150# RF A240 GR.304L ASME B16.48</v>
          </cell>
          <cell r="Q135">
            <v>1</v>
          </cell>
        </row>
        <row r="136">
          <cell r="O136" t="str">
            <v>4LGJ2L000400</v>
          </cell>
          <cell r="P136" t="str">
            <v>FLANGE WN 150# FF SCH10S A182-F304L ASME B 16.5</v>
          </cell>
          <cell r="Q136">
            <v>1</v>
          </cell>
        </row>
        <row r="137">
          <cell r="O137" t="str">
            <v>4NDJ2F000E00</v>
          </cell>
          <cell r="P137" t="str">
            <v>BLIND FLANGE 150# RF A182-F304L ASME B 16.5</v>
          </cell>
          <cell r="Q137">
            <v>2</v>
          </cell>
        </row>
        <row r="138">
          <cell r="O138" t="str">
            <v>4NDJ2F000300</v>
          </cell>
          <cell r="P138" t="str">
            <v>BLIND FLANGE 150# RF A182-F304L ASME B 16.5</v>
          </cell>
          <cell r="Q138">
            <v>2</v>
          </cell>
        </row>
        <row r="139">
          <cell r="O139" t="str">
            <v>4NEJ2F000300</v>
          </cell>
          <cell r="P139" t="str">
            <v>BLIND SPECTACLE 150# RF A240 GR.304L ASME B16.48</v>
          </cell>
          <cell r="Q139">
            <v>1</v>
          </cell>
        </row>
        <row r="140">
          <cell r="O140" t="str">
            <v>4MFJ4N001B00</v>
          </cell>
          <cell r="P140" t="str">
            <v>FLANGE SW 300# RF SCH40S A182-F304L ASME B 16.5</v>
          </cell>
          <cell r="Q140">
            <v>14</v>
          </cell>
        </row>
        <row r="141">
          <cell r="O141" t="str">
            <v>4LFJ2L000400</v>
          </cell>
          <cell r="P141" t="str">
            <v>FLANGE WN 150# RF SCH10S A182-F304L ASME B 16.5</v>
          </cell>
          <cell r="Q141">
            <v>2</v>
          </cell>
        </row>
        <row r="142">
          <cell r="O142" t="str">
            <v>4LFJ4L000200</v>
          </cell>
          <cell r="P142" t="str">
            <v>FLANGE WN 300# RF SCH10S A182-F304L ASME B 16.5</v>
          </cell>
          <cell r="Q142">
            <v>1</v>
          </cell>
        </row>
        <row r="143">
          <cell r="O143" t="str">
            <v>4LFJ2L000300</v>
          </cell>
          <cell r="P143" t="str">
            <v>FLANGE WN 150# RF SCH10S A182-F304L ASME B 16.5</v>
          </cell>
          <cell r="Q143">
            <v>13</v>
          </cell>
        </row>
        <row r="144">
          <cell r="O144" t="str">
            <v>4BJAS1000D0B</v>
          </cell>
          <cell r="P144" t="str">
            <v>RED COUPLING 3000# SW A105N ASME B16.11,1/2"</v>
          </cell>
          <cell r="Q144">
            <v>56</v>
          </cell>
        </row>
        <row r="145">
          <cell r="O145" t="str">
            <v>4GCAT1001201</v>
          </cell>
          <cell r="P145" t="str">
            <v>THREDOLET 3000# A105N MSS SP-97,12",1"</v>
          </cell>
          <cell r="Q145">
            <v>1</v>
          </cell>
        </row>
        <row r="146">
          <cell r="O146" t="str">
            <v>4BKAS1001B00</v>
          </cell>
          <cell r="P146" t="str">
            <v>HALF COUPLING 3000# SW A105N ASME B16.11,1 1/2"</v>
          </cell>
          <cell r="Q146">
            <v>14</v>
          </cell>
        </row>
        <row r="147">
          <cell r="O147" t="str">
            <v>4GBAT1002001</v>
          </cell>
          <cell r="P147" t="str">
            <v>SOCKOLET 3000# A105N MSS SP-97,20",1"</v>
          </cell>
          <cell r="Q147">
            <v>1</v>
          </cell>
        </row>
        <row r="148">
          <cell r="O148" t="str">
            <v>4GAAPE002002</v>
          </cell>
          <cell r="P148" t="str">
            <v>WELDOLET STD WT X SCH 40 A105N MSS SP-97,20",2"</v>
          </cell>
          <cell r="Q148">
            <v>1</v>
          </cell>
        </row>
        <row r="149">
          <cell r="O149" t="str">
            <v>4GAAPE002006</v>
          </cell>
          <cell r="P149" t="str">
            <v>WELDOLET STD WT X SCH 40 A105N MSS SP-97,20",6"</v>
          </cell>
          <cell r="Q149">
            <v>1</v>
          </cell>
        </row>
        <row r="150">
          <cell r="O150" t="str">
            <v>4GAAPE002004</v>
          </cell>
          <cell r="P150" t="str">
            <v>WELDOLET STD WT X SCH 40 A105N MSS SP-97,20",4"</v>
          </cell>
          <cell r="Q150">
            <v>2</v>
          </cell>
        </row>
        <row r="151">
          <cell r="O151" t="str">
            <v>4BGAT1000D00</v>
          </cell>
          <cell r="P151" t="str">
            <v>CAP 3000# SCRD A105N ASME B16.11,1/2"</v>
          </cell>
          <cell r="Q151">
            <v>1</v>
          </cell>
        </row>
        <row r="152">
          <cell r="O152" t="str">
            <v>4BKAS1000100</v>
          </cell>
          <cell r="P152" t="str">
            <v>HALF COUPLING 3000# SW A105N ASME B16.11,1"</v>
          </cell>
          <cell r="Q152">
            <v>8</v>
          </cell>
        </row>
        <row r="153">
          <cell r="O153" t="str">
            <v>4GEAT100080E</v>
          </cell>
          <cell r="P153" t="str">
            <v>ELBOLET 3000# SW A105N MSS SP-97,8"</v>
          </cell>
          <cell r="Q153">
            <v>4</v>
          </cell>
        </row>
        <row r="154">
          <cell r="O154" t="str">
            <v>4GBAT1000401</v>
          </cell>
          <cell r="P154" t="str">
            <v>SOCKOLET 3000# A105N MSS SP-97,4",1"</v>
          </cell>
          <cell r="Q154">
            <v>1</v>
          </cell>
        </row>
        <row r="155">
          <cell r="O155" t="str">
            <v>4BGAT1000100</v>
          </cell>
          <cell r="P155" t="str">
            <v>CAP 3000# SCRD A105N ASME B16.11,1"</v>
          </cell>
          <cell r="Q155">
            <v>24</v>
          </cell>
        </row>
        <row r="156">
          <cell r="O156" t="str">
            <v>4GBAU200120E</v>
          </cell>
          <cell r="P156" t="str">
            <v>SOCKOLET 6000# A105N MSS SP-97,12",3/4"</v>
          </cell>
          <cell r="Q156">
            <v>3</v>
          </cell>
        </row>
        <row r="157">
          <cell r="O157" t="str">
            <v>4GCAU200030E</v>
          </cell>
          <cell r="P157" t="str">
            <v>THREDOLET 6000# A105N MSS SP-97,3",3/4"</v>
          </cell>
          <cell r="Q157">
            <v>2</v>
          </cell>
        </row>
        <row r="158">
          <cell r="O158" t="str">
            <v>4GCAU200040E</v>
          </cell>
          <cell r="P158" t="str">
            <v>THREDOLET 6000# A105N MSS SP-97,4",3/4"</v>
          </cell>
          <cell r="Q158">
            <v>1</v>
          </cell>
        </row>
        <row r="159">
          <cell r="O159" t="str">
            <v>4GBAU206020E</v>
          </cell>
          <cell r="P159" t="str">
            <v>SOCKOLET 6000# A105N NACE MR0175/ISO 15156 SSC resistant, HIC resitant MSS SP-97,2",3/4"</v>
          </cell>
          <cell r="Q159">
            <v>8</v>
          </cell>
        </row>
        <row r="160">
          <cell r="O160" t="str">
            <v>4GCAU200020E</v>
          </cell>
          <cell r="P160" t="str">
            <v>THREDOLET 6000# A105N MSS SP-97,2",3/4"</v>
          </cell>
          <cell r="Q160">
            <v>8</v>
          </cell>
        </row>
        <row r="161">
          <cell r="O161" t="str">
            <v>4GBAT100081B</v>
          </cell>
          <cell r="P161" t="str">
            <v>SOCKOLET 3000# A105N MSS SP-97,8",1 1/2"</v>
          </cell>
          <cell r="Q161">
            <v>6</v>
          </cell>
        </row>
        <row r="162">
          <cell r="O162" t="str">
            <v>4GBAU204020E</v>
          </cell>
          <cell r="P162" t="str">
            <v>SOCKOLET 6000# A105N NACE MR0175/ISO 15156 SSC resistant MSS SP-97,2",3/4"</v>
          </cell>
          <cell r="Q162">
            <v>2</v>
          </cell>
        </row>
        <row r="163">
          <cell r="O163" t="str">
            <v>4GCAT100020E</v>
          </cell>
          <cell r="P163" t="str">
            <v>THREDOLET 3000# A105N MSS SP-97,2",3/4"</v>
          </cell>
          <cell r="Q163">
            <v>2</v>
          </cell>
        </row>
        <row r="164">
          <cell r="O164" t="str">
            <v>4BAAG1100E00</v>
          </cell>
          <cell r="P164" t="str">
            <v>ELBOW 90 DEG 3000# SCRD A105N GALV ASME B16.11,3/4"</v>
          </cell>
          <cell r="Q164">
            <v>9</v>
          </cell>
        </row>
        <row r="165">
          <cell r="O165" t="str">
            <v>4BLAT1000E0D</v>
          </cell>
          <cell r="P165" t="str">
            <v>REDUCED CON COUPLING 3000#  Female Thrded A105N ASME B16.11,3/4"</v>
          </cell>
          <cell r="Q165">
            <v>1</v>
          </cell>
        </row>
        <row r="166">
          <cell r="O166" t="str">
            <v>4BJAS1001B00</v>
          </cell>
          <cell r="P166" t="str">
            <v>FULL COUPLING 3000# SW A105N ASME B16.11,1 1/2"</v>
          </cell>
          <cell r="Q166">
            <v>79</v>
          </cell>
        </row>
        <row r="167">
          <cell r="O167" t="str">
            <v>4GAAEE000602</v>
          </cell>
          <cell r="P167" t="str">
            <v>WELDOLET SCH40 X SCH40 A105N MSS SP-97,6",2"</v>
          </cell>
          <cell r="Q167">
            <v>25</v>
          </cell>
        </row>
        <row r="168">
          <cell r="O168" t="str">
            <v>4BCAS1001B00</v>
          </cell>
          <cell r="P168" t="str">
            <v>ELBOW 45 DEG 3000# SW A105N ASME B16.11,1 1/2"</v>
          </cell>
          <cell r="Q168">
            <v>20</v>
          </cell>
        </row>
        <row r="169">
          <cell r="O169" t="str">
            <v>4GBAT100031B</v>
          </cell>
          <cell r="P169" t="str">
            <v>SOCKOLET 3000# A105N MSS SP-97,3",1 1/2"</v>
          </cell>
          <cell r="Q169">
            <v>37</v>
          </cell>
        </row>
        <row r="170">
          <cell r="O170" t="str">
            <v>4GEAT100020E</v>
          </cell>
          <cell r="P170" t="str">
            <v>ELBOLET 3000# SW A105N MSS SP-97,2"</v>
          </cell>
          <cell r="Q170">
            <v>1</v>
          </cell>
        </row>
        <row r="171">
          <cell r="O171" t="str">
            <v>4GBAT1000301</v>
          </cell>
          <cell r="P171" t="str">
            <v>SOCKOLET 3000# A105N MSS SP-97,3",1"</v>
          </cell>
          <cell r="Q171">
            <v>12</v>
          </cell>
        </row>
        <row r="172">
          <cell r="O172" t="str">
            <v>4GBAT100020D</v>
          </cell>
          <cell r="P172" t="str">
            <v>SOCKOLET 3000# A105N MSS SP-97,2",1/2"</v>
          </cell>
          <cell r="Q172">
            <v>87</v>
          </cell>
        </row>
        <row r="173">
          <cell r="O173" t="str">
            <v>4BHAT1000D00</v>
          </cell>
          <cell r="P173" t="str">
            <v>PLUG ROUND HEAD SCRD A105N ASME B16.11,1/2"</v>
          </cell>
          <cell r="Q173">
            <v>417</v>
          </cell>
        </row>
        <row r="174">
          <cell r="O174" t="str">
            <v>4BDAS1000D0D</v>
          </cell>
          <cell r="P174" t="str">
            <v>TEE 3000# SW A105N ASME B16.11,1/2",1/2"</v>
          </cell>
          <cell r="Q174">
            <v>321</v>
          </cell>
        </row>
        <row r="175">
          <cell r="O175" t="str">
            <v>4BDAS1001B1B</v>
          </cell>
          <cell r="P175" t="str">
            <v>TEE 3000# SW A105N ASME B16.11,1 1/2",1 1/2"</v>
          </cell>
          <cell r="Q175">
            <v>1</v>
          </cell>
        </row>
        <row r="176">
          <cell r="O176" t="str">
            <v>4GBAT100040E</v>
          </cell>
          <cell r="P176" t="str">
            <v>SOCKOLET 3000# A105N MSS SP-97,4",3/4"</v>
          </cell>
          <cell r="Q176">
            <v>11</v>
          </cell>
        </row>
        <row r="177">
          <cell r="O177" t="str">
            <v>4BJAT1000E00</v>
          </cell>
          <cell r="P177" t="str">
            <v>FULL COUPLING 3000# SCRD A105N ASME B16.11,3/4"</v>
          </cell>
          <cell r="Q177">
            <v>6</v>
          </cell>
        </row>
        <row r="178">
          <cell r="O178" t="str">
            <v>4BJAS1000E00</v>
          </cell>
          <cell r="P178" t="str">
            <v>FULL COUPLING 3000# SW A105N ASME B16.11,3/4"</v>
          </cell>
          <cell r="Q178">
            <v>1</v>
          </cell>
        </row>
        <row r="179">
          <cell r="O179" t="str">
            <v>4BDAS1000101</v>
          </cell>
          <cell r="P179" t="str">
            <v>TEE 3000# SW A105N ASME B16.11,1",1"</v>
          </cell>
          <cell r="Q179">
            <v>5</v>
          </cell>
        </row>
        <row r="180">
          <cell r="O180" t="str">
            <v>4GBAU200100E</v>
          </cell>
          <cell r="P180" t="str">
            <v>SOCKOLET 6000# A105N MSS SP-97,10",3/4"</v>
          </cell>
          <cell r="Q180">
            <v>1</v>
          </cell>
        </row>
        <row r="181">
          <cell r="O181" t="str">
            <v>4BKAS1000E00</v>
          </cell>
          <cell r="P181" t="str">
            <v>HALF COUPLING 3000# SW A105N ASME B16.11,3/4"</v>
          </cell>
          <cell r="Q181">
            <v>13</v>
          </cell>
        </row>
        <row r="182">
          <cell r="O182" t="str">
            <v>4BGAT1100E00</v>
          </cell>
          <cell r="P182" t="str">
            <v>CAP 3000# SCRD A105N GALV ASME B16.11,3/4"</v>
          </cell>
          <cell r="Q182">
            <v>2</v>
          </cell>
        </row>
        <row r="183">
          <cell r="O183" t="str">
            <v>4GBAT100030E</v>
          </cell>
          <cell r="P183" t="str">
            <v>SOCKOLET 3000# A105N MSS SP-97,3",3/4"</v>
          </cell>
          <cell r="Q183">
            <v>52</v>
          </cell>
        </row>
        <row r="184">
          <cell r="O184" t="str">
            <v>4GBAT1000601</v>
          </cell>
          <cell r="P184" t="str">
            <v>SOCKOLET 3000# A105N MSS SP-97,6",1"</v>
          </cell>
          <cell r="Q184">
            <v>10</v>
          </cell>
        </row>
        <row r="185">
          <cell r="O185" t="str">
            <v>4GBAT1001201</v>
          </cell>
          <cell r="P185" t="str">
            <v>SOCKOLET 3000# A105N MSS SP-97,12",1"</v>
          </cell>
          <cell r="Q185">
            <v>12</v>
          </cell>
        </row>
        <row r="186">
          <cell r="O186" t="str">
            <v>4GAAPE002003</v>
          </cell>
          <cell r="P186" t="str">
            <v>WELDOLET STD WT X SCH 40 A105N MSS SP-97,20",3"</v>
          </cell>
          <cell r="Q186">
            <v>1</v>
          </cell>
        </row>
        <row r="187">
          <cell r="O187" t="str">
            <v>4GBAT1000201</v>
          </cell>
          <cell r="P187" t="str">
            <v>SOCKOLET 3000# A105N MSS SP-97,2",1"</v>
          </cell>
          <cell r="Q187">
            <v>9</v>
          </cell>
        </row>
        <row r="188">
          <cell r="O188" t="str">
            <v>4BAAS1000D00</v>
          </cell>
          <cell r="P188" t="str">
            <v>ELBOW 90 DEG 3000# SW A105N ASME B16.11,1/2"</v>
          </cell>
          <cell r="Q188">
            <v>226</v>
          </cell>
        </row>
        <row r="189">
          <cell r="O189" t="str">
            <v>4BJAS2000E00</v>
          </cell>
          <cell r="P189" t="str">
            <v>FULL COUPLING 6000# SW A105N ASME B16.11,3/4"</v>
          </cell>
          <cell r="Q189">
            <v>11</v>
          </cell>
        </row>
        <row r="190">
          <cell r="O190" t="str">
            <v>4GBAU200030E</v>
          </cell>
          <cell r="P190" t="str">
            <v>SOCKOLET 6000# A105N MSS SP-97,3",3/4"</v>
          </cell>
          <cell r="Q190">
            <v>2</v>
          </cell>
        </row>
        <row r="191">
          <cell r="O191" t="str">
            <v>4GBAU200020E</v>
          </cell>
          <cell r="P191" t="str">
            <v>SOCKOLET 6000# A105N MSS SP-97,2",3/4"</v>
          </cell>
          <cell r="Q191">
            <v>28</v>
          </cell>
        </row>
        <row r="192">
          <cell r="O192" t="str">
            <v>4BGAT2000E00</v>
          </cell>
          <cell r="P192" t="str">
            <v>CAP 6000# SCRD A105N ASME B16.11,3/4"</v>
          </cell>
          <cell r="Q192">
            <v>18</v>
          </cell>
        </row>
        <row r="193">
          <cell r="O193" t="str">
            <v>4BDAS2001B0E</v>
          </cell>
          <cell r="P193" t="str">
            <v>RED TEE 6000# SW A105N ASME B16.11,1 1/2",3/4"</v>
          </cell>
          <cell r="Q193">
            <v>2</v>
          </cell>
        </row>
        <row r="194">
          <cell r="O194" t="str">
            <v>4BAAS2001B00</v>
          </cell>
          <cell r="P194" t="str">
            <v>ELBOW 90 DEG 6000# SW A105N ASME B16.11,1 1/2"</v>
          </cell>
          <cell r="Q194">
            <v>23</v>
          </cell>
        </row>
        <row r="195">
          <cell r="O195" t="str">
            <v>4BAAS1001B00</v>
          </cell>
          <cell r="P195" t="str">
            <v>ELBOW 90 DEG 3000# SW A105N ASME B16.11,1 1/2"</v>
          </cell>
          <cell r="Q195">
            <v>271</v>
          </cell>
        </row>
        <row r="196">
          <cell r="O196" t="str">
            <v>4GBAT100020E</v>
          </cell>
          <cell r="P196" t="str">
            <v>SOCKOLET 3000# A105N MSS SP-97,2",3/4"</v>
          </cell>
          <cell r="Q196">
            <v>2</v>
          </cell>
        </row>
        <row r="197">
          <cell r="O197" t="str">
            <v>4BGAT1000E00</v>
          </cell>
          <cell r="P197" t="str">
            <v>CAP 3000# SCRD A105N ASME B16.11,3/4"</v>
          </cell>
          <cell r="Q197">
            <v>28</v>
          </cell>
        </row>
        <row r="198">
          <cell r="O198" t="str">
            <v>4BAAS2000E00</v>
          </cell>
          <cell r="P198" t="str">
            <v>ELBOW 90 DEG 6000# SW A105N ASME B16.11,3/4"</v>
          </cell>
          <cell r="Q198">
            <v>46</v>
          </cell>
        </row>
        <row r="199">
          <cell r="O199" t="str">
            <v>4HPBSG020E00</v>
          </cell>
          <cell r="P199" t="str">
            <v>NIPPLE SCH80 A106-B PBE 100mm-LONG ASME B36.10M,3/4"</v>
          </cell>
          <cell r="Q199">
            <v>34</v>
          </cell>
        </row>
        <row r="200">
          <cell r="O200" t="str">
            <v>4HIBSK020E00</v>
          </cell>
          <cell r="P200" t="str">
            <v>NIPPLE SCH80 A106-B TOE 100mm-LONG ASME B36.10M,3/4"</v>
          </cell>
          <cell r="Q200">
            <v>13</v>
          </cell>
        </row>
        <row r="201">
          <cell r="O201" t="str">
            <v>4HPBSG020D00</v>
          </cell>
          <cell r="P201" t="str">
            <v>NIPPLE SCH80 A106-B PBE 100mm-LONG ASME B36.10M,1/2"</v>
          </cell>
          <cell r="Q201">
            <v>1271</v>
          </cell>
        </row>
        <row r="202">
          <cell r="O202" t="str">
            <v>4GBCU200020E</v>
          </cell>
          <cell r="P202" t="str">
            <v>SOCKOLET 6000# A350 LF2 CL.1 MSS SP-97,2",3/4"</v>
          </cell>
          <cell r="Q202">
            <v>3</v>
          </cell>
        </row>
        <row r="203">
          <cell r="O203" t="str">
            <v>4BACS2000E00</v>
          </cell>
          <cell r="P203" t="str">
            <v>ELBOW 90 DEG 6000# SW A350 LF2 CL.1 ASME B16.11,3/4"</v>
          </cell>
          <cell r="Q203">
            <v>262</v>
          </cell>
        </row>
        <row r="204">
          <cell r="O204" t="str">
            <v>4KICEK04031B</v>
          </cell>
          <cell r="P204" t="str">
            <v>SWAGE ECC SCH40 X SCH160 A420-WPL6 BLE/PSE NACE MR0175/ISO 15156 SSC resistant MSS SP-95,3",1 1/2"</v>
          </cell>
          <cell r="Q204">
            <v>2</v>
          </cell>
        </row>
        <row r="205">
          <cell r="O205" t="str">
            <v>4JICEK04031B</v>
          </cell>
          <cell r="P205" t="str">
            <v>SWAGE CONC SCH40 X SCH160 A420-WPL6 BLE/PSE NACE MR0175/ISO 15156 SSC resistant MSS SP-95,3",1 1/2"</v>
          </cell>
          <cell r="Q205">
            <v>2</v>
          </cell>
        </row>
        <row r="206">
          <cell r="O206" t="str">
            <v>4KIAKK040201</v>
          </cell>
          <cell r="P206" t="str">
            <v>SWAGE ECC SCH160 X SCH160 A234-WPB BLE/PSE NACE MR0175/ISO 15156 SSC resistant MSS SP-95,2",1"</v>
          </cell>
          <cell r="Q206">
            <v>2</v>
          </cell>
        </row>
        <row r="207">
          <cell r="O207" t="str">
            <v>4JICGK04021B</v>
          </cell>
          <cell r="P207" t="str">
            <v>SWAGE CONC SCH80 X SCH160 A420-WPL6 BLE/PSE NACE MR0175/ISO 15156 SSC resistant MSS SP-95</v>
          </cell>
          <cell r="Q207">
            <v>2</v>
          </cell>
        </row>
        <row r="208">
          <cell r="O208" t="str">
            <v>4JPAKK001B0E</v>
          </cell>
          <cell r="P208" t="str">
            <v>SWAGE CONC SCH160 X SCH160 A234-WPB PBE MSS SP-95,1 1/2",3/4"</v>
          </cell>
          <cell r="Q208">
            <v>1</v>
          </cell>
        </row>
        <row r="209">
          <cell r="O209" t="str">
            <v>4JJAKR00020E</v>
          </cell>
          <cell r="P209" t="str">
            <v>SWAGE CONC SCH160 X XXS A234-WPB BLE/TSE MSS SP-95,2",3/4"</v>
          </cell>
          <cell r="Q209">
            <v>1</v>
          </cell>
        </row>
        <row r="210">
          <cell r="O210" t="str">
            <v>4KJAKR00020E</v>
          </cell>
          <cell r="P210" t="str">
            <v>SWAGE ECC SCH160 X XXS A234-WPB BLE/TSE MSS SP-95,2",3/4"</v>
          </cell>
          <cell r="Q210">
            <v>2</v>
          </cell>
        </row>
        <row r="211">
          <cell r="O211" t="str">
            <v>4JKAGK00010E</v>
          </cell>
          <cell r="P211" t="str">
            <v>SWAGE CONC SCH80 X SCH160 A234-WPB PLE/TSE MSS SP-95,1",3/4"</v>
          </cell>
          <cell r="Q211">
            <v>1</v>
          </cell>
        </row>
        <row r="212">
          <cell r="O212" t="str">
            <v>4KPCKK00010D</v>
          </cell>
          <cell r="P212" t="str">
            <v>SWAGE ECC SCH160 X SCH160 A420-WPL6 PBE MSS SP-95,1",1/2"</v>
          </cell>
          <cell r="Q212">
            <v>12</v>
          </cell>
        </row>
        <row r="213">
          <cell r="O213" t="str">
            <v>4KPCKK001B01</v>
          </cell>
          <cell r="P213" t="str">
            <v>SWAGE ECC SCH160 X SCH160 A420-WPL6 PBE MSS SP-95,1 1/2",1"</v>
          </cell>
          <cell r="Q213">
            <v>5</v>
          </cell>
        </row>
        <row r="214">
          <cell r="O214" t="str">
            <v>4KPJNN001B01</v>
          </cell>
          <cell r="P214" t="str">
            <v>SWAGE ECC SCH40S X SCH40S A403-WP304L PBE MSS SP-95,1 1/2",1"</v>
          </cell>
          <cell r="Q214">
            <v>1</v>
          </cell>
        </row>
        <row r="215">
          <cell r="O215" t="str">
            <v>4JIAEG00021B</v>
          </cell>
          <cell r="P215" t="str">
            <v>SWAGE CONC SCH40 X SCH80 A234-WPB BLE/PSE MSS SP-95,2",1 1/2"</v>
          </cell>
          <cell r="Q215">
            <v>52</v>
          </cell>
        </row>
        <row r="216">
          <cell r="O216" t="str">
            <v>4JIAEG00020E</v>
          </cell>
          <cell r="P216" t="str">
            <v>SWAGE CONC SCH40 X SCH80 A234-WPB BLE/PSE MSS SP-95,2",3/4"</v>
          </cell>
          <cell r="Q216">
            <v>43</v>
          </cell>
        </row>
        <row r="217">
          <cell r="O217" t="str">
            <v>4JIAEG000201</v>
          </cell>
          <cell r="P217" t="str">
            <v>SWAGE CONC SCH40 X SCH80 A234-WPB BLE/PSE MSS SP-95,2",1"</v>
          </cell>
          <cell r="Q217">
            <v>13</v>
          </cell>
        </row>
        <row r="218">
          <cell r="O218" t="str">
            <v>4KIAEK00041B</v>
          </cell>
          <cell r="P218" t="str">
            <v>SWAGE ECC SCH40 X SCH160 A234-WPB BLE/PSE MSS SP-95</v>
          </cell>
          <cell r="Q218">
            <v>1</v>
          </cell>
        </row>
        <row r="219">
          <cell r="O219" t="str">
            <v>4JKAKR000E0D</v>
          </cell>
          <cell r="P219" t="str">
            <v>SWAGE CONC SCH160 X XXS A234-WPB PLE/TSE MSS SP-95</v>
          </cell>
          <cell r="Q219">
            <v>1</v>
          </cell>
        </row>
        <row r="220">
          <cell r="O220" t="str">
            <v>4JIAKK000201</v>
          </cell>
          <cell r="P220" t="str">
            <v>SWAGE CONC SCH160 X SCH160 A234-WPB BLE/PSE MSS SP-95,2",1"</v>
          </cell>
          <cell r="Q220">
            <v>3</v>
          </cell>
        </row>
        <row r="221">
          <cell r="O221" t="str">
            <v>4BAJS1001B00</v>
          </cell>
          <cell r="P221" t="str">
            <v>ELBOW 90 DEG 3000# SW A182-F304L ASME B16.11,1 1/2"</v>
          </cell>
          <cell r="Q221">
            <v>3</v>
          </cell>
        </row>
        <row r="222">
          <cell r="O222" t="str">
            <v>4BAJS1000100</v>
          </cell>
          <cell r="P222" t="str">
            <v>ELBOW 90 DEG 3000# SW A182-F304L ASME B16.11,1"</v>
          </cell>
          <cell r="Q222">
            <v>8</v>
          </cell>
        </row>
        <row r="223">
          <cell r="O223" t="str">
            <v>4BHCT1000E00</v>
          </cell>
          <cell r="P223" t="str">
            <v>PLUG ROUND HEAD SCRD A350 LF2 CL.1 ASME B16.11,3/4"</v>
          </cell>
          <cell r="Q223">
            <v>68</v>
          </cell>
        </row>
        <row r="224">
          <cell r="O224" t="str">
            <v>4BHCT1040100</v>
          </cell>
          <cell r="P224" t="str">
            <v>PLUG ROUND HEAD SCRD A350 LF2 CL.1 NACE MR0175/ISO 15156 SSC resistant ASME B16.11,1"</v>
          </cell>
          <cell r="Q224">
            <v>2</v>
          </cell>
        </row>
        <row r="225">
          <cell r="O225" t="str">
            <v>4BPCT2000E0D</v>
          </cell>
          <cell r="P225" t="str">
            <v>BUSHING HEX HEAD 6000# M X FNPT A350 LF2 CL.1 ASME B16.11,3/4",1/2"</v>
          </cell>
          <cell r="Q225">
            <v>18</v>
          </cell>
        </row>
        <row r="226">
          <cell r="O226" t="str">
            <v>4GBAT100020D</v>
          </cell>
          <cell r="P226" t="str">
            <v>SOCKOLET 3000# A105N MSS SP-97,2",1/2"</v>
          </cell>
          <cell r="Q226">
            <v>400</v>
          </cell>
        </row>
        <row r="227">
          <cell r="O227" t="str">
            <v>4BLCT2000E0E</v>
          </cell>
          <cell r="P227" t="str">
            <v>FULL COUPLING 6000# Thrded   A350 LF2 CL.1  ASME B16.11</v>
          </cell>
          <cell r="Q227">
            <v>2</v>
          </cell>
        </row>
        <row r="228">
          <cell r="O228" t="str">
            <v>4BCAS1001B00</v>
          </cell>
          <cell r="P228" t="str">
            <v>ELBOW 45 DEG 3000# SW A105N ASME B16.11,1 1/2"</v>
          </cell>
          <cell r="Q228">
            <v>20</v>
          </cell>
        </row>
        <row r="229">
          <cell r="O229" t="str">
            <v>4GAAEE000602</v>
          </cell>
          <cell r="P229" t="str">
            <v>WELDOLET SCH40 X SCH40 A105N MSS SP-97,6",2"</v>
          </cell>
          <cell r="Q229">
            <v>25</v>
          </cell>
        </row>
        <row r="230">
          <cell r="O230" t="str">
            <v>4BACS2000E00</v>
          </cell>
          <cell r="P230" t="str">
            <v>ELBOW 90 DEG 6000# SW A350 LF2 CL.1 ASME B16.11,3/4"</v>
          </cell>
          <cell r="Q230">
            <v>96</v>
          </cell>
        </row>
        <row r="231">
          <cell r="O231" t="str">
            <v>4GAAPE002002</v>
          </cell>
          <cell r="P231" t="str">
            <v>WELDOLET STD WT X SCH 40 A105N MSS SP-97,20",2"</v>
          </cell>
          <cell r="Q231">
            <v>1</v>
          </cell>
        </row>
        <row r="232">
          <cell r="O232" t="str">
            <v>4BHCT1000D00</v>
          </cell>
          <cell r="P232" t="str">
            <v>PLUG ROUND HEAD SCRD A350 LF2 CL.1 ASME B16.11,1/2"</v>
          </cell>
          <cell r="Q232">
            <v>2</v>
          </cell>
        </row>
        <row r="233">
          <cell r="O233" t="str">
            <v>4CAASE000200</v>
          </cell>
          <cell r="P233" t="str">
            <v>ELBOW 90 DEG LR SCH40 A234-WPB BW SEAMLESS, ASME B16.9,2"</v>
          </cell>
          <cell r="Q233">
            <v>125</v>
          </cell>
        </row>
        <row r="234">
          <cell r="O234" t="str">
            <v>4CAASG000200</v>
          </cell>
          <cell r="P234" t="str">
            <v>ELBOW 90 DEG LR SCH80 A234-WPB BW SEAMLESS, ASME B16.9,2"</v>
          </cell>
          <cell r="Q234">
            <v>99</v>
          </cell>
        </row>
        <row r="235">
          <cell r="O235" t="str">
            <v>4CAASK000200</v>
          </cell>
          <cell r="P235" t="str">
            <v>ELBOW 90 DEG LR SCH160 A234-WPB BW SEAMLESS, ASME B16.9,2"</v>
          </cell>
          <cell r="Q235">
            <v>67</v>
          </cell>
        </row>
        <row r="236">
          <cell r="O236" t="str">
            <v>4CCASE000200</v>
          </cell>
          <cell r="P236" t="str">
            <v>ELBOW 45 DEG SCH40 A234-WPB BW SEAMLESS, ASME B16.9,2"</v>
          </cell>
          <cell r="Q236">
            <v>5</v>
          </cell>
        </row>
        <row r="237">
          <cell r="O237" t="str">
            <v>4CCASG000200</v>
          </cell>
          <cell r="P237" t="str">
            <v>ELBOW 45 DEG SCH80 A234-WPB BW SEAMLESS, ASME B16.9,2"</v>
          </cell>
          <cell r="Q237">
            <v>3</v>
          </cell>
        </row>
        <row r="238">
          <cell r="O238" t="str">
            <v>4CCASK000200</v>
          </cell>
          <cell r="P238" t="str">
            <v>ELBOW 45 DEG SCH160 A234-WPB BW SEAMLESS, ASME B16.9,2"</v>
          </cell>
          <cell r="Q238">
            <v>4</v>
          </cell>
        </row>
        <row r="239">
          <cell r="O239" t="str">
            <v>4CGASE000200</v>
          </cell>
          <cell r="P239" t="str">
            <v>CAP SCH40 A234-WPB BW SEAMLESS, ASME B16.9,2"</v>
          </cell>
          <cell r="Q239">
            <v>13</v>
          </cell>
        </row>
        <row r="240">
          <cell r="O240" t="str">
            <v>4DASEE000202</v>
          </cell>
          <cell r="P240" t="str">
            <v>TEE SCH40 X SCH40 A234-WPB BW SEAMLESS, ASME B16.9,2",2"</v>
          </cell>
          <cell r="Q240">
            <v>21</v>
          </cell>
        </row>
        <row r="241">
          <cell r="O241" t="str">
            <v>4DASGG000202</v>
          </cell>
          <cell r="P241" t="str">
            <v>TEE SCH80 X SCH80 A234-WPB BW SEAMLESS, ASME B16.9,2",2"</v>
          </cell>
          <cell r="Q241">
            <v>17</v>
          </cell>
        </row>
        <row r="242">
          <cell r="O242" t="str">
            <v>4DASKK000202</v>
          </cell>
          <cell r="P242" t="str">
            <v>TEE SCH160 X SCH160 A234-WPB BW SEAMLESS, ASME B16.9,2",2"</v>
          </cell>
          <cell r="Q242">
            <v>8</v>
          </cell>
        </row>
        <row r="243">
          <cell r="O243" t="str">
            <v>4CAASE001600</v>
          </cell>
          <cell r="P243" t="str">
            <v>ELBOW 90 DEG LR SCH40 A234-WPB BW SEAMLESS, ASME B16.9,16"</v>
          </cell>
          <cell r="Q243">
            <v>6</v>
          </cell>
        </row>
        <row r="244">
          <cell r="O244" t="str">
            <v>4CAAWP001800</v>
          </cell>
          <cell r="P244" t="str">
            <v>ELBOW 90 DEG LR STD WT A234-WPBW BW WELDED 100%RT, ASME B16.9,18"</v>
          </cell>
          <cell r="Q244">
            <v>18</v>
          </cell>
        </row>
        <row r="245">
          <cell r="O245" t="str">
            <v>4CCAWP001800</v>
          </cell>
          <cell r="P245" t="str">
            <v>ELBOW 45 DEG STD WT A234-WPBW BW WELDED 100%RT, ASME B16.9,18"</v>
          </cell>
          <cell r="Q245">
            <v>5</v>
          </cell>
        </row>
        <row r="246">
          <cell r="O246" t="str">
            <v>4CCAWP002400</v>
          </cell>
          <cell r="P246" t="str">
            <v>ELBOW 45 DEG STD WT A234-WPBW BW WELDED 100%RT, ASME B16.9,24"</v>
          </cell>
          <cell r="Q246">
            <v>1</v>
          </cell>
        </row>
        <row r="247">
          <cell r="O247" t="str">
            <v>4DASEE001616</v>
          </cell>
          <cell r="P247" t="str">
            <v>TEE SCH40 X SCH40 A234-WPB BW SEAMLESS, ASME B16.9,16",16"</v>
          </cell>
          <cell r="Q247">
            <v>2</v>
          </cell>
        </row>
        <row r="248">
          <cell r="O248" t="str">
            <v>4DAWPP001818</v>
          </cell>
          <cell r="P248" t="str">
            <v>TEE STD WT X STD WT A234-WPBW BW WELDED 100%RT, ASME B16.9,18",18"</v>
          </cell>
          <cell r="Q248">
            <v>1</v>
          </cell>
        </row>
        <row r="249">
          <cell r="O249" t="str">
            <v>4DAWPP002424</v>
          </cell>
          <cell r="P249" t="str">
            <v>TEE STD WT X STD WT A234-WPBW BW WELDED 100%RT, ASME B16.9,24",24"</v>
          </cell>
          <cell r="Q249">
            <v>1</v>
          </cell>
        </row>
        <row r="250">
          <cell r="O250" t="str">
            <v>4EAWPP002420</v>
          </cell>
          <cell r="P250" t="str">
            <v>REDUCER CONC STD WT X STD WT A234-WPBW BW WELDED 100%RT, ASME B16.9,24",20"</v>
          </cell>
          <cell r="Q250">
            <v>1</v>
          </cell>
        </row>
        <row r="251">
          <cell r="O251" t="str">
            <v>4FAWPP002418</v>
          </cell>
          <cell r="P251" t="str">
            <v>REDUCER ECC STD WT X STD WT A234-WPBW BW WELDED 100%RT, ASME B16.9,24",18"</v>
          </cell>
          <cell r="Q251">
            <v>2</v>
          </cell>
        </row>
        <row r="252">
          <cell r="O252" t="str">
            <v>4GBAU200020E</v>
          </cell>
          <cell r="P252" t="str">
            <v>SOCKOLET 6000# A105N MSS SP-97,2",3/4"</v>
          </cell>
          <cell r="Q252"/>
        </row>
        <row r="253">
          <cell r="O253" t="str">
            <v>4NEA2F000200</v>
          </cell>
          <cell r="P253" t="str">
            <v>BLIND SPECTACLE 150# RF A516 GR 70 ASME B16.48,2"</v>
          </cell>
          <cell r="Q253"/>
        </row>
        <row r="254">
          <cell r="O254" t="str">
            <v>4NEA4F000300</v>
          </cell>
          <cell r="P254" t="str">
            <v>BLIND SPECTACLE 300# RF A516 GR 70 ASME B16.48,3"</v>
          </cell>
          <cell r="Q254"/>
        </row>
        <row r="255">
          <cell r="O255" t="str">
            <v>4NEA2F001B00</v>
          </cell>
          <cell r="P255" t="str">
            <v>BLIND SPECTACLE 150# RF A516 GR 70 ASME B16.48,1 1/2"</v>
          </cell>
          <cell r="Q255"/>
        </row>
        <row r="256">
          <cell r="O256" t="str">
            <v>4NEC4F040400</v>
          </cell>
          <cell r="P256" t="str">
            <v>BLIND SPECTACLE 300# RF A516 GR 60 NACE MR0175/ISO 15156 SSC resistant ASME B16.48,4"</v>
          </cell>
          <cell r="Q256"/>
        </row>
        <row r="257">
          <cell r="O257" t="str">
            <v>4GBCU204040E</v>
          </cell>
          <cell r="P257" t="str">
            <v>SOCKOLET 6000# A350 LF2 CL.1 NACE MR0175/ISO 15156 SSC resistant MSS SP-97,4",3/4"</v>
          </cell>
          <cell r="Q257"/>
        </row>
        <row r="258">
          <cell r="O258" t="str">
            <v>4BAAS2060D00</v>
          </cell>
          <cell r="P258" t="str">
            <v>ELBOW 90 DEG 6000# SW A105N NACE MR0175/ISO 15156 SSC resistant, HIC resitant ASME B16.11,1/2"</v>
          </cell>
          <cell r="Q258"/>
        </row>
        <row r="259">
          <cell r="O259" t="str">
            <v>4GCCT100040E</v>
          </cell>
          <cell r="P259" t="str">
            <v>THREDOLET 3000# A350 LF2 CL.1 MSS SP-97,4",3/4"</v>
          </cell>
          <cell r="Q259"/>
        </row>
        <row r="260">
          <cell r="O260" t="str">
            <v>4GBCU2004601</v>
          </cell>
          <cell r="P260" t="str">
            <v>SOCKOLET 6000# A350 LF2 CL.1 MSS SP-97,46",1"</v>
          </cell>
          <cell r="Q260"/>
        </row>
        <row r="261">
          <cell r="O261" t="str">
            <v>4BJCS2040D00</v>
          </cell>
          <cell r="P261" t="str">
            <v>FULL COUPLING 6000# SW A350 LF2 CL.1 NACE MR0175/ISO 15156 SSC resistant ASME B16.11,1/2"</v>
          </cell>
          <cell r="Q261"/>
        </row>
        <row r="262">
          <cell r="O262" t="str">
            <v>4BJCS2040E00</v>
          </cell>
          <cell r="P262" t="str">
            <v>FULL COUPLING 6000# SW A350 LF2 CL.1 NACE MR0175/ISO 15156 SSC resistant ASME B16.11,3/4"</v>
          </cell>
          <cell r="Q262"/>
        </row>
        <row r="263">
          <cell r="O263" t="str">
            <v>4BDCS2000101</v>
          </cell>
          <cell r="P263" t="str">
            <v>TEE 6000# SW A350 LF2 CL.1 ASME B16.11,1",1"</v>
          </cell>
          <cell r="Q263"/>
        </row>
        <row r="264">
          <cell r="O264" t="str">
            <v>4BCJS1001B00</v>
          </cell>
          <cell r="P264" t="str">
            <v>ELBOW 45 DEG 3000# SW A182-F304L ASME B16.11,1 1/2"</v>
          </cell>
          <cell r="Q264"/>
        </row>
        <row r="265">
          <cell r="O265" t="str">
            <v>4BACS1000E00</v>
          </cell>
          <cell r="P265" t="str">
            <v>ELBOW 90 DEG 3000# SW A350 LF2 CL.1 ASME B16.11,3/4"</v>
          </cell>
          <cell r="Q265"/>
        </row>
        <row r="266">
          <cell r="O266" t="str">
            <v>4GBCU200161B</v>
          </cell>
          <cell r="P266" t="str">
            <v>SOCKOLET 6000# A350 LF2 CL.1 MSS SP-97,16",1 1/2"</v>
          </cell>
          <cell r="Q266"/>
        </row>
        <row r="267">
          <cell r="O267" t="str">
            <v>4BGCT2000E00</v>
          </cell>
          <cell r="P267" t="str">
            <v>CAP 6000# SCRD A350 LF2 CL.1 ASME B16.11,3/4"</v>
          </cell>
          <cell r="Q267"/>
        </row>
        <row r="268">
          <cell r="O268" t="str">
            <v>4BGCT2040E00</v>
          </cell>
          <cell r="P268" t="str">
            <v>CAP 6000# SCRD A350 LF2 CL.1 NACE MR0175/ISO 15156 SSC resistant ASME B16.11,3/4"</v>
          </cell>
          <cell r="Q268"/>
        </row>
        <row r="269">
          <cell r="O269" t="str">
            <v>4GBCU200030E</v>
          </cell>
          <cell r="P269" t="str">
            <v>SOCKOLET 6000# A350 LF2 CL.1 MSS SP-97,3",3/4"</v>
          </cell>
          <cell r="Q269"/>
        </row>
        <row r="270">
          <cell r="O270" t="str">
            <v>4BJAT2000E00</v>
          </cell>
          <cell r="P270" t="str">
            <v>FULL COUPLING 6000# SCRD A105N ASME B16.11,3/4"</v>
          </cell>
          <cell r="Q270"/>
        </row>
        <row r="271">
          <cell r="O271" t="str">
            <v>4GCCT100030E</v>
          </cell>
          <cell r="P271" t="str">
            <v>THREDOLET 3000# A350 LF2 CL.1 MSS SP-97,3",3/4"</v>
          </cell>
          <cell r="Q271"/>
        </row>
        <row r="272">
          <cell r="O272" t="str">
            <v>4BAAS2060E00</v>
          </cell>
          <cell r="P272" t="str">
            <v>ELBOW 90 DEG 6000# SW A105N NACE MR0175/ISO 15156 SSC resistant, HIC resitant ASME B16.11,3/4"</v>
          </cell>
          <cell r="Q272"/>
        </row>
        <row r="273">
          <cell r="O273" t="str">
            <v>4BJCS2000100</v>
          </cell>
          <cell r="P273" t="str">
            <v>FULL COUPLING 6000# SW A350 LF2 CL.1 ASME B16.11,1"</v>
          </cell>
          <cell r="Q273"/>
        </row>
        <row r="274">
          <cell r="O274" t="str">
            <v>4GBCU204020E</v>
          </cell>
          <cell r="P274" t="str">
            <v>SOCKOLET 6000# A350 LF2 CL.1 NACE MR0175/ISO 15156 SSC resistant MSS SP-97,2",3/4"</v>
          </cell>
          <cell r="Q274"/>
        </row>
        <row r="275">
          <cell r="O275" t="str">
            <v>4BJCS2000E00</v>
          </cell>
          <cell r="P275" t="str">
            <v>FULL COUPLING 6000# SW A350 LF2 CL.1 ASME B16.11,3/4"</v>
          </cell>
          <cell r="Q275"/>
        </row>
        <row r="276">
          <cell r="O276" t="str">
            <v>4BDCS2040E0E</v>
          </cell>
          <cell r="P276" t="str">
            <v>TEE 6000# SW A350 LF2 CL.1 NACE MR0175/ISO 15156 SSC resistant ASME B16.11,3/4",3/4"</v>
          </cell>
          <cell r="Q276"/>
        </row>
        <row r="277">
          <cell r="O277" t="str">
            <v>4BJCS2041B00</v>
          </cell>
          <cell r="P277" t="str">
            <v>FULL COUPLING 6000# SW A350 LF2 CL.1 NACE MR0175/ISO 15156 SSC resistant ASME B16.11,1 1/2"</v>
          </cell>
          <cell r="Q277"/>
        </row>
        <row r="278">
          <cell r="O278" t="str">
            <v>4GBCU200041B</v>
          </cell>
          <cell r="P278" t="str">
            <v>SOCKOLET 6000# A350 LF2 CL.1 MSS SP-97,4",1 1/2"</v>
          </cell>
          <cell r="Q278"/>
        </row>
        <row r="279">
          <cell r="O279" t="str">
            <v>4BDAS2001B1B</v>
          </cell>
          <cell r="P279" t="str">
            <v>TEE 6000# SW A105N ASME B16.11,1 1/2",1 1/2"</v>
          </cell>
          <cell r="Q279"/>
        </row>
        <row r="280">
          <cell r="O280" t="str">
            <v>4BACS2040E00</v>
          </cell>
          <cell r="P280" t="str">
            <v>ELBOW 90 DEG 6000# SW A350 LF2 CL.1 NACE MR0175/ISO 15156 SSC resistant ASME B16.11,3/4"</v>
          </cell>
          <cell r="Q280"/>
        </row>
        <row r="281">
          <cell r="O281" t="str">
            <v>4GBCU200040E</v>
          </cell>
          <cell r="P281" t="str">
            <v>SOCKOLET 6000# A350 LF2 CL.1 MSS SP-97,4",3/4"</v>
          </cell>
          <cell r="Q281"/>
        </row>
        <row r="282">
          <cell r="O282" t="str">
            <v>4BDCS2000E0E</v>
          </cell>
          <cell r="P282" t="str">
            <v>TEE 6000# SW A350 LF2 CL.1 ASME B16.11,3/4",3/4"</v>
          </cell>
          <cell r="Q282"/>
        </row>
        <row r="283">
          <cell r="O283" t="str">
            <v>4BACS2000100</v>
          </cell>
          <cell r="P283" t="str">
            <v>ELBOW 90 DEG 6000# SW A350 LF2 CL.1 ASME B16.11,1"</v>
          </cell>
          <cell r="Q283"/>
        </row>
        <row r="284">
          <cell r="O284" t="str">
            <v>4FBWDC003028</v>
          </cell>
          <cell r="P284" t="str">
            <v>Reducer ECC, THK:15.88mm x 12.7mm Material:Mss-SP-75-Gr.WPHY42-One seam Standard:5-W, ASME-ANSI B16.9, 30" x 28"</v>
          </cell>
          <cell r="Q284">
            <v>4</v>
          </cell>
        </row>
        <row r="285">
          <cell r="O285" t="str">
            <v>4CAAWQ004800</v>
          </cell>
          <cell r="P285" t="str">
            <v>ELBOW 90 DEG LR XS A234-WPBW BW WELDED 100%RT, ASME B16.9,48"</v>
          </cell>
          <cell r="Q285">
            <v>6</v>
          </cell>
        </row>
        <row r="286">
          <cell r="O286" t="str">
            <v>4CAAWQ004800</v>
          </cell>
          <cell r="P286" t="str">
            <v>ELBOW 90 DEG LR XS A234-WPBW BW WELDED 100%RT, ASME B16.9,48"</v>
          </cell>
          <cell r="Q286">
            <v>6</v>
          </cell>
        </row>
        <row r="287">
          <cell r="O287" t="str">
            <v>4CAAWQ004800</v>
          </cell>
          <cell r="P287" t="str">
            <v>ELBOW 90 DEG LR XS A234-WPBW BW WELDED 100%RT, ASME B16.9,48"</v>
          </cell>
          <cell r="Q287">
            <v>5</v>
          </cell>
        </row>
        <row r="288">
          <cell r="O288" t="str">
            <v>4CAAWQ004800</v>
          </cell>
          <cell r="P288" t="str">
            <v>ELBOW 90 DEG LR XS A234-WPBW BW WELDED 100%RT, ASME B16.9,48"</v>
          </cell>
          <cell r="Q288">
            <v>6</v>
          </cell>
        </row>
        <row r="289">
          <cell r="O289" t="str">
            <v>4QSAC6020D00</v>
          </cell>
          <cell r="P289" t="str">
            <v>GATE 800# SW A105N TRIM NO.1 BB C.A=3MM HO, SOLID WEDGE, API 602,1/2"</v>
          </cell>
          <cell r="Q289">
            <v>421</v>
          </cell>
        </row>
        <row r="290">
          <cell r="O290" t="str">
            <v>4QSAC6020E00</v>
          </cell>
          <cell r="P290" t="str">
            <v>GATE 800# SW A105N TRIM NO.1 BB C.A=3MM HO, SOLID WEDGE, API 602,3/4"</v>
          </cell>
          <cell r="Q290">
            <v>161</v>
          </cell>
        </row>
        <row r="291">
          <cell r="O291" t="str">
            <v>4QSAD6020E00</v>
          </cell>
          <cell r="P291" t="str">
            <v>GATE 800# SW A105N TRIM NO.8 BB C.A=3MM HO, SOLID WEDGE, API 602,3/4"</v>
          </cell>
          <cell r="Q291">
            <v>59</v>
          </cell>
        </row>
        <row r="292">
          <cell r="O292" t="str">
            <v>4QWAD6020E00</v>
          </cell>
          <cell r="P292" t="str">
            <v>GATE 800# SW A105N TRIM NO.8 BB W/NIP,PBE(100MM,S160) C.A=3MM HO, SOLID WEDGE, API 602,3/4"</v>
          </cell>
          <cell r="Q292">
            <v>2</v>
          </cell>
        </row>
        <row r="293">
          <cell r="O293" t="str">
            <v>4QXAD6020E00</v>
          </cell>
          <cell r="P293" t="str">
            <v>GATE 800# SW/SCRD A105N, TRIM NO.8 BB C.A=3MM HO, SOLID WEDGE, API 602,3/4"</v>
          </cell>
          <cell r="Q293">
            <v>47</v>
          </cell>
        </row>
        <row r="294">
          <cell r="O294" t="str">
            <v>4QXAE6020E00</v>
          </cell>
          <cell r="P294" t="str">
            <v>GATE 800# SW/SCRD A105N TRIM NO.5 BB C.A=3MM HO, SOLID WEDGE, API 602,3/4"</v>
          </cell>
          <cell r="Q294">
            <v>8</v>
          </cell>
        </row>
        <row r="295">
          <cell r="O295" t="str">
            <v>4QXJK6000E00</v>
          </cell>
          <cell r="P295" t="str">
            <v>GATE 800# SW/SCRD A182-F304L TRIM NO.16 BB HO, SOLID WEDGE, API 602,3/4"</v>
          </cell>
          <cell r="Q295">
            <v>3</v>
          </cell>
        </row>
        <row r="296">
          <cell r="O296" t="str">
            <v>4QYAJ6040E00</v>
          </cell>
          <cell r="P296" t="str">
            <v>GATE 800# SW/SCRD A105N, TRIM NO.12 BB W/NIP,POE(100MM,S160) C.A=3MM NACE MR0175/ISO 15156 SSC resistant HO, SOLID WEDGE, API 602,3/4"</v>
          </cell>
          <cell r="Q296">
            <v>16</v>
          </cell>
        </row>
        <row r="297">
          <cell r="O297" t="str">
            <v>4QXAC6020D00</v>
          </cell>
          <cell r="P297" t="str">
            <v>GATE 800# SW/SCRD A105N TRIM NO.1 BB C.A=3MM HO, SOLID WEDGE, API 602,1/2"</v>
          </cell>
          <cell r="Q297">
            <v>389</v>
          </cell>
        </row>
        <row r="298">
          <cell r="O298" t="str">
            <v>4QXAC6020E00</v>
          </cell>
          <cell r="P298" t="str">
            <v>GATE 800# SW/SCRD A105N TRIM NO.1 BB C.A=3MM HO, SOLID WEDGE, API 602,3/4"</v>
          </cell>
          <cell r="Q298">
            <v>125</v>
          </cell>
        </row>
        <row r="299">
          <cell r="O299" t="str">
            <v>4QSAC6021B00</v>
          </cell>
          <cell r="P299" t="str">
            <v>GATE 800# SW A105N TRIM NO.1 BB C.A=3MM HO, SOLID WEDGE, API 602,1 1/2"</v>
          </cell>
          <cell r="Q299">
            <v>63</v>
          </cell>
        </row>
        <row r="300">
          <cell r="O300" t="str">
            <v>4RSAC6020E00</v>
          </cell>
          <cell r="P300" t="str">
            <v>GLOBE 800# SW A105N TRIM NO.1 BB C.A=3MM HO, API 602,3/4"</v>
          </cell>
          <cell r="Q300">
            <v>128</v>
          </cell>
        </row>
        <row r="301">
          <cell r="O301" t="str">
            <v>4QEAC2000200</v>
          </cell>
          <cell r="P301" t="str">
            <v>GATE 150# FF A216-WCB TRIM NO.1 BB HO, FLEXIBLE WEDGE, API 600,2"</v>
          </cell>
          <cell r="Q301">
            <v>2</v>
          </cell>
        </row>
        <row r="302">
          <cell r="O302" t="str">
            <v>4QEAC2000400</v>
          </cell>
          <cell r="P302" t="str">
            <v>GATE 150# FF A216-WCB TRIM NO.1 BB HO, FLEXIBLE WEDGE, API 600,4"</v>
          </cell>
          <cell r="Q302">
            <v>1</v>
          </cell>
        </row>
        <row r="303">
          <cell r="O303" t="str">
            <v>4QEAC2001200</v>
          </cell>
          <cell r="P303" t="str">
            <v>GATE 150# FF A216-WCB TRIM NO.1 BB HO, FLEXIBLE WEDGE, API 600,12"</v>
          </cell>
          <cell r="Q303">
            <v>1</v>
          </cell>
        </row>
        <row r="304">
          <cell r="O304" t="str">
            <v>4QFAC2020200</v>
          </cell>
          <cell r="P304" t="str">
            <v>GATE 150# RF A216-WCB TRIM NO.1 BB C.A=3MM HO, FLEXIBLE WEDGE, API 600,2"</v>
          </cell>
          <cell r="Q304">
            <v>28</v>
          </cell>
        </row>
        <row r="305">
          <cell r="O305" t="str">
            <v>4QFAC2020300</v>
          </cell>
          <cell r="P305" t="str">
            <v>GATE 150# RF A216-WCB TRIM NO.1 BB C.A=3MM HO, FLEXIBLE WEDGE, API 600,3"</v>
          </cell>
          <cell r="Q305">
            <v>13</v>
          </cell>
        </row>
        <row r="306">
          <cell r="O306" t="str">
            <v>4QFAC2020600</v>
          </cell>
          <cell r="P306" t="str">
            <v>GATE 150# RF A216-WCB TRIM NO.1 BB C.A=3MM HO, FLEXIBLE WEDGE, API 600,6"</v>
          </cell>
          <cell r="Q306">
            <v>2</v>
          </cell>
        </row>
        <row r="307">
          <cell r="O307" t="str">
            <v>4QFAC2020800</v>
          </cell>
          <cell r="P307" t="str">
            <v>GATE 150# RF A216-WCB TRIM NO.1 BB C.A=3MM HO, FLEXIBLE WEDGE, API 600,8"</v>
          </cell>
          <cell r="Q307">
            <v>4</v>
          </cell>
        </row>
        <row r="308">
          <cell r="O308" t="str">
            <v>4QFAC2021000</v>
          </cell>
          <cell r="P308" t="str">
            <v>GATE 150# RF A216-WCB TRIM NO.1 BB C.A=3MM HO, FLEXIBLE WEDGE, API 600,10"</v>
          </cell>
          <cell r="Q308">
            <v>2</v>
          </cell>
        </row>
        <row r="309">
          <cell r="O309" t="str">
            <v>4QFAD2020300</v>
          </cell>
          <cell r="P309" t="str">
            <v>GATE 150# RF A216-WCB TRIM NO.8 BB CA=3MM HO, FLEXIBLE WEDGE, API 600,3"</v>
          </cell>
          <cell r="Q309">
            <v>2</v>
          </cell>
        </row>
        <row r="310">
          <cell r="O310" t="str">
            <v>4QFAD2020600</v>
          </cell>
          <cell r="P310" t="str">
            <v>GATE 150# RF A216-WCB TRIM NO.8 BB CA=3MM HO, FLEXIBLE WEDGE, API 600,6"</v>
          </cell>
          <cell r="Q310">
            <v>2</v>
          </cell>
        </row>
        <row r="311">
          <cell r="O311" t="str">
            <v>4QFAD2020800</v>
          </cell>
          <cell r="P311" t="str">
            <v>GATE 150# RF A216-WCB TRIM NO.8 BB CA=3MM HO, FLEXIBLE WEDGE, API 600,8"</v>
          </cell>
          <cell r="Q311">
            <v>3</v>
          </cell>
        </row>
        <row r="312">
          <cell r="O312" t="str">
            <v>4QFAD2021000</v>
          </cell>
          <cell r="P312" t="str">
            <v>GATE 150# RF A216-WCB TRIM NO.8 BB CA=3MM HO, FLEXIBLE WEDGE, API 600,10"</v>
          </cell>
          <cell r="Q312">
            <v>1</v>
          </cell>
        </row>
        <row r="313">
          <cell r="O313" t="str">
            <v>4QFAD4020200</v>
          </cell>
          <cell r="P313" t="str">
            <v>GATE 300# RF A216-WCB TRIM NO.8 BB C.A=3MM HO, FLEXIBLE WEDGE, API 600,2"</v>
          </cell>
          <cell r="Q313">
            <v>13</v>
          </cell>
        </row>
        <row r="314">
          <cell r="O314" t="str">
            <v>4QFAD4020300</v>
          </cell>
          <cell r="P314" t="str">
            <v>GATE 300# RF A216-WCB TRIM NO.8 BB C.A=3MM HO, FLEXIBLE WEDGE, API 600,3"</v>
          </cell>
          <cell r="Q314">
            <v>2</v>
          </cell>
        </row>
        <row r="315">
          <cell r="O315" t="str">
            <v>4QFAD4020400</v>
          </cell>
          <cell r="P315" t="str">
            <v>GATE 300# RF A216-WCB TRIM NO.8 BB C.A=3MM HO, FLEXIBLE WEDGE, API 600,4"</v>
          </cell>
          <cell r="Q315">
            <v>2</v>
          </cell>
        </row>
        <row r="316">
          <cell r="O316" t="str">
            <v>4NHA2F001400</v>
          </cell>
          <cell r="P316" t="str">
            <v>SPACER &amp; BLIND PADDLE 150# RF A516 GR 70 ENGINEERING STD: SACR-DE-GEN-PI-SPC-0023,14"</v>
          </cell>
          <cell r="Q316">
            <v>6</v>
          </cell>
        </row>
        <row r="317">
          <cell r="O317" t="str">
            <v>4CNASP041616</v>
          </cell>
          <cell r="P317" t="str">
            <v>Lateral TEE ,SMLS, BW , STD*STD , A234-WPB Nace MR0175/ISO 15156 SSC resistance, ASME B16.9</v>
          </cell>
          <cell r="Q317">
            <v>1</v>
          </cell>
        </row>
        <row r="318">
          <cell r="O318" t="str">
            <v>4QFAD4020600</v>
          </cell>
          <cell r="P318" t="str">
            <v>GATE 300# RF A216-WCB TRIM NO.8 BB C.A=3MM HO, FLEXIBLE WEDGE, API 600,6"</v>
          </cell>
          <cell r="Q318">
            <v>5</v>
          </cell>
        </row>
        <row r="319">
          <cell r="O319" t="str">
            <v>4QFAD4020800</v>
          </cell>
          <cell r="P319" t="str">
            <v>GATE 300# RF A216-WCB TRIM NO.8 BB C.A=3MM HO, FLEXIBLE WEDGE, API 600,8"</v>
          </cell>
          <cell r="Q319">
            <v>13</v>
          </cell>
        </row>
        <row r="320">
          <cell r="O320" t="str">
            <v>4QFAD4021000</v>
          </cell>
          <cell r="P320" t="str">
            <v>GATE 300# RF A216-WCB TRIM NO.8 BB C.A=3MM HO, FLEXIBLE WEDGE, API 600,10"</v>
          </cell>
          <cell r="Q320">
            <v>6</v>
          </cell>
        </row>
        <row r="321">
          <cell r="O321" t="str">
            <v>4QFAJ2040200</v>
          </cell>
          <cell r="P321" t="str">
            <v>GATE 150# RF A216-WCB TRIM NO.12 BB C.A=3MM NACE MR0175/ISO 15156 SSC resistant HO, FLEXIBLE WEDGE, API 600,2"</v>
          </cell>
          <cell r="Q321">
            <v>1</v>
          </cell>
        </row>
        <row r="322">
          <cell r="O322" t="str">
            <v>4QFAJ2040300</v>
          </cell>
          <cell r="P322" t="str">
            <v>GATE 150# RF A216-WCB TRIM NO.12 BB C.A=3MM NACE MR0175/ISO 15156 SSC resistant HO, FLEXIBLE WEDGE, API 600,3"</v>
          </cell>
          <cell r="Q322">
            <v>2</v>
          </cell>
        </row>
        <row r="323">
          <cell r="O323" t="str">
            <v>4QFAK2070200</v>
          </cell>
          <cell r="P323" t="str">
            <v>GATE 150# RF A216-WCB TRIM NO.16 BB C.A=6MM NACE MR0175/ISO 15156 SSC resistant, HIC resitant HO, FLEXIBLE WEDGE, API 600,2"</v>
          </cell>
          <cell r="Q323">
            <v>12</v>
          </cell>
        </row>
        <row r="324">
          <cell r="O324" t="str">
            <v>4QFAK2070300</v>
          </cell>
          <cell r="P324" t="str">
            <v>GATE 150# RF A216-WCB TRIM NO.16 BB C.A=6MM NACE MR0175/ISO 15156 SSC resistant, HIC resitant HO, FLEXIBLE WEDGE, API 600,3"</v>
          </cell>
          <cell r="Q324">
            <v>9</v>
          </cell>
        </row>
        <row r="325">
          <cell r="O325" t="str">
            <v>4QFAK2071200</v>
          </cell>
          <cell r="P325" t="str">
            <v>GATE 150# RF A216-WCB TRIM NO.16 BB C.A=6MM NACE MR0175/ISO 15156 SSC resistant, HIC resitant HO, FLEXIBLE WEDGE, API 600,12"</v>
          </cell>
          <cell r="Q325">
            <v>1</v>
          </cell>
        </row>
        <row r="326">
          <cell r="O326" t="str">
            <v>4QFAK4070200</v>
          </cell>
          <cell r="P326" t="str">
            <v>GATE 300# RF A216-WCB TRIM NO.16 BB C.A=6MM NACE MR0175/ISO 15156 SSC resistant, HIC resitant HO, FLEXIBLE WEDGE, API 600,2"</v>
          </cell>
          <cell r="Q326">
            <v>26</v>
          </cell>
        </row>
        <row r="327">
          <cell r="O327" t="str">
            <v>4QFAK4070300</v>
          </cell>
          <cell r="P327" t="str">
            <v>GATE 300# RF A216-WCB TRIM NO.16 BB C.A=6MM NACE MR0175/ISO 15156 SSC resistant, HIC resitant HO, FLEXIBLE WEDGE, API 600,3"</v>
          </cell>
          <cell r="Q327">
            <v>1</v>
          </cell>
        </row>
        <row r="328">
          <cell r="O328" t="str">
            <v>4QFAK4071000</v>
          </cell>
          <cell r="P328" t="str">
            <v>GATE 300# RF A216-WCB TRIM NO.16 BB C.A=6MM NACE MR0175/ISO 15156 SSC resistant, HIC resitant HO, FLEXIBLE WEDGE, API 600,10"</v>
          </cell>
          <cell r="Q328">
            <v>1</v>
          </cell>
        </row>
        <row r="329">
          <cell r="O329" t="str">
            <v>4QFGI4010600</v>
          </cell>
          <cell r="P329" t="str">
            <v>GATE 300# RF A217-C5 TRIM NO.10 BB C.A=6MM HO, FLEXIBLE WEDGE, API 600,6"</v>
          </cell>
          <cell r="Q329">
            <v>1</v>
          </cell>
        </row>
        <row r="330">
          <cell r="O330" t="str">
            <v>4QFJK4000200</v>
          </cell>
          <cell r="P330" t="str">
            <v>GATE 300# RF A351 CF3 TRIM NO.16 BB HO, FLEXIBLE WEDGE, API 600,2"</v>
          </cell>
          <cell r="Q330">
            <v>1</v>
          </cell>
        </row>
        <row r="331">
          <cell r="O331" t="str">
            <v>4QHAC2000200</v>
          </cell>
          <cell r="P331" t="str">
            <v>GATE 150# FF A105N TRIM NO.1 BB HO, SOLID WEDGE, API 602,2"</v>
          </cell>
          <cell r="Q331">
            <v>1</v>
          </cell>
        </row>
        <row r="332">
          <cell r="O332" t="str">
            <v>4QIAC2021B00</v>
          </cell>
          <cell r="P332" t="str">
            <v>GATE 150# RF A105N TRIM NO.1 BB C.A=3MM HO, SOLID WEDGE, API 602,1 1/2"</v>
          </cell>
          <cell r="Q332">
            <v>2</v>
          </cell>
        </row>
        <row r="333">
          <cell r="O333" t="str">
            <v>4RFAC2020200</v>
          </cell>
          <cell r="P333" t="str">
            <v>GLOBE 150# RF A216-WCB TRIM NO.1 BB C.A=3MM HO,  BS 1873,2"</v>
          </cell>
          <cell r="Q333">
            <v>11</v>
          </cell>
        </row>
        <row r="334">
          <cell r="O334" t="str">
            <v>4RFAC2020300</v>
          </cell>
          <cell r="P334" t="str">
            <v>GLOBE 150# RF A216-WCB TRIM NO.1 BB C.A=3MM HO,  BS 1873,3"</v>
          </cell>
          <cell r="Q334">
            <v>2</v>
          </cell>
        </row>
        <row r="335">
          <cell r="O335" t="str">
            <v>4RFAC2020400</v>
          </cell>
          <cell r="P335" t="str">
            <v>GLOBE 150# RF A216-WCB TRIM NO.1 BB C.A=3MM HO,  BS 1873,4"</v>
          </cell>
          <cell r="Q335">
            <v>2</v>
          </cell>
        </row>
        <row r="336">
          <cell r="O336" t="str">
            <v>4RFAC2020600</v>
          </cell>
          <cell r="P336" t="str">
            <v>GLOBE 150# RF A216-WCB TRIM NO.1 BB C.A=3MM HO,  BS 1873,6"</v>
          </cell>
          <cell r="Q336">
            <v>1</v>
          </cell>
        </row>
        <row r="337">
          <cell r="O337" t="str">
            <v>4RFAD2020200</v>
          </cell>
          <cell r="P337" t="str">
            <v>GLOBE 150# RF A216-WCB TRIM NO.8 BB C.A=3MM HO,  BS 1873,2"</v>
          </cell>
          <cell r="Q337">
            <v>1</v>
          </cell>
        </row>
        <row r="338">
          <cell r="O338" t="str">
            <v>4RFAD2020300</v>
          </cell>
          <cell r="P338" t="str">
            <v>GLOBE 150# RF A216-WCB TRIM NO.8 BB C.A=3MM HO,  BS 1873,3"</v>
          </cell>
          <cell r="Q338">
            <v>1</v>
          </cell>
        </row>
        <row r="339">
          <cell r="O339" t="str">
            <v>4RFAD4020300</v>
          </cell>
          <cell r="P339" t="str">
            <v>GLOBE 300# RF A216-WCB TRIM NO.8 BB C.A=3MM HO,  BS 1873,3"</v>
          </cell>
          <cell r="Q339">
            <v>1</v>
          </cell>
        </row>
        <row r="340">
          <cell r="O340" t="str">
            <v>4RFAD4020600</v>
          </cell>
          <cell r="P340" t="str">
            <v>GLOBE 300# RF A216-WCB TRIM NO.8 BB C.A=3MM HO,  BS 1873,6"</v>
          </cell>
          <cell r="Q340">
            <v>1</v>
          </cell>
        </row>
        <row r="341">
          <cell r="O341" t="str">
            <v>4RFAD4120800</v>
          </cell>
          <cell r="P341" t="str">
            <v>GLOBE 300# RF A216-WCB TRIM NO.8 BB C.A=3MM GO,  BS 1873,8"</v>
          </cell>
          <cell r="Q341">
            <v>1</v>
          </cell>
        </row>
        <row r="342">
          <cell r="O342" t="str">
            <v>4RFGI4010400</v>
          </cell>
          <cell r="P342" t="str">
            <v>GLOBE 300# RF A217-C5 TRIM NO.10 BB C.A=6MM HO, BS 1873,4"</v>
          </cell>
          <cell r="Q342">
            <v>2</v>
          </cell>
        </row>
        <row r="343">
          <cell r="O343" t="str">
            <v>4UFAIR200200</v>
          </cell>
          <cell r="P343" t="str">
            <v>BALL 150# RF A216-WCB, 304SS/RTFE-S FLOAT  FS WO FB, API 608,2"</v>
          </cell>
          <cell r="Q343">
            <v>3</v>
          </cell>
        </row>
        <row r="344">
          <cell r="O344" t="str">
            <v>4UFAIR200600</v>
          </cell>
          <cell r="P344" t="str">
            <v>BALL 150# RF A216-WCB, 304SS/RTFE-S FLOAT  FS WO FB, API 608,6"</v>
          </cell>
          <cell r="Q344">
            <v>1</v>
          </cell>
        </row>
        <row r="345">
          <cell r="O345" t="str">
            <v>4UFAIR4A0200</v>
          </cell>
          <cell r="P345" t="str">
            <v>BALL 300# RF A216-WCB, 304SS/RTFE-S FLOAT  FS WO C.A=3MM FB, API 608,2"</v>
          </cell>
          <cell r="Q345">
            <v>6</v>
          </cell>
        </row>
        <row r="346">
          <cell r="O346" t="str">
            <v>4UFJKR200600</v>
          </cell>
          <cell r="P346" t="str">
            <v>BALL 150# RF A351-CF3,316SS/RTFE-S FLOAT  FS WO FB, API 608,6"</v>
          </cell>
          <cell r="Q346">
            <v>2</v>
          </cell>
        </row>
        <row r="347">
          <cell r="O347" t="str">
            <v>4QHAC2000E00</v>
          </cell>
          <cell r="P347" t="str">
            <v>GATE 150# FF A105N TRIM NO.1 BB HO, SOLID WEDGE, API 602,3/4"</v>
          </cell>
          <cell r="Q347">
            <v>9</v>
          </cell>
        </row>
        <row r="348">
          <cell r="O348" t="str">
            <v>4QEAC2000200</v>
          </cell>
          <cell r="P348" t="str">
            <v>GATE 150# FF A216-WCB TRIM NO.1 BB HO, FLEXIBLE WEDGE, API 600,2"</v>
          </cell>
          <cell r="Q348">
            <v>1</v>
          </cell>
        </row>
        <row r="349">
          <cell r="O349" t="str">
            <v>4QFAC2020600</v>
          </cell>
          <cell r="P349" t="str">
            <v>GATE 150# RF A216-WCB TRIM NO.1 BB C.A=3MM HO, FLEXIBLE WEDGE, API 600,6"</v>
          </cell>
          <cell r="Q349">
            <v>3</v>
          </cell>
        </row>
        <row r="350">
          <cell r="O350" t="str">
            <v>4QFAC2021000</v>
          </cell>
          <cell r="P350" t="str">
            <v>GATE 150# RF A216-WCB TRIM NO.1 BB C.A=3MM HO, FLEXIBLE WEDGE, API 600,10"</v>
          </cell>
          <cell r="Q350">
            <v>2</v>
          </cell>
        </row>
        <row r="351">
          <cell r="O351" t="str">
            <v>4QFAD2020600</v>
          </cell>
          <cell r="P351" t="str">
            <v>GATE 150# RF A216-WCB TRIM NO.8 BB CA=3MM HO, FLEXIBLE WEDGE, API 600,6"</v>
          </cell>
          <cell r="Q351">
            <v>2</v>
          </cell>
        </row>
        <row r="352">
          <cell r="O352" t="str">
            <v>4QFAD4020300</v>
          </cell>
          <cell r="P352" t="str">
            <v>GATE 300# RF A216-WCB TRIM NO.8 BB C.A=3MM HO, FLEXIBLE WEDGE, API 600,3"</v>
          </cell>
          <cell r="Q352">
            <v>2</v>
          </cell>
        </row>
        <row r="353">
          <cell r="O353" t="str">
            <v>4QFAD4020600</v>
          </cell>
          <cell r="P353" t="str">
            <v>GATE 300# RF A216-WCB TRIM NO.8 BB C.A=3MM HO, FLEXIBLE WEDGE, API 600,6"</v>
          </cell>
          <cell r="Q353">
            <v>1</v>
          </cell>
        </row>
        <row r="354">
          <cell r="O354" t="str">
            <v>4QFAJ2040200</v>
          </cell>
          <cell r="P354" t="str">
            <v>GATE 150# RF A216-WCB TRIM NO.12 BB C.A=3MM NACE MR0175/ISO 15156 SSC resistant HO, FLEXIBLE WEDGE, API 600,2"</v>
          </cell>
          <cell r="Q354">
            <v>1</v>
          </cell>
        </row>
        <row r="355">
          <cell r="O355" t="str">
            <v>4QFAJ2040400</v>
          </cell>
          <cell r="P355" t="str">
            <v>GATE 150# RF A216-WCB TRIM NO.12 BB C.A=3MM NACE MR0175/ISO 15156 SSC resistant HO, FLEXIBLE WEDGE, API 600,4"</v>
          </cell>
          <cell r="Q355">
            <v>4</v>
          </cell>
        </row>
        <row r="356">
          <cell r="O356" t="str">
            <v>4QFAJ2040600</v>
          </cell>
          <cell r="P356" t="str">
            <v>GATE 150# RF A216-WCB TRIM NO.12 BB C.A=3MM NACE MR0175/ISO 15156 SSC resistant HO, FLEXIBLE WEDGE, API 600,6"</v>
          </cell>
          <cell r="Q356">
            <v>1</v>
          </cell>
        </row>
        <row r="357">
          <cell r="O357" t="str">
            <v>4QFAK2070400</v>
          </cell>
          <cell r="P357" t="str">
            <v>GATE 150# RF A216-WCB TRIM NO.16 BB C.A=6MM NACE MR0175/ISO 15156 SSC resistant, HIC resitant HO, FLEXIBLE WEDGE, API 600,4"</v>
          </cell>
          <cell r="Q357">
            <v>5</v>
          </cell>
        </row>
        <row r="358">
          <cell r="O358" t="str">
            <v>4QFAK2070600</v>
          </cell>
          <cell r="P358" t="str">
            <v>GATE 150# RF A216-WCB TRIM NO.16 BB C.A=6MM NACE MR0175/ISO 15156 SSC resistant, HIC resitant HO, FLEXIBLE WEDGE, API 600,6"</v>
          </cell>
          <cell r="Q358">
            <v>2</v>
          </cell>
        </row>
        <row r="359">
          <cell r="O359" t="str">
            <v>4QFAK2070800</v>
          </cell>
          <cell r="P359" t="str">
            <v>GATE 150# RF A216-WCB TRIM NO.16 BB C.A=6MM NACE MR0175/ISO 15156 SSC resistant, HIC resitant HO, FLEXIBLE WEDGE, API 600,8"</v>
          </cell>
          <cell r="Q359">
            <v>1</v>
          </cell>
        </row>
        <row r="360">
          <cell r="O360" t="str">
            <v>4QFAK2071000</v>
          </cell>
          <cell r="P360" t="str">
            <v>GATE 150# RF A216-WCB TRIM NO.16 BB C.A=6MM NACE MR0175/ISO 15156 SSC resistant, HIC resitant HO, FLEXIBLE WEDGE, API 600,10"</v>
          </cell>
          <cell r="Q360">
            <v>1</v>
          </cell>
        </row>
        <row r="361">
          <cell r="O361" t="str">
            <v>4QFAK4070300</v>
          </cell>
          <cell r="P361" t="str">
            <v>GATE 300# RF A216-WCB TRIM NO.16 BB C.A=6MM NACE MR0175/ISO 15156 SSC resistant, HIC resitant HO, FLEXIBLE WEDGE, API 600,3"</v>
          </cell>
          <cell r="Q361">
            <v>1</v>
          </cell>
        </row>
        <row r="362">
          <cell r="O362" t="str">
            <v>4QFAK4070400</v>
          </cell>
          <cell r="P362" t="str">
            <v>GATE 300# RF A216-WCB TRIM NO.16 BB C.A=6MM NACE MR0175/ISO 15156 SSC resistant, HIC resitant HO, FLEXIBLE WEDGE, API 600,4"</v>
          </cell>
          <cell r="Q362">
            <v>5</v>
          </cell>
        </row>
        <row r="363">
          <cell r="O363" t="str">
            <v>4QFAK4070600</v>
          </cell>
          <cell r="P363" t="str">
            <v>GATE 300# RF A216-WCB TRIM NO.16 BB C.A=6MM NACE MR0175/ISO 15156 SSC resistant, HIC resitant HO, FLEXIBLE WEDGE, API 600,6"</v>
          </cell>
          <cell r="Q363">
            <v>1</v>
          </cell>
        </row>
        <row r="364">
          <cell r="O364" t="str">
            <v>4QFGI4010200</v>
          </cell>
          <cell r="P364" t="str">
            <v>GATE 300# RF A217-C5 TRIM NO.10 BB C.A=6MM HO, FLEXIBLE WEDGE, API 600,2"</v>
          </cell>
          <cell r="Q364">
            <v>1</v>
          </cell>
        </row>
        <row r="365">
          <cell r="O365" t="str">
            <v>4RFAC2020200</v>
          </cell>
          <cell r="P365" t="str">
            <v>GLOBE 150# RF A216-WCB TRIM NO.1 BB C.A=3MM HO,  BS 1873,2"</v>
          </cell>
          <cell r="Q365">
            <v>2</v>
          </cell>
        </row>
        <row r="366">
          <cell r="O366" t="str">
            <v>4RFAD2020200</v>
          </cell>
          <cell r="P366" t="str">
            <v>GLOBE 150# RF A216-WCB TRIM NO.8 BB C.A=3MM HO,  BS 1873,2"</v>
          </cell>
          <cell r="Q366">
            <v>1</v>
          </cell>
        </row>
        <row r="367">
          <cell r="O367" t="str">
            <v>4RFAJ2040200</v>
          </cell>
          <cell r="P367" t="str">
            <v>GLOBE 150# RF A216-WCB TRIM NO.12 BB C.A=3MM NACE MR0175/ISO 15156 SSC resistant HO,  BS 1873,2"</v>
          </cell>
          <cell r="Q367">
            <v>1</v>
          </cell>
        </row>
        <row r="368">
          <cell r="O368" t="str">
            <v>4RFAK2070200</v>
          </cell>
          <cell r="P368" t="str">
            <v>GLOBE 150# RF A216-WCB TRIM NO.16 BB C.A=6MM NACE MR0175/ISO 15156 SSC resistant, HIC resitant HO,  BS 1873,2"</v>
          </cell>
          <cell r="Q368">
            <v>6</v>
          </cell>
        </row>
        <row r="369">
          <cell r="O369" t="str">
            <v>4RFAK2070400</v>
          </cell>
          <cell r="P369" t="str">
            <v>GLOBE 150# RF A216-WCB TRIM NO.16 BB C.A=6MM NACE MR0175/ISO 15156 SSC resistant, HIC resitant HO,  BS 1873,4"</v>
          </cell>
          <cell r="Q369">
            <v>1</v>
          </cell>
        </row>
        <row r="370">
          <cell r="O370" t="str">
            <v>4RFAK4070300</v>
          </cell>
          <cell r="P370" t="str">
            <v>GLOBE 300# RF A216-WCB TRIM NO.16 BB C.A=6MM NACE MR0175/ISO 15156 SSC resistant, HIC resitant HO,  BS 1873,3"</v>
          </cell>
          <cell r="Q370">
            <v>1</v>
          </cell>
        </row>
        <row r="371">
          <cell r="O371" t="str">
            <v>4UFAIR200200</v>
          </cell>
          <cell r="P371" t="str">
            <v>BALL 150# RF A216-WCB, 304SS/RTFE-S FLOAT  FS WO FB, API 608,2"</v>
          </cell>
          <cell r="Q371">
            <v>1</v>
          </cell>
        </row>
        <row r="372">
          <cell r="O372" t="str">
            <v>4UFAIR200600</v>
          </cell>
          <cell r="P372" t="str">
            <v>BALL 150# RF A216-WCB, 304SS/RTFE-S FLOAT  FS WO FB, API 608,6"</v>
          </cell>
          <cell r="Q372">
            <v>3</v>
          </cell>
        </row>
        <row r="373">
          <cell r="O373" t="str">
            <v>4UFAIR4A0200</v>
          </cell>
          <cell r="P373" t="str">
            <v>BALL 300# RF A216-WCB, 304SS/RTFE-S FLOAT  FS WO C.A=3MM FB, API 608,2"</v>
          </cell>
          <cell r="Q373">
            <v>1</v>
          </cell>
        </row>
        <row r="374">
          <cell r="O374" t="str">
            <v>4UIAIR201B00</v>
          </cell>
          <cell r="P374" t="str">
            <v>BALL 150# RF A105N, 304SS/RTFE-S FLOAT  FS WO FB,BS EN ISO 17292,1 1/2"</v>
          </cell>
          <cell r="Q374">
            <v>1</v>
          </cell>
        </row>
        <row r="375">
          <cell r="O375" t="str">
            <v>4TYAC2001200</v>
          </cell>
          <cell r="P375" t="str">
            <v>CHECK 150# FF A216-WCB TRIM NO.1 DUAL PLT WAF LUG API 594,12"</v>
          </cell>
          <cell r="Q375">
            <v>1</v>
          </cell>
        </row>
        <row r="376">
          <cell r="O376" t="str">
            <v>4QSAC6020100</v>
          </cell>
          <cell r="P376" t="str">
            <v>GATE 800# SW A105N TRIM NO.1 BB C.A=3MM HO, SOLID WEDGE, API 602,1"</v>
          </cell>
          <cell r="Q376">
            <v>13</v>
          </cell>
        </row>
        <row r="377">
          <cell r="O377" t="str">
            <v>4QSAE6020100</v>
          </cell>
          <cell r="P377" t="str">
            <v>GATE 800# SW A105N TRIM NO.5 BB C.A=3MM HO, SOLID WEDGE, API 602,1"</v>
          </cell>
          <cell r="Q377">
            <v>3</v>
          </cell>
        </row>
        <row r="378">
          <cell r="O378" t="str">
            <v>4QSJK6000100</v>
          </cell>
          <cell r="P378" t="str">
            <v>GATE 800# SW A182-F304L TRIM NO.16 BB HO, SOLID WEDGE, API 602,1"</v>
          </cell>
          <cell r="Q378">
            <v>1</v>
          </cell>
        </row>
        <row r="379">
          <cell r="O379" t="str">
            <v>4QSLK6000100</v>
          </cell>
          <cell r="P379" t="str">
            <v>GATE 800# SW A182-F316L TRIM NO.16 BB HO, SOLID WEDGE, API 602,1"</v>
          </cell>
          <cell r="Q379">
            <v>3</v>
          </cell>
        </row>
        <row r="380">
          <cell r="O380" t="str">
            <v>4QTAC6000100</v>
          </cell>
          <cell r="P380" t="str">
            <v>GATE 800# SCRD A105N TRIM NO.1 BB HO, SOLID WEDGE, API 602,1"</v>
          </cell>
          <cell r="Q380">
            <v>8</v>
          </cell>
        </row>
        <row r="381">
          <cell r="O381" t="str">
            <v>4QTAC6000D00</v>
          </cell>
          <cell r="P381" t="str">
            <v>GATE 800# SCRD A105N TRIM NO.1 BB HO, SOLID WEDGE, API 602,1/2"</v>
          </cell>
          <cell r="Q381">
            <v>3</v>
          </cell>
        </row>
        <row r="382">
          <cell r="O382" t="str">
            <v>4QTAC6000E00</v>
          </cell>
          <cell r="P382" t="str">
            <v>GATE 800# SCRD A105N TRIM NO.1 BB HO, SOLID WEDGE, API 602,3/4"</v>
          </cell>
          <cell r="Q382">
            <v>5</v>
          </cell>
        </row>
        <row r="383">
          <cell r="O383" t="str">
            <v>4QWAK6071B00</v>
          </cell>
          <cell r="P383" t="str">
            <v>GATE 800# SW A105N TRIM NO.16 BB W/NIP,PBE(100MM,XXS) C.A=6MM NACE MR0175/ISO 15156 SSC resistant, HIC resitant HO, SOLID WEDGE, API 602,1 1/2"</v>
          </cell>
          <cell r="Q383">
            <v>1</v>
          </cell>
        </row>
        <row r="384">
          <cell r="O384" t="str">
            <v>4QXAC6020100</v>
          </cell>
          <cell r="P384" t="str">
            <v>GATE 800# SW/SCRD A105N TRIM NO.1 BB C.A=3MM HO, SOLID WEDGE, API 602,1"</v>
          </cell>
          <cell r="Q384">
            <v>24</v>
          </cell>
        </row>
        <row r="385">
          <cell r="O385" t="str">
            <v>4QXAD6020100</v>
          </cell>
          <cell r="P385" t="str">
            <v>GATE 800# SW/SCRD A105N, TRIM NO.8 BB C.A=3MM HO, SOLID WEDGE, API 602,1"</v>
          </cell>
          <cell r="Q385">
            <v>10</v>
          </cell>
        </row>
        <row r="386">
          <cell r="O386" t="str">
            <v>4QXAE6020100</v>
          </cell>
          <cell r="P386" t="str">
            <v>GATE 800# SW/SCRD A105N TRIM NO.5 BB C.A=3MM HO, SOLID WEDGE, API 602,1"</v>
          </cell>
          <cell r="Q386">
            <v>2</v>
          </cell>
        </row>
        <row r="387">
          <cell r="O387" t="str">
            <v>4RSAC6020100</v>
          </cell>
          <cell r="P387" t="str">
            <v>GLOBE 800# SW A105N TRIM NO.1 BB C.A=3MM HO, API 602,1"</v>
          </cell>
          <cell r="Q387">
            <v>2</v>
          </cell>
        </row>
        <row r="388">
          <cell r="O388" t="str">
            <v>4RSAE6020100</v>
          </cell>
          <cell r="P388" t="str">
            <v>GLOBE 800# SW A105N TRIM NO.5 BB C.A=3MM HO, API 602,1"</v>
          </cell>
          <cell r="Q388">
            <v>1</v>
          </cell>
        </row>
        <row r="389">
          <cell r="O389" t="str">
            <v>4RZAK6070100</v>
          </cell>
          <cell r="P389" t="str">
            <v>GLOBE 800# SW A105N, TRIM NO.16 BB W/NIP,PBE(100MM,XXS) C.A=6MM NACE MR0175/ISO 15156 SSC resistant, HIC resitant HO, API 602,1"</v>
          </cell>
          <cell r="Q389">
            <v>1</v>
          </cell>
        </row>
        <row r="390">
          <cell r="O390" t="str">
            <v>4RZAK6071B00</v>
          </cell>
          <cell r="P390" t="str">
            <v>GLOBE 800# SW A105N, TRIM NO.16 BB W/NIP,PBE(100MM,XXS) C.A=6MM NACE MR0175/ISO 15156 SSC resistant, HIC resitant HO, API 602,1 1/2"</v>
          </cell>
          <cell r="Q390">
            <v>2</v>
          </cell>
        </row>
        <row r="391">
          <cell r="O391" t="str">
            <v>4SSAC6120100</v>
          </cell>
          <cell r="P391" t="str">
            <v>CHECK 800# SW A105N, TRIM NO.1 BC PISTON-S C.A=3MM W/SPRING TYPE, API 602,1"</v>
          </cell>
          <cell r="Q391">
            <v>2</v>
          </cell>
        </row>
        <row r="392">
          <cell r="O392" t="str">
            <v>4SSAC6120E00</v>
          </cell>
          <cell r="P392" t="str">
            <v>CHECK 800# SW A105N, TRIM NO.1 BC PISTON-S C.A=3MM W/SPRING TYPE, API 602,3/4"</v>
          </cell>
          <cell r="Q392">
            <v>7</v>
          </cell>
        </row>
        <row r="393">
          <cell r="O393" t="str">
            <v>4SSAD6120E00</v>
          </cell>
          <cell r="P393" t="str">
            <v>CHECK 800# SW A105N, TRIM NO.8 BC PISTON-S C.A=3MM W/SPRING TYPE, API 602,3/4"</v>
          </cell>
          <cell r="Q393">
            <v>1</v>
          </cell>
        </row>
        <row r="394">
          <cell r="O394" t="str">
            <v>4SSAE6120100</v>
          </cell>
          <cell r="P394" t="str">
            <v>CHECK 800# SW A105N, TRIM NO.5 BC PISTON-S C.A=3MM W/SPRING TYPE, API 602,1"</v>
          </cell>
          <cell r="Q394">
            <v>1</v>
          </cell>
        </row>
        <row r="395">
          <cell r="O395" t="str">
            <v>4SZAJ6140E00</v>
          </cell>
          <cell r="P395" t="str">
            <v>CHECK 800# SW A105N TRIM NO.12 BC PISTON-S W/NIP,PBE(100MM,S160) C.A=3MM NACE MR0175/ISO 15156 SSC resistant W/SPRING TYPE, API 602,3/4"</v>
          </cell>
          <cell r="Q395">
            <v>3</v>
          </cell>
        </row>
        <row r="396">
          <cell r="O396" t="str">
            <v>4UXAIR6A0E00</v>
          </cell>
          <cell r="P396" t="str">
            <v>BALL 800# SW 100 mm NIPPLE POE/TOE ASTM A105 TRIM:SS304 W/RTFE SEATS WO FLOATING FB BS EN ISO 17292,3/4"</v>
          </cell>
          <cell r="Q396">
            <v>8</v>
          </cell>
        </row>
        <row r="397">
          <cell r="O397" t="str">
            <v>4UWAIR6A0E00</v>
          </cell>
          <cell r="P397" t="str">
            <v>BALL 800# SW 100 mm NIPPLE PBE ASTM A105 TRIM:SS304 W/RTFE SEATS WO FLOATING FB BS EN ISO 17292,3/4"</v>
          </cell>
          <cell r="Q397">
            <v>5</v>
          </cell>
        </row>
        <row r="398">
          <cell r="O398" t="str">
            <v>4QWAK6070100</v>
          </cell>
          <cell r="P398" t="str">
            <v>GATE 800# SW A105N TRIM NO.16 BB W/NIP,PBE(100MM,XXS) C.A=6MM NACE MR0175/ISO 15156 SSC resistant HO, SOLID WEDGE, API 602,1"</v>
          </cell>
          <cell r="Q398">
            <v>5</v>
          </cell>
        </row>
        <row r="399">
          <cell r="O399" t="str">
            <v>4TYAC2020200</v>
          </cell>
          <cell r="P399" t="str">
            <v>CHECK 150# RF A216-WCB TRIM NO.1 DUAL PLT WAF LUG C.A=3MM API 594,2"</v>
          </cell>
          <cell r="Q399">
            <v>1</v>
          </cell>
        </row>
        <row r="400">
          <cell r="O400" t="str">
            <v>4TYAC2020300</v>
          </cell>
          <cell r="P400" t="str">
            <v>CHECK 150# RF A216-WCB TRIM NO.1 DUAL PLT WAF LUG C.A=3MM API 594,3"</v>
          </cell>
          <cell r="Q400">
            <v>1</v>
          </cell>
        </row>
        <row r="401">
          <cell r="O401" t="str">
            <v>4TYAC2020400</v>
          </cell>
          <cell r="P401" t="str">
            <v>CHECK 150# RF A216-WCB TRIM NO.1 DUAL PLT WAF LUG C.A=3MM API 594,4"</v>
          </cell>
          <cell r="Q401">
            <v>3</v>
          </cell>
        </row>
        <row r="402">
          <cell r="O402" t="str">
            <v>4TYAD2020200</v>
          </cell>
          <cell r="P402" t="str">
            <v>CHECK 150# RF A216-WCB TRIM NO.8 DUAL PLT WAF LUG C.A=3MM API 594,2"</v>
          </cell>
          <cell r="Q402">
            <v>1</v>
          </cell>
        </row>
        <row r="403">
          <cell r="O403" t="str">
            <v>4TYAD2020400</v>
          </cell>
          <cell r="P403" t="str">
            <v>CHECK 150# RF A216-WCB TRIM NO.8 DUAL PLT WAF LUG C.A=3MM API 594,4"</v>
          </cell>
          <cell r="Q403">
            <v>1</v>
          </cell>
        </row>
        <row r="404">
          <cell r="O404" t="str">
            <v>4TYAD2020600</v>
          </cell>
          <cell r="P404" t="str">
            <v>CHECK 150# RF A216-WCB TRIM NO.8 DUAL PLT WAF LUG C.A=3MM API 594,6"</v>
          </cell>
          <cell r="Q404">
            <v>3</v>
          </cell>
        </row>
        <row r="405">
          <cell r="O405" t="str">
            <v>4TYAD4020600</v>
          </cell>
          <cell r="P405" t="str">
            <v>CHECK 300# RF A216-WCB TRIM NO.8 DUAL PLT WAF LUG C.A=3MM API 594,6"</v>
          </cell>
          <cell r="Q405">
            <v>1</v>
          </cell>
        </row>
        <row r="406">
          <cell r="O406" t="str">
            <v>4TYLK4000200</v>
          </cell>
          <cell r="P406" t="str">
            <v>CHECK 300# RF A351-CF8M TRIM NO.16 DUAL PLT WAF LUG API 594,2"</v>
          </cell>
          <cell r="Q406">
            <v>1</v>
          </cell>
        </row>
        <row r="407">
          <cell r="O407" t="str">
            <v>4BJCS2041B00</v>
          </cell>
          <cell r="P407" t="str">
            <v>FULL COUPLING 6000# SW A350 LF2 CL.1 NACE MR0175/ISO 15156 SSC resistant ASME B16.11,1 1/2"</v>
          </cell>
          <cell r="Q407">
            <v>1</v>
          </cell>
        </row>
        <row r="408">
          <cell r="O408" t="str">
            <v>4BACS2001B00</v>
          </cell>
          <cell r="P408" t="str">
            <v>ELBOW 90 DEG 6000# SW A350 LF2 CL.1 ASME B16.11,1 1/2"</v>
          </cell>
          <cell r="Q408">
            <v>29</v>
          </cell>
        </row>
        <row r="409">
          <cell r="O409" t="str">
            <v>4BDJS1001B1B</v>
          </cell>
          <cell r="P409" t="str">
            <v>TEE 3000# SW A182-F304L ASME B16.11,1 1/2",1 1/2"</v>
          </cell>
          <cell r="Q409">
            <v>1</v>
          </cell>
        </row>
        <row r="410">
          <cell r="O410" t="str">
            <v>4BALS1000E00</v>
          </cell>
          <cell r="P410" t="str">
            <v>ELBOW 90 DEG 3000# SW A182-F316L ASME B16.11,3/4"</v>
          </cell>
          <cell r="Q410">
            <v>9</v>
          </cell>
        </row>
        <row r="411">
          <cell r="O411" t="str">
            <v>4GEAT100020E</v>
          </cell>
          <cell r="P411" t="str">
            <v>ELBOLET 3000# SW A105N MSS SP-97,2"</v>
          </cell>
          <cell r="Q411">
            <v>14</v>
          </cell>
        </row>
        <row r="412">
          <cell r="O412" t="str">
            <v>4KPCKK00010D</v>
          </cell>
          <cell r="P412" t="str">
            <v>SWAGE ECC SCH160 X SCH160 A420-WPL6 PBE MSS SP-95,1",1/2"</v>
          </cell>
          <cell r="Q412">
            <v>1</v>
          </cell>
        </row>
        <row r="413">
          <cell r="O413" t="str">
            <v>4JIAEG000201</v>
          </cell>
          <cell r="P413" t="str">
            <v>SWAGE CONC SCH40 X SCH80 A234-WPB BLE/PSE MSS SP-95,2",1"</v>
          </cell>
          <cell r="Q413">
            <v>1</v>
          </cell>
        </row>
        <row r="414">
          <cell r="O414" t="str">
            <v>4NEC2F000200</v>
          </cell>
          <cell r="P414" t="str">
            <v>BLIND SPECTACLE 150# RF A516 GR 60 ASME B16.48,2"</v>
          </cell>
          <cell r="Q414">
            <v>6</v>
          </cell>
        </row>
        <row r="415">
          <cell r="O415" t="str">
            <v>4BHAT1040E00</v>
          </cell>
          <cell r="P415" t="str">
            <v>PLUG ROUND HEAD SCRD A105N NACE MR0175/ISO 15156 SSC resistant ASME B16.11,3/4"</v>
          </cell>
          <cell r="Q415">
            <v>18</v>
          </cell>
        </row>
        <row r="416">
          <cell r="O416" t="str">
            <v>4HIBSR040E00</v>
          </cell>
          <cell r="P416" t="str">
            <v>NIPPLE XXS A106-B TOE 100mm-LONG NACE MR0175/ISO 15156 SSC resistant ASME B36.10M,3/4"</v>
          </cell>
          <cell r="Q416">
            <v>24</v>
          </cell>
        </row>
        <row r="417">
          <cell r="O417" t="str">
            <v>4NEA2G000200</v>
          </cell>
          <cell r="P417" t="str">
            <v>BLIND SPECTACLE 150# FF A516 GR 70 ASME B16.48,50mm</v>
          </cell>
          <cell r="Q417">
            <v>7</v>
          </cell>
        </row>
        <row r="418">
          <cell r="O418" t="str">
            <v>4GAAPE001403</v>
          </cell>
          <cell r="P418" t="str">
            <v>WELDOLET STD WT X SCH 40 A105N MSS SP-97,14",3"</v>
          </cell>
          <cell r="Q418">
            <v>1</v>
          </cell>
        </row>
        <row r="419">
          <cell r="O419" t="str">
            <v>4GAAPE001404</v>
          </cell>
          <cell r="P419" t="str">
            <v>WELDOLET STD WT X SCH 40 A105N MSS SP-97,14",4"</v>
          </cell>
          <cell r="Q419">
            <v>1</v>
          </cell>
        </row>
        <row r="420">
          <cell r="O420" t="str">
            <v>4GAAPE001406</v>
          </cell>
          <cell r="P420" t="str">
            <v>WELDOLET STD WT X SCH 40 A105N MSS SP-97,14",6"</v>
          </cell>
          <cell r="Q420">
            <v>3</v>
          </cell>
        </row>
        <row r="421">
          <cell r="O421" t="str">
            <v>4GBAT100140E</v>
          </cell>
          <cell r="P421" t="str">
            <v>SOCKOLET 3000# A105N MSS SP-97,14",3/4"</v>
          </cell>
          <cell r="Q421">
            <v>3</v>
          </cell>
        </row>
        <row r="422">
          <cell r="O422" t="str">
            <v>4QFAK2071200</v>
          </cell>
          <cell r="P422" t="str">
            <v>GATE 150# RF A216-WCB TRIM NO.16 BB C.A=6MM NACE MR0175/ISO 15156 SSC resistant, HIC resitant HO, FLEXIBLE WEDGE, API 600,12"</v>
          </cell>
          <cell r="Q422"/>
        </row>
        <row r="423">
          <cell r="O423" t="str">
            <v>4QTAC6000E00</v>
          </cell>
          <cell r="P423" t="str">
            <v>GATE 800# SCRD A105N TRIM NO.1 BB HO, SOLID WEDGE, API 602,3/4"</v>
          </cell>
          <cell r="Q423"/>
        </row>
        <row r="424">
          <cell r="O424" t="str">
            <v>4QXAC6020100</v>
          </cell>
          <cell r="P424" t="str">
            <v>GATE 800# SW/SCRD A105N TRIM NO.1 BB C.A=3MM HO, SOLID WEDGE, API 602,1"</v>
          </cell>
          <cell r="Q424"/>
        </row>
        <row r="425">
          <cell r="O425" t="str">
            <v>4QYAK6070100</v>
          </cell>
          <cell r="P425" t="str">
            <v>GATE 800# SW/SCRD A105N, TRIM NO.16 BB W/NIP,POE(100MM,XXS) C.A=6MM NACE MR0175/ISO 15156 SSC resistant HO, SOLID WEDGE, API 602,1"</v>
          </cell>
          <cell r="Q425"/>
        </row>
        <row r="426">
          <cell r="O426" t="str">
            <v>4SSLK6100100</v>
          </cell>
          <cell r="P426" t="str">
            <v>CHECK 800# SW A182-F316L 316LSS/STELLITE SEAT&amp;DISC BC PISTON-S W/SPRING TYPE, API 602,1"</v>
          </cell>
          <cell r="Q426"/>
        </row>
        <row r="427">
          <cell r="O427" t="str">
            <v>4RSAK6020100</v>
          </cell>
          <cell r="P427" t="str">
            <v>GLOBE 800# SW A105N TRIM NO.16 BB C.A=3MM HO, API 602,1"</v>
          </cell>
          <cell r="Q427"/>
        </row>
        <row r="428">
          <cell r="O428" t="str">
            <v>4RSCJ6020100</v>
          </cell>
          <cell r="P428" t="str">
            <v>GLOBE 800# SW A350 LF2 CL.1, TRIM NO.12 BB C.A=3MM HO, API 602,1"</v>
          </cell>
          <cell r="Q428"/>
        </row>
        <row r="429">
          <cell r="O429" t="str">
            <v>4RFAD4020200</v>
          </cell>
          <cell r="P429" t="str">
            <v>GLOBE 300# RF A216-WCB TRIM NO.8 BB C.A=3MM HO,  BS 1873,2"</v>
          </cell>
          <cell r="Q429"/>
        </row>
        <row r="430">
          <cell r="O430" t="str">
            <v>4QEAC2000400</v>
          </cell>
          <cell r="P430" t="str">
            <v>GATE 150# FF A216-WCB TRIM NO.1 BB HO, FLEXIBLE WEDGE, API 600,4"</v>
          </cell>
          <cell r="Q430">
            <v>1</v>
          </cell>
        </row>
        <row r="431">
          <cell r="O431" t="str">
            <v>4QFAC2020400</v>
          </cell>
          <cell r="P431" t="str">
            <v>GATE 150# RF A216-WCB TRIM NO.1 BB C.A=3MM HO, FLEXIBLE WEDGE, API 600,4"</v>
          </cell>
          <cell r="Q431">
            <v>7</v>
          </cell>
        </row>
        <row r="432">
          <cell r="O432" t="str">
            <v>4QFAC2021000</v>
          </cell>
          <cell r="P432" t="str">
            <v>GATE 150# RF A216-WCB TRIM NO.1 BB C.A=3MM HO, FLEXIBLE WEDGE, API 600,10"</v>
          </cell>
          <cell r="Q432">
            <v>1</v>
          </cell>
        </row>
        <row r="433">
          <cell r="O433" t="str">
            <v>4QFAD2020400</v>
          </cell>
          <cell r="P433" t="str">
            <v>GATE 150# RF A216-WCB TRIM NO.8 BB CA=3MM HO, FLEXIBLE WEDGE, API 600,4"</v>
          </cell>
          <cell r="Q433">
            <v>4</v>
          </cell>
        </row>
        <row r="434">
          <cell r="O434" t="str">
            <v>4QFAK4071000</v>
          </cell>
          <cell r="P434" t="str">
            <v>GATE 300# RF A216-WCB TRIM NO.16 BB C.A=6MM NACE MR0175/ISO 15156 SSC resistant, HIC resitant HO, FLEXIBLE WEDGE, API 600,10"</v>
          </cell>
          <cell r="Q434">
            <v>1</v>
          </cell>
        </row>
        <row r="435">
          <cell r="O435" t="str">
            <v>4SSLK6100100</v>
          </cell>
          <cell r="P435" t="str">
            <v>CHECK 800# SW A182-F316L 316LSS/STELLITE SEAT&amp;DISC BC PISTON-S W/SPRING TYPE, API 602,1"</v>
          </cell>
          <cell r="Q435">
            <v>1</v>
          </cell>
        </row>
        <row r="436">
          <cell r="O436" t="str">
            <v>4TYAC2020200</v>
          </cell>
          <cell r="P436" t="str">
            <v>CHECK 150# RF A216-WCB TRIM NO.1 DUAL PLT WAF LUG C.A=3MM API 594,2"</v>
          </cell>
          <cell r="Q436">
            <v>4</v>
          </cell>
        </row>
        <row r="437">
          <cell r="O437" t="str">
            <v>4UWAIR6A0100</v>
          </cell>
          <cell r="P437" t="str">
            <v>BALL 800# SW 100 mm NIPPLE PBE ASTM A105 TRIM:SS304 W/RTFE SEATS WO FLOATING FB BS EN ISO 17292,1"</v>
          </cell>
          <cell r="Q437">
            <v>2</v>
          </cell>
        </row>
        <row r="438">
          <cell r="O438" t="str">
            <v>4QWAK6070100</v>
          </cell>
          <cell r="P438" t="str">
            <v>GATE 800# SW A105N TRIM NO.16 BB W/NIP,PBE(100MM,XXS) C.A=6MM NACE MR0175/ISO 15156 SSC resistant HO, SOLID WEDGE, API 602,1"</v>
          </cell>
          <cell r="Q438">
            <v>9</v>
          </cell>
        </row>
        <row r="439">
          <cell r="O439" t="str">
            <v>4TYAK4070400</v>
          </cell>
          <cell r="P439" t="str">
            <v>CHECK 300# RF A216-WCB TRIM NO.16 DUAL PLT WAF LUG C.A=6MM NACE MR0175/ISO 15156 SSC resistant API 594,4"</v>
          </cell>
          <cell r="Q439">
            <v>1</v>
          </cell>
        </row>
        <row r="440">
          <cell r="O440" t="str">
            <v>4QWHI6010100</v>
          </cell>
          <cell r="P440" t="str">
            <v>GATE 800# SW A182-F9 TRIM NO.10 BB W/NIP,PBE(100MM,XXS) C.A=6MM HO, SOLID WEDGE, API 602,1"</v>
          </cell>
          <cell r="Q440">
            <v>2</v>
          </cell>
        </row>
        <row r="441">
          <cell r="O441" t="str">
            <v>4QYAK6070100</v>
          </cell>
          <cell r="P441" t="str">
            <v>GATE 800# SW/SCRD A105N, TRIM NO.16 BB W/NIP,POE(100MM,XXS) C.A=6MM NACE MR0175/ISO 15156 SSC resistant HO, SOLID WEDGE, API 602,1"</v>
          </cell>
          <cell r="Q441">
            <v>26</v>
          </cell>
        </row>
        <row r="442">
          <cell r="O442" t="str">
            <v>4RFAD4120800</v>
          </cell>
          <cell r="P442" t="str">
            <v>GLOBE 300# RF A216-WCB TRIM NO.8 BB C.A=3MM GO,  BS 1873,8"</v>
          </cell>
          <cell r="Q442">
            <v>1</v>
          </cell>
        </row>
        <row r="443">
          <cell r="O443" t="str">
            <v>4QFAK4171200</v>
          </cell>
          <cell r="P443" t="str">
            <v>GATE 300# RF A216-WCB TRIM NO.16 BB GO C.A=6MM NACE MR0175/ISO 15156 SSC resistant, HIC resitant GO, FLEXIBLE WEDGE, API 600,12"</v>
          </cell>
          <cell r="Q443">
            <v>1</v>
          </cell>
        </row>
        <row r="444">
          <cell r="O444" t="str">
            <v>4CAASE000400</v>
          </cell>
          <cell r="P444" t="str">
            <v>ELBOW 90 DEG LR SCH40 A234-WPB BW SEAMLESS, ASME B16.9,4"</v>
          </cell>
          <cell r="Q444">
            <v>44</v>
          </cell>
        </row>
        <row r="445">
          <cell r="O445" t="str">
            <v>4CCASE000400</v>
          </cell>
          <cell r="P445" t="str">
            <v>ELBOW 45 DEG SCH40 A234-WPB BW SEAMLESS, ASME B16.9,4"</v>
          </cell>
          <cell r="Q445">
            <v>3</v>
          </cell>
        </row>
        <row r="446">
          <cell r="O446" t="str">
            <v>4ABBSE000400</v>
          </cell>
          <cell r="P446" t="str">
            <v>PIPE SCH40 SMLS A106-B BE ASME B36.10M,4"</v>
          </cell>
          <cell r="Q446">
            <v>114</v>
          </cell>
        </row>
        <row r="447">
          <cell r="O447" t="str">
            <v>4ABBSE000400</v>
          </cell>
          <cell r="P447" t="str">
            <v>PIPE SCH40 SMLS A106-B BE ASME B36.10M,4"</v>
          </cell>
          <cell r="Q447">
            <v>42</v>
          </cell>
        </row>
        <row r="448">
          <cell r="O448" t="str">
            <v>4QSAC6020D00</v>
          </cell>
          <cell r="P448" t="str">
            <v>GATE 800# SW A105N TRIM NO.1 BB C.A=3MM HO, SOLID WEDGE, API 602,1/2"</v>
          </cell>
          <cell r="Q448">
            <v>486</v>
          </cell>
        </row>
        <row r="449">
          <cell r="O449" t="str">
            <v>4QXAC6020D00</v>
          </cell>
          <cell r="P449" t="str">
            <v>GATE 800# SW/SCRD A105N TRIM NO.1 BB C.A=3MM HO, SOLID WEDGE, API 602,1/2"</v>
          </cell>
          <cell r="Q449">
            <v>198</v>
          </cell>
        </row>
        <row r="450">
          <cell r="O450" t="str">
            <v>4QSAC6020E00</v>
          </cell>
          <cell r="P450" t="str">
            <v>GATE 800# SW A105N TRIM NO.1 BB C.A=3MM HO, SOLID WEDGE, API 602,3/4"</v>
          </cell>
          <cell r="Q450">
            <v>134</v>
          </cell>
        </row>
        <row r="451">
          <cell r="O451" t="str">
            <v>4QXAD6020E00</v>
          </cell>
          <cell r="P451" t="str">
            <v>GATE 800# SW/SCRD A105N, TRIM NO.8 BB C.A=3MM HO, SOLID WEDGE, API 602,3/4"</v>
          </cell>
          <cell r="Q451">
            <v>65</v>
          </cell>
        </row>
        <row r="452">
          <cell r="O452" t="str">
            <v>4QXJK6000E00</v>
          </cell>
          <cell r="P452" t="str">
            <v>GATE 800# SW/SCRD A182-F304L TRIM NO.16 BB HO, SOLID WEDGE, API 602,3/4"</v>
          </cell>
          <cell r="Q452">
            <v>36</v>
          </cell>
        </row>
        <row r="453">
          <cell r="O453" t="str">
            <v>4QXAC6020E00</v>
          </cell>
          <cell r="P453" t="str">
            <v>GATE 800# SW/SCRD A105N TRIM NO.1 BB C.A=3MM HO, SOLID WEDGE, API 602,3/4"</v>
          </cell>
          <cell r="Q453">
            <v>147</v>
          </cell>
        </row>
        <row r="454">
          <cell r="O454" t="str">
            <v>4QSCK6D40E00</v>
          </cell>
          <cell r="P454" t="str">
            <v>GATE 800# SW A350 LF2 CL.1, TRIM NO.16 BB W/NIP,PBE(100MM,S160) C.A=3MM NACE MR0175/ISO 15156 SSC resistant HO, SOLID WEDGE, API 602,3/4"</v>
          </cell>
          <cell r="Q454">
            <v>95</v>
          </cell>
        </row>
        <row r="455">
          <cell r="O455" t="str">
            <v>4QXAC6020100</v>
          </cell>
          <cell r="P455" t="str">
            <v>GATE 800# SW/SCRD A105N TRIM NO.1 BB C.A=3MM HO, SOLID WEDGE, API 602,1"</v>
          </cell>
          <cell r="Q455">
            <v>14</v>
          </cell>
        </row>
        <row r="456">
          <cell r="O456" t="str">
            <v>4QXAE6020100</v>
          </cell>
          <cell r="P456" t="str">
            <v>GATE 800# SW/SCRD A105N TRIM NO.5 BB C.A=3MM HO, SOLID WEDGE, API 602,1"</v>
          </cell>
          <cell r="Q456">
            <v>10</v>
          </cell>
        </row>
        <row r="457">
          <cell r="O457" t="str">
            <v>4QSAJ6020100</v>
          </cell>
          <cell r="P457" t="str">
            <v>GATE 800# SW A105N TRIM NO.12 BB C.A=3MM HO, SOLID WEDGE, API 602,1"</v>
          </cell>
          <cell r="Q457">
            <v>3</v>
          </cell>
        </row>
        <row r="458">
          <cell r="O458" t="str">
            <v>4QSLK6000100</v>
          </cell>
          <cell r="P458" t="str">
            <v>GATE 800# SW A182-F316L TRIM NO.16 BB HO, SOLID WEDGE, API 602,1"</v>
          </cell>
          <cell r="Q458">
            <v>1</v>
          </cell>
        </row>
        <row r="459">
          <cell r="O459" t="str">
            <v>4QSAI6020100</v>
          </cell>
          <cell r="P459" t="str">
            <v>GATE 800# SW A105N TRIM NO.10 BB C.A=3MM HO, SOLID WEDGE, API 602,1"</v>
          </cell>
          <cell r="Q459">
            <v>5</v>
          </cell>
        </row>
        <row r="460">
          <cell r="O460" t="str">
            <v>4QSCJ6020100</v>
          </cell>
          <cell r="P460" t="str">
            <v>GATE 800# SW A350 LF2 CL.1, TRIM NO.12 BB C.A=3MM HO, SOLID WEDGE, API 602,1"</v>
          </cell>
          <cell r="Q460">
            <v>10</v>
          </cell>
        </row>
        <row r="461">
          <cell r="O461" t="str">
            <v>4QWAK6050100</v>
          </cell>
          <cell r="P461" t="str">
            <v>GATE 800# SW A105N TRIM NO.16 BB CA=6MM W/NIP,PBE(100MM,XXS)  NACE MR0175/ISO 15156 SSC resistant HO, SOLID WEDGE, API 602,1"</v>
          </cell>
          <cell r="Q461">
            <v>3</v>
          </cell>
        </row>
        <row r="462">
          <cell r="O462" t="str">
            <v>4QXAK6021B00</v>
          </cell>
          <cell r="P462" t="str">
            <v>GATE 800# SW/SCRD A105N, TRIM NO.16 BB C.A=3MM HO, SOLID WEDGE, API 602,1 1/2"</v>
          </cell>
          <cell r="Q462">
            <v>3</v>
          </cell>
        </row>
        <row r="463">
          <cell r="O463" t="str">
            <v>4QSAI6021B00</v>
          </cell>
          <cell r="P463" t="str">
            <v>GATE 800# SW A105N TRIM NO.10 BB C.A=3MM HO, SOLID WEDGE, API 602,1 1/2"</v>
          </cell>
          <cell r="Q463">
            <v>2</v>
          </cell>
        </row>
        <row r="464">
          <cell r="O464" t="str">
            <v>4QSCJ6021B00</v>
          </cell>
          <cell r="P464" t="str">
            <v>GATE 800# SW A350 LF2 CL.1, TRIM NO.12 BB C.A=3MM HO, SOLID WEDGE, API 602,1 1/2"</v>
          </cell>
          <cell r="Q464">
            <v>4</v>
          </cell>
        </row>
        <row r="465">
          <cell r="O465" t="str">
            <v>4QSAD6021B00</v>
          </cell>
          <cell r="P465" t="str">
            <v>GATE 800# SW A105N TRIM NO.8 BB C.A=3MM HO, SOLID WEDGE, API 602,1 1/2"</v>
          </cell>
          <cell r="Q465">
            <v>7</v>
          </cell>
        </row>
        <row r="466">
          <cell r="O466" t="str">
            <v>4QSAK6021B00</v>
          </cell>
          <cell r="P466" t="str">
            <v>GATE 800# SW A105N TRIM NO.16 BB C.A=3MM HO, SOLID WEDGE, API 602,1 1/2"</v>
          </cell>
          <cell r="Q466">
            <v>14</v>
          </cell>
        </row>
        <row r="467">
          <cell r="O467" t="str">
            <v>4QSAJ6021B00</v>
          </cell>
          <cell r="P467" t="str">
            <v>GATE 800# SW A105N TRIM NO.12 BB C.A=3MM HO, SOLID WEDGE, API 602,1 1/2"</v>
          </cell>
          <cell r="Q467">
            <v>2</v>
          </cell>
        </row>
        <row r="468">
          <cell r="O468" t="str">
            <v>4QSAC6021B00</v>
          </cell>
          <cell r="P468" t="str">
            <v>GATE 800# SW A105N TRIM NO.1 BB C.A=3MM HO, SOLID WEDGE, API 602,1 1/2"</v>
          </cell>
          <cell r="Q468">
            <v>79</v>
          </cell>
        </row>
        <row r="469">
          <cell r="O469" t="str">
            <v>4UWJIR600E00</v>
          </cell>
          <cell r="P469" t="str">
            <v>BALL 800# SW 100 mm NIPPLE PBE ASTM A182 F304L TRIM:SS304 W/RTFE SEATS WO FLOATING FB BS EN ISO 17292,3/4"</v>
          </cell>
          <cell r="Q469">
            <v>2</v>
          </cell>
        </row>
        <row r="470">
          <cell r="O470" t="str">
            <v>4QSJK6001B00</v>
          </cell>
          <cell r="P470" t="str">
            <v>GATE 800# SW A182-F304L TRIM NO.16 BB HO, SOLID WEDGE, API 602,1 1/2"</v>
          </cell>
          <cell r="Q470">
            <v>17</v>
          </cell>
        </row>
        <row r="471">
          <cell r="O471" t="str">
            <v>4QSLK6001B00</v>
          </cell>
          <cell r="P471" t="str">
            <v>GATE 800# SW A182-F316L TRIM NO.16 BB HO, SOLID WEDGE, API 602,1 1/2"</v>
          </cell>
          <cell r="Q471">
            <v>2</v>
          </cell>
        </row>
        <row r="472">
          <cell r="O472" t="str">
            <v>4QSLK6030100</v>
          </cell>
          <cell r="P472" t="str">
            <v>GATE 800# SW A182-F316L TRIM NO.16 BB NACE MR0175/ISO 15156 SSC resistant HO, SOLID WEDGE, API 602,1"</v>
          </cell>
          <cell r="Q472">
            <v>6</v>
          </cell>
        </row>
        <row r="473">
          <cell r="O473" t="str">
            <v>4QXJK6000100</v>
          </cell>
          <cell r="P473" t="str">
            <v>GATE 800# SW/SCRD A182-F304L TRIM NO.16 BB HO, SOLID WEDGE, API 602,1"</v>
          </cell>
          <cell r="Q473">
            <v>3</v>
          </cell>
        </row>
        <row r="474">
          <cell r="O474" t="str">
            <v>4QSJK6000100</v>
          </cell>
          <cell r="P474" t="str">
            <v>GATE 800# SW A182-F304L TRIM NO.16 BB HO, SOLID WEDGE, API 602,1"</v>
          </cell>
          <cell r="Q474">
            <v>4</v>
          </cell>
        </row>
        <row r="475">
          <cell r="O475" t="str">
            <v>4QXLK6000100</v>
          </cell>
          <cell r="P475" t="str">
            <v>GATE 800# SW/SCRD A182-F316L TRIM NO.16 BB HO, SOLID WEDGE, API 602,1"</v>
          </cell>
          <cell r="Q475">
            <v>3</v>
          </cell>
        </row>
        <row r="476">
          <cell r="O476" t="str">
            <v>4QSLK6000100</v>
          </cell>
          <cell r="P476" t="str">
            <v>GATE 800# SW A182-F316L TRIM NO.16 BB HO, SOLID WEDGE, API 602,1"</v>
          </cell>
          <cell r="Q476">
            <v>4</v>
          </cell>
        </row>
        <row r="477">
          <cell r="O477" t="str">
            <v>4QSAK6021B00</v>
          </cell>
          <cell r="P477" t="str">
            <v>GATE 800# SW A105N TRIM NO.16 BB C.A=3MM HO, SOLID WEDGE, API 602,1 1/2"</v>
          </cell>
          <cell r="Q477">
            <v>1</v>
          </cell>
        </row>
        <row r="478">
          <cell r="O478" t="str">
            <v>4QSLK6031B00</v>
          </cell>
          <cell r="P478" t="str">
            <v>GATE 800# SW A182-F316L TRIM NO.16 BB NACE MR0175/ISO 15156 SSC resistant HO, SOLID WEDGE, API 602,1 1/2"</v>
          </cell>
          <cell r="Q478">
            <v>2</v>
          </cell>
        </row>
        <row r="479">
          <cell r="O479" t="str">
            <v>4QXLK6030E00</v>
          </cell>
          <cell r="P479" t="str">
            <v>GATE 800# SW/SCRD A182-F316L TRIM NO.16 BB NACE MR0175/ISO 15156 SSC resistant HO, SOLID WEDGE, API 602,3/4"</v>
          </cell>
          <cell r="Q479">
            <v>4</v>
          </cell>
        </row>
        <row r="480">
          <cell r="O480" t="str">
            <v>4RSLK6000100</v>
          </cell>
          <cell r="P480" t="str">
            <v>GLOBE 800# SW A182-F316L TRIM NO.16 BB HO, API 602,1"</v>
          </cell>
          <cell r="Q480">
            <v>7</v>
          </cell>
        </row>
        <row r="481">
          <cell r="O481" t="str">
            <v>4QILK2031B00</v>
          </cell>
          <cell r="P481" t="str">
            <v>GATE 150# RF A182-F316L TRIM NO.16 BB NACE MR0175/ISO 15156 SSC resistant HO, SOLID WEDGE, API 602,1 1/2"</v>
          </cell>
          <cell r="Q481">
            <v>2</v>
          </cell>
        </row>
        <row r="482">
          <cell r="O482" t="str">
            <v>4QIJK2001B00</v>
          </cell>
          <cell r="P482" t="str">
            <v>GATE 150# RF A182-F304L TRIM NO.16 BB HO, SOLID WEDGE, API 602,1 1/2"</v>
          </cell>
          <cell r="Q482">
            <v>3</v>
          </cell>
        </row>
        <row r="483">
          <cell r="O483" t="str">
            <v>4QIJK4001B00</v>
          </cell>
          <cell r="P483" t="str">
            <v>GATE 300# RF A182-F304L TRIM NO.16 BB HO, SOLID WEDGE, API 602,1 1/2"</v>
          </cell>
          <cell r="Q483">
            <v>5</v>
          </cell>
        </row>
        <row r="484">
          <cell r="O484" t="str">
            <v>4QXJK6000D00</v>
          </cell>
          <cell r="P484" t="str">
            <v>GATE 800# SW/SCRD A182-F304L TRIM NO.16 BB HO, SOLID WEDGE, API 602,1/2"</v>
          </cell>
          <cell r="Q484">
            <v>11</v>
          </cell>
        </row>
        <row r="485">
          <cell r="O485" t="str">
            <v>4QXLK6000D00</v>
          </cell>
          <cell r="P485" t="str">
            <v>GATE 800# SW/SCRD A182-F316L TRIM NO.16 BB HO, SOLID WEDGE, API 602,1/2"</v>
          </cell>
          <cell r="Q485">
            <v>4</v>
          </cell>
        </row>
        <row r="486">
          <cell r="O486" t="str">
            <v>4QIJK4000D00</v>
          </cell>
          <cell r="P486" t="str">
            <v>GATE 300# RF A182-F304L TRIM NO.16 BB HO, SOLID WEDGE, API 602,1/2"</v>
          </cell>
          <cell r="Q486">
            <v>5</v>
          </cell>
        </row>
        <row r="487">
          <cell r="O487" t="str">
            <v>4RSJK6000D00</v>
          </cell>
          <cell r="P487" t="str">
            <v>GLOBE 800# SW A182-F304L TRIM NO.16 BB HO, API 602,1/2"</v>
          </cell>
          <cell r="Q487">
            <v>7</v>
          </cell>
        </row>
        <row r="488">
          <cell r="O488" t="str">
            <v>4QXLK6000E00</v>
          </cell>
          <cell r="P488" t="str">
            <v>GATE 800# SW/SCRD A182-F316L TRIM NO.16 BB HO, SOLID WEDGE, API 602,3/4"</v>
          </cell>
          <cell r="Q488">
            <v>5</v>
          </cell>
        </row>
        <row r="489">
          <cell r="O489" t="str">
            <v>4RSLK6030100</v>
          </cell>
          <cell r="P489" t="str">
            <v>GLOBE 800# SW A182-F316L TRIM NO.16 BB NACE MR0175/ISO 15156 SSC resistant HO, API 602,1"</v>
          </cell>
          <cell r="Q489">
            <v>2</v>
          </cell>
        </row>
        <row r="490">
          <cell r="O490" t="str">
            <v>4QICK4041B00</v>
          </cell>
          <cell r="P490" t="str">
            <v>GATE 300# RF A350 LF2 CL.1, TRIM NO.16 BB C.A=3MM NACE MR0175/ISO 15156 SSC resistant HO, SOLID WEDGE, API 602,1 1/2"</v>
          </cell>
          <cell r="Q490">
            <v>7</v>
          </cell>
        </row>
        <row r="491">
          <cell r="O491" t="str">
            <v>4QICJ4021B00</v>
          </cell>
          <cell r="P491" t="str">
            <v>GATE 300# RF A350 LF2 CL.1, TRIM NO.12 BB C.A=3MM HO, SOLID WEDGE, API 602,1 1/2"</v>
          </cell>
          <cell r="Q491">
            <v>5</v>
          </cell>
        </row>
        <row r="492">
          <cell r="O492" t="str">
            <v>4QICK2041B00</v>
          </cell>
          <cell r="P492" t="str">
            <v>GATE 150# RF A350 LF2 CL.1, TRIM NO.16 BB C.A=3MM NACE MR0175/ISO 15156 SSC resistant HO, SOLID WEDGE, API 602,1 1/2"</v>
          </cell>
          <cell r="Q492">
            <v>3</v>
          </cell>
        </row>
        <row r="493">
          <cell r="O493" t="str">
            <v>4QIAK4021B00</v>
          </cell>
          <cell r="P493" t="str">
            <v>GATE 300# RF A105N TRIM NO.16 BB C.A=3MM HO, SOLID WEDGE, API 602,1 1/2"</v>
          </cell>
          <cell r="Q493">
            <v>6</v>
          </cell>
        </row>
        <row r="494">
          <cell r="O494" t="str">
            <v>4QIAK2071B00</v>
          </cell>
          <cell r="P494" t="str">
            <v>GATE 150# RF A105N TRIM NO.16 BB C.A=6MM NACE MR0175/ISO 15156 SSC resistant, HIC resitant HO, SOLID WEDGE, API 602,1 1/2"</v>
          </cell>
          <cell r="Q494">
            <v>3</v>
          </cell>
        </row>
        <row r="495">
          <cell r="O495" t="str">
            <v>4QIAK4071B00</v>
          </cell>
          <cell r="P495" t="str">
            <v>GATE 300# RF A105N TRIM NO.16 BB C.A=6MM NACE MR0175/ISO 15156 SSC resistant HO, SOLID WEDGE, API 602,1 1/2"</v>
          </cell>
          <cell r="Q495">
            <v>2</v>
          </cell>
        </row>
        <row r="496">
          <cell r="O496" t="str">
            <v>4QIAI2081B00</v>
          </cell>
          <cell r="P496" t="str">
            <v>GATE 150# RF A105N TRIM NO.10 BB C.A=3MM NACE MR0175/ISO 15156 SSC resistant, HIC resitant HO, SOLID WEDGE, API 602,1 1/2"</v>
          </cell>
          <cell r="Q496">
            <v>3</v>
          </cell>
        </row>
        <row r="497">
          <cell r="O497" t="str">
            <v>4QIAC2021B00</v>
          </cell>
          <cell r="P497" t="str">
            <v>GATE 150# RF A105N TRIM NO.1 BB C.A=3MM HO, SOLID WEDGE, API 602,1 1/2"</v>
          </cell>
          <cell r="Q497">
            <v>3</v>
          </cell>
        </row>
        <row r="498">
          <cell r="O498" t="str">
            <v>4QICI2021B00</v>
          </cell>
          <cell r="P498" t="str">
            <v>GATE 150# RF A350 LF2 CL.1 TRIM NO.10 BB C.A=3MM HO, SOLID WEDGE, API 602,1 1/2"</v>
          </cell>
          <cell r="Q498">
            <v>2</v>
          </cell>
        </row>
        <row r="499">
          <cell r="O499" t="str">
            <v>4QIAJ2041B00</v>
          </cell>
          <cell r="P499" t="str">
            <v>GATE 150# RF A105N TRIM NO.12 BB C.A=3MM NACE MR0175/ISO 15156 SSC resistant HO, SOLID WEDGE, API 602,1 1/2"</v>
          </cell>
          <cell r="Q499">
            <v>4</v>
          </cell>
        </row>
        <row r="500">
          <cell r="O500" t="str">
            <v>4QIAI2021B00</v>
          </cell>
          <cell r="P500" t="str">
            <v>GATE 150# RF A105N TRIM NO.10 BB C.A=3MM HO, SOLID WEDGE, API 602,1 1/2"</v>
          </cell>
          <cell r="Q500">
            <v>5</v>
          </cell>
        </row>
        <row r="501">
          <cell r="O501" t="str">
            <v>4QIAK2051B00</v>
          </cell>
          <cell r="P501" t="str">
            <v>GATE 150# RF A105N TRIM NO.16 BB CA=6MM  NACE MR0175/ISO 15156 SSC resistant HO, SOLID WEDGE, API 602,1 1/2"</v>
          </cell>
          <cell r="Q501">
            <v>2</v>
          </cell>
        </row>
        <row r="502">
          <cell r="O502" t="str">
            <v>4QIAD2021B00</v>
          </cell>
          <cell r="P502" t="str">
            <v>GATE 150# RF A105N TRIM NO.8 BB C.A=3MM HO, SOLID WEDGE, API 602,1 1/2"</v>
          </cell>
          <cell r="Q502">
            <v>6</v>
          </cell>
        </row>
        <row r="503">
          <cell r="O503" t="str">
            <v>4QHAC2001B00</v>
          </cell>
          <cell r="P503" t="str">
            <v>GATE 150#FF A105N TRIM NO.1 BB HO, SOLID WEDGE, API 602,1 1/2"</v>
          </cell>
          <cell r="Q503">
            <v>2</v>
          </cell>
        </row>
        <row r="504">
          <cell r="O504" t="str">
            <v>4QSAI6020E00</v>
          </cell>
          <cell r="P504" t="str">
            <v>GATE 800# SW A105N TRIM NO.10 BB C.A=3MM HO, SOLID WEDGE, API 602,3/4"</v>
          </cell>
          <cell r="Q504">
            <v>34</v>
          </cell>
        </row>
        <row r="505">
          <cell r="O505" t="str">
            <v>4QXCJ6020E00</v>
          </cell>
          <cell r="P505" t="str">
            <v>GATE 800# SW/SCRD A350 LF2 CL.1, TRIM NO.12 BB C.A=3MM HO, SOLID WEDGE, API 602,3/4"</v>
          </cell>
          <cell r="Q505">
            <v>48</v>
          </cell>
        </row>
        <row r="506">
          <cell r="O506" t="str">
            <v>4QXCI6020E00</v>
          </cell>
          <cell r="P506" t="str">
            <v>GATE 800# SW/SCRD A350 LF2 CL.1, TRIM NO.10 BB C.A=3MM HO, SOLID WEDGE, API 602,3/4"</v>
          </cell>
          <cell r="Q506">
            <v>32</v>
          </cell>
        </row>
        <row r="507">
          <cell r="O507" t="str">
            <v>4QSAK6020E00</v>
          </cell>
          <cell r="P507" t="str">
            <v>GATE 800# SW A105N TRIM NO.16 BB C.A=3MM HO, SOLID WEDGE, API 602,3/4"</v>
          </cell>
          <cell r="Q507">
            <v>60</v>
          </cell>
        </row>
        <row r="508">
          <cell r="O508" t="str">
            <v>4QXAK6020E00</v>
          </cell>
          <cell r="P508" t="str">
            <v>GATE 800# SW/SCRD A105N, TRIM NO.16 BB C.A=3MM HO, SOLID WEDGE, API 602,3/4"</v>
          </cell>
          <cell r="Q508">
            <v>74</v>
          </cell>
        </row>
        <row r="509">
          <cell r="O509" t="str">
            <v>4QXAI6020E00</v>
          </cell>
          <cell r="P509" t="str">
            <v>GATE 800# SW/SCRD A105N, TRIM NO.10 BB C.A=3MM HO, SOLID WEDGE, API 602,3/4"</v>
          </cell>
          <cell r="Q509">
            <v>20</v>
          </cell>
        </row>
        <row r="510">
          <cell r="O510" t="str">
            <v>4QXAE6020E00</v>
          </cell>
          <cell r="P510" t="str">
            <v>GATE 800# SW/SCRD A105N TRIM NO.5 BB C.A=3MM HO, SOLID WEDGE, API 602,3/4"</v>
          </cell>
          <cell r="Q510">
            <v>8</v>
          </cell>
        </row>
        <row r="511">
          <cell r="O511" t="str">
            <v>4QXCJ6020D00</v>
          </cell>
          <cell r="P511" t="str">
            <v>GATE 800# SW/SCRD A350 LF2 CL.1, TRIM NO.12 BB C.A=3MM HO, SOLID WEDGE, API 602,1/2"</v>
          </cell>
          <cell r="Q511">
            <v>13</v>
          </cell>
        </row>
        <row r="512">
          <cell r="O512" t="str">
            <v>4QSAD6020D00</v>
          </cell>
          <cell r="P512" t="str">
            <v>GATE 800# SW A105N TRIM NO.8 BB C.A=3MM HO, SOLID WEDGE, API 602,1/2"</v>
          </cell>
          <cell r="Q512">
            <v>8</v>
          </cell>
        </row>
        <row r="513">
          <cell r="O513" t="str">
            <v>4QHAC2000D00</v>
          </cell>
          <cell r="P513" t="str">
            <v>GATE 150# FF A105N TRIM NO.1 BB HO, SOLID WEDGE, API 602,3/4"</v>
          </cell>
          <cell r="Q513">
            <v>4</v>
          </cell>
        </row>
        <row r="514">
          <cell r="O514" t="str">
            <v>4QSAI6020D00</v>
          </cell>
          <cell r="P514" t="str">
            <v>GATE 800# SW A105N TRIM NO.10 BB C.A=3MM HO, SOLID WEDGE, API 602,1/2"</v>
          </cell>
          <cell r="Q514">
            <v>7</v>
          </cell>
        </row>
        <row r="515">
          <cell r="O515" t="str">
            <v>4QIAE4020E00</v>
          </cell>
          <cell r="P515" t="str">
            <v>GATE 300# RF A105N, TRIM NO.5 BB C.A=3MM HO, SOLID WEDGE, API 602,3/4"</v>
          </cell>
          <cell r="Q515">
            <v>5</v>
          </cell>
        </row>
        <row r="516">
          <cell r="O516" t="str">
            <v>4QIAD2020E00</v>
          </cell>
          <cell r="P516" t="str">
            <v>GATE 150# RF A105N TRIM NO.8 BB C.A=3MM HO, SOLID WEDGE, API 602,3/4"</v>
          </cell>
          <cell r="Q516">
            <v>10</v>
          </cell>
        </row>
        <row r="517">
          <cell r="O517" t="str">
            <v>4QIAI2020E00</v>
          </cell>
          <cell r="P517" t="str">
            <v>GATE 150# RF A105N TRIM NO.10 BB C.A=3MM HO, SOLID WEDGE, API 602,3/4"</v>
          </cell>
          <cell r="Q517">
            <v>9</v>
          </cell>
        </row>
        <row r="518">
          <cell r="O518" t="str">
            <v>4QIAC2020E00</v>
          </cell>
          <cell r="P518" t="str">
            <v>GATE 150# RF A105N TRIM NO.1 BB C.A=3MM HO, SOLID WEDGE, API 602,3/4"</v>
          </cell>
          <cell r="Q518">
            <v>5</v>
          </cell>
        </row>
        <row r="519">
          <cell r="O519" t="str">
            <v>4QXCI6020D00</v>
          </cell>
          <cell r="P519" t="str">
            <v>GATE 800# SW/SCRD A350 LF2 CL.1, TRIM NO.10 BB C.A=3MM HO, SOLID WEDGE, API 602,1/2"</v>
          </cell>
          <cell r="Q519">
            <v>7</v>
          </cell>
        </row>
        <row r="520">
          <cell r="O520" t="str">
            <v>4QSAK6020D00</v>
          </cell>
          <cell r="P520" t="str">
            <v>GATE 800# SW A105N TRIM NO.16 BB C.A=3MM HO, SOLID WEDGE, API 602,1/2"</v>
          </cell>
          <cell r="Q520">
            <v>7</v>
          </cell>
        </row>
        <row r="521">
          <cell r="O521" t="str">
            <v>4QSCJ6020D00</v>
          </cell>
          <cell r="P521" t="str">
            <v>GATE 800# SW A350 LF2 CL.1, TRIM NO.12 BB C.A=3MM HO, SOLID WEDGE, API 602,1/2"</v>
          </cell>
          <cell r="Q521">
            <v>5</v>
          </cell>
        </row>
        <row r="522">
          <cell r="O522" t="str">
            <v>4QXAJ6020E00</v>
          </cell>
          <cell r="P522" t="str">
            <v>GATE 800# SW/SCRD A105N, TRIM NO.12 BB C.A=3MM HO, SOLID WEDGE, API 602,3/4"</v>
          </cell>
          <cell r="Q522">
            <v>5</v>
          </cell>
        </row>
        <row r="523">
          <cell r="O523" t="str">
            <v>4QSAJ6020E00</v>
          </cell>
          <cell r="P523" t="str">
            <v>GATE 800# SW A105N TRIM NO.12 BB C.A=3MM HO, SOLID WEDGE, API 602,3/4"</v>
          </cell>
          <cell r="Q523">
            <v>5</v>
          </cell>
        </row>
        <row r="524">
          <cell r="O524" t="str">
            <v>4QHAC2000E00</v>
          </cell>
          <cell r="P524" t="str">
            <v>GATE 150# FF A105N TRIM NO.1 BB HO, SOLID WEDGE, API 602,3/4"</v>
          </cell>
          <cell r="Q524">
            <v>4</v>
          </cell>
        </row>
        <row r="525">
          <cell r="O525" t="str">
            <v>4QIAD2020100</v>
          </cell>
          <cell r="P525" t="str">
            <v>GATE 150# RF A105N TRIM NO.8 BB C.A=3MM HO, SOLID WEDGE, API 602,1"</v>
          </cell>
          <cell r="Q525">
            <v>7</v>
          </cell>
        </row>
        <row r="526">
          <cell r="O526" t="str">
            <v>4QICJ4020100</v>
          </cell>
          <cell r="P526" t="str">
            <v>GATE 300# RF A350 LF2 CL.1, TRIM NO.12 BB C.A=3MM HO, SOLID WEDGE, API 602,1"</v>
          </cell>
          <cell r="Q526">
            <v>5</v>
          </cell>
        </row>
        <row r="527">
          <cell r="O527" t="str">
            <v>4QIAC2020100</v>
          </cell>
          <cell r="P527" t="str">
            <v>GATE 150# RF A105N TRIM NO.1 BB C.A=3MM HO, SOLID WEDGE, API 602,1"</v>
          </cell>
          <cell r="Q527">
            <v>4</v>
          </cell>
        </row>
        <row r="528">
          <cell r="O528" t="str">
            <v>4QIAC4000100</v>
          </cell>
          <cell r="P528" t="str">
            <v>GATE 300# RF A105N TRIM NO.1 BB HO, SOLID WEDGE, API 602,1"</v>
          </cell>
          <cell r="Q528">
            <v>3</v>
          </cell>
        </row>
        <row r="529">
          <cell r="O529" t="str">
            <v>4QICK4040100</v>
          </cell>
          <cell r="P529" t="str">
            <v>GATE 300# RF A350 LF2 CL.1, TRIM NO.16 BB C.A=3MM NACE MR0175/ISO 15156 SSC resistant HO, SOLID WEDGE, API 602,1"</v>
          </cell>
          <cell r="Q529">
            <v>4</v>
          </cell>
        </row>
        <row r="530">
          <cell r="O530" t="str">
            <v>4QIAD4020100</v>
          </cell>
          <cell r="P530" t="str">
            <v>GATE 300# RF A105N TRIM NO.8 BB C.A=3MM HO, SOLID WEDGE, API 602,1"</v>
          </cell>
          <cell r="Q530">
            <v>31</v>
          </cell>
        </row>
        <row r="531">
          <cell r="O531" t="str">
            <v>4QIAK2070100</v>
          </cell>
          <cell r="P531" t="str">
            <v>GATE 150# RF A105N TRIM NO.16 BB C.A=6MM NACE MR0175/ISO 15156 SSC resistant, HIC resitant HO, SOLID WEDGE, API 602,1"</v>
          </cell>
          <cell r="Q531">
            <v>4</v>
          </cell>
        </row>
        <row r="532">
          <cell r="O532" t="str">
            <v>4QIAE4020100</v>
          </cell>
          <cell r="P532" t="str">
            <v>GATE 300# RF A105N, TRIM NO.5 BB C.A=3MM HO, SOLID WEDGE, API 602,1"</v>
          </cell>
          <cell r="Q532">
            <v>3</v>
          </cell>
        </row>
        <row r="533">
          <cell r="O533" t="str">
            <v>4QIAK4070100</v>
          </cell>
          <cell r="P533" t="str">
            <v>GATE 300# RF A105N TRIM NO.16 BB C.A=6MM NACE MR0175/ISO 15156 SSC resistant, HIC resitant HO, SOLID WEDGE, API 602,1"</v>
          </cell>
          <cell r="Q533">
            <v>10</v>
          </cell>
        </row>
        <row r="534">
          <cell r="O534" t="str">
            <v>4QIAD4020E00</v>
          </cell>
          <cell r="P534" t="str">
            <v>GATE 300# RF A105N TRIM NO.8 BB C.A=3MM HO, SOLID WEDGE, API 602,3/4"</v>
          </cell>
          <cell r="Q534">
            <v>31</v>
          </cell>
        </row>
        <row r="535">
          <cell r="O535" t="str">
            <v>4SSLK6101B00</v>
          </cell>
          <cell r="P535" t="str">
            <v>CHECK 800# SW A182-F316L 316LSS/STELLITE SEAT&amp;DISC BC PISTON-S W/SPRING TYPE, API 602,1 1/2"</v>
          </cell>
          <cell r="Q535">
            <v>4</v>
          </cell>
        </row>
        <row r="536">
          <cell r="O536" t="str">
            <v>4QSLK6030E00</v>
          </cell>
          <cell r="P536" t="str">
            <v>GATE 800# SW A182-F316L TRIM NO.16 BB NACE MR0175/ISO 15156 SSC resistant HO, SOLID WEDGE, API 602,3/4"</v>
          </cell>
          <cell r="Q536">
            <v>4</v>
          </cell>
        </row>
        <row r="537">
          <cell r="O537" t="str">
            <v>4SSJK6101B00</v>
          </cell>
          <cell r="P537" t="str">
            <v>CHECK 800# SW A182-F304L TRIM NO.16 BC PISTON-S W/SPRING TYPE, API 602,1 1/2"</v>
          </cell>
          <cell r="Q537">
            <v>4</v>
          </cell>
        </row>
        <row r="538">
          <cell r="O538" t="str">
            <v>4QSLK6000E00</v>
          </cell>
          <cell r="P538" t="str">
            <v>GATE 800# SW A182-F316L TRIM NO.16 BB HO, SOLID WEDGE, API 602,3/4"</v>
          </cell>
          <cell r="Q538">
            <v>4</v>
          </cell>
        </row>
        <row r="539">
          <cell r="O539" t="str">
            <v>4QSJK6000E00</v>
          </cell>
          <cell r="P539" t="str">
            <v>GATE 800# SW A182-F304L TRIM NO.16 BB HO, SOLID WEDGE, API 602,3/4"</v>
          </cell>
          <cell r="Q539">
            <v>28</v>
          </cell>
        </row>
        <row r="540">
          <cell r="O540" t="str">
            <v>4SSLK6100E00</v>
          </cell>
          <cell r="P540" t="str">
            <v>CHECK 800# SW A182-F316L 316LSS/STELLITE SEAT&amp;DISC BC PISTON-S W/SPRING TYPE, API 602,3/4"</v>
          </cell>
          <cell r="Q540">
            <v>5</v>
          </cell>
        </row>
        <row r="541">
          <cell r="O541" t="str">
            <v>4SSLK6100D00</v>
          </cell>
          <cell r="P541" t="str">
            <v>CHECK 800# SW A182-F316L 316LSS/STELLITE SEAT&amp;DISC BC PISTON-S W/SPRING TYPE, API 602,1/2"</v>
          </cell>
          <cell r="Q541">
            <v>7</v>
          </cell>
        </row>
        <row r="542">
          <cell r="O542" t="str">
            <v>4SSCJ6120100</v>
          </cell>
          <cell r="P542" t="str">
            <v>CHECK 800# SW A350 LF2 CL.1, TRIM NO.12 BC PISTON-S C.A=3MM W/SPRING TYPE, API 602,1"</v>
          </cell>
          <cell r="Q542">
            <v>9</v>
          </cell>
        </row>
        <row r="543">
          <cell r="O543" t="str">
            <v>4SSJK6100100</v>
          </cell>
          <cell r="P543" t="str">
            <v>CHECK 800# SW A182-F304L TRIM NO.16 BC PISTON-S W/SPRING TYPE, API 602,1"</v>
          </cell>
          <cell r="Q543">
            <v>3</v>
          </cell>
        </row>
        <row r="544">
          <cell r="O544" t="str">
            <v>4QWAJ6040E00</v>
          </cell>
          <cell r="P544" t="str">
            <v>GATE 800# SW A105N TRIM NO.12 BB W/NIP,PBE(100MM,S160) C.A=3MM NACE MR0175/ISO 15156 SSC resistant HO, SOLID WEDGE, API 602,3/4"</v>
          </cell>
          <cell r="Q544">
            <v>7</v>
          </cell>
        </row>
        <row r="545">
          <cell r="O545" t="str">
            <v>4QTAC6000100</v>
          </cell>
          <cell r="P545" t="str">
            <v>GATE 800# SCRD A105N TRIM NO.1 BB HO, SOLID WEDGE, API 602,1"</v>
          </cell>
          <cell r="Q545">
            <v>50</v>
          </cell>
        </row>
        <row r="546">
          <cell r="O546" t="str">
            <v>4QSAK6020100</v>
          </cell>
          <cell r="P546" t="str">
            <v>GATE 800# SW A105N TRIM NO.16 BB C.A=3MM HO, SOLID WEDGE, API 602,1"</v>
          </cell>
          <cell r="Q546">
            <v>7</v>
          </cell>
        </row>
        <row r="547">
          <cell r="O547" t="str">
            <v>4SSCJ6120E00</v>
          </cell>
          <cell r="P547" t="str">
            <v>CHECK 800# SW A350 LF2 CL.1, TRIM NO.12 BC PISTON-S C.A=3MM W/SPRING TYPE, API 602,3/4"</v>
          </cell>
          <cell r="Q547">
            <v>5</v>
          </cell>
        </row>
        <row r="548">
          <cell r="O548" t="str">
            <v>4QSCI6020E00</v>
          </cell>
          <cell r="P548" t="str">
            <v>GATE 800# SW A350 LF2 CL.1, TRIM NO.10 BB C.A=3MM HO, SOLID WEDGE, API 602,3/4"</v>
          </cell>
          <cell r="Q548">
            <v>20</v>
          </cell>
        </row>
        <row r="549">
          <cell r="O549" t="str">
            <v>4QSAE6020E00</v>
          </cell>
          <cell r="P549" t="str">
            <v>GATE 800# SW A105N TRIM NO.5 BB C.A=3MM HO, SOLID WEDGE, API 602,3/4"</v>
          </cell>
          <cell r="Q549">
            <v>8</v>
          </cell>
        </row>
        <row r="550">
          <cell r="O550" t="str">
            <v>4SSCI6120E00</v>
          </cell>
          <cell r="P550" t="str">
            <v>CHECK 800# SW A350 LF2 CL.1, TRIM NO.10 BC PISTON-S C.A=3MM W/SPRING TYPE, API 602,3/4"</v>
          </cell>
          <cell r="Q550">
            <v>12</v>
          </cell>
        </row>
        <row r="551">
          <cell r="O551" t="str">
            <v>4QSAD6020E00</v>
          </cell>
          <cell r="P551" t="str">
            <v>GATE 800# SW A105N TRIM NO.8 BB C.A=3MM HO, SOLID WEDGE, API 602,3/4"</v>
          </cell>
          <cell r="Q551">
            <v>19</v>
          </cell>
        </row>
        <row r="552">
          <cell r="O552" t="str">
            <v>4SSCJ6121B00</v>
          </cell>
          <cell r="P552" t="str">
            <v>CHECK 800# SW A350 LF2 CL.1, TRIM NO.12 BC PISTON-S C.A=3MM W/SPRING TYPE, API 602,1 1/2"</v>
          </cell>
          <cell r="Q552">
            <v>3</v>
          </cell>
        </row>
        <row r="553">
          <cell r="O553" t="str">
            <v>4SSAD6120100</v>
          </cell>
          <cell r="P553" t="str">
            <v>CHECK 800# SW A105N, TRIM NO.8 BC PISTON-S C.A=3MM W/SPRING TYPE, API 602,1"</v>
          </cell>
          <cell r="Q553">
            <v>9</v>
          </cell>
        </row>
        <row r="554">
          <cell r="O554" t="str">
            <v>4SSAD6120E00</v>
          </cell>
          <cell r="P554" t="str">
            <v>CHECK 800# SW A105N, TRIM NO.8 BC PISTON-S C.A=3MM W/SPRING TYPE, API 602,3/4"</v>
          </cell>
          <cell r="Q554">
            <v>5</v>
          </cell>
        </row>
        <row r="555">
          <cell r="O555" t="str">
            <v>4SSAC6120100</v>
          </cell>
          <cell r="P555" t="str">
            <v>CHECK 800# SW A105N, TRIM NO.1 BC PISTON-S C.A=3MM W/SPRING TYPE, API 602,1"</v>
          </cell>
          <cell r="Q555">
            <v>5</v>
          </cell>
        </row>
        <row r="556">
          <cell r="O556" t="str">
            <v>4SSAE6120100</v>
          </cell>
          <cell r="P556" t="str">
            <v>CHECK 800# SW A105N, TRIM NO.5 BC PISTON-S C.A=3MM W/SPRING TYPE, API 602,1"</v>
          </cell>
          <cell r="Q556">
            <v>3</v>
          </cell>
        </row>
        <row r="557">
          <cell r="O557" t="str">
            <v>4SSLK6100100</v>
          </cell>
          <cell r="P557" t="str">
            <v>CHECK 800# SW A182-F316L 316LSS/STELLITE SEAT&amp;DISC BC PISTON-S W/SPRING TYPE, API 602,1"</v>
          </cell>
          <cell r="Q557">
            <v>3</v>
          </cell>
        </row>
        <row r="558">
          <cell r="O558" t="str">
            <v>4SSAC6121B00</v>
          </cell>
          <cell r="P558" t="str">
            <v>CHECK 800# SW A105N, TRIM NO.1 BC PISTON-S C.A=3MM W/SPRING TYPE, API 602,1 1/2"</v>
          </cell>
          <cell r="Q558">
            <v>4</v>
          </cell>
        </row>
        <row r="559">
          <cell r="O559" t="str">
            <v>4SSAC6120E00</v>
          </cell>
          <cell r="P559" t="str">
            <v>CHECK 800# SW A105N, TRIM NO.1 BC PISTON-S C.A=3MM W/SPRING TYPE, API 602,3/4"</v>
          </cell>
          <cell r="Q559">
            <v>21</v>
          </cell>
        </row>
        <row r="560">
          <cell r="O560" t="str">
            <v>4SSAD6121B00</v>
          </cell>
          <cell r="P560" t="str">
            <v>CHECK 800# SW A105N, TRIM NO.8 BC PISTON-S C.A=3MM W/SPRING TYPE, API 602,1 1/2"</v>
          </cell>
          <cell r="Q560">
            <v>5</v>
          </cell>
        </row>
        <row r="561">
          <cell r="O561" t="str">
            <v>4UXAIR6A0100</v>
          </cell>
          <cell r="P561" t="str">
            <v>BALL 800# SW 100 mm NIPPLE POE/TOE ASTM A105 TRIM:SS304 W/RTFE SEATS WO FLOATING FB BS EN ISO 17292,1"</v>
          </cell>
          <cell r="Q561">
            <v>3</v>
          </cell>
        </row>
        <row r="562">
          <cell r="O562" t="str">
            <v>4UWCIR6A1B00</v>
          </cell>
          <cell r="P562" t="str">
            <v>BALL 800# SW 100 mm NIPPLE PBE ASTM A350 LF2 CL.1 TRIM:SS304 W/RTFE SEATS WO FLOATING FB BS EN ISO 17292,1 1/2"</v>
          </cell>
          <cell r="Q562">
            <v>4</v>
          </cell>
        </row>
        <row r="563">
          <cell r="O563" t="str">
            <v>4UWAIR6A1B00</v>
          </cell>
          <cell r="P563" t="str">
            <v>BALL 800# SW 100 mm NIPPLE PBE ASTM A105 TRIM:SS304 W/RTFE SEATS WO FLOATING FB BS EN ISO 17292,1 1/2"</v>
          </cell>
          <cell r="Q563">
            <v>2</v>
          </cell>
        </row>
        <row r="564">
          <cell r="O564" t="str">
            <v>4UXAIR6A1B00</v>
          </cell>
          <cell r="P564" t="str">
            <v>BALL 800# SW 100 mm NIPPLE POE/TOE ASTM A105 TRIM:SS304 W/RTFE SEATS WO FLOATING FB BS EN ISO 17292,1 1/2"</v>
          </cell>
          <cell r="Q564">
            <v>2</v>
          </cell>
        </row>
        <row r="565">
          <cell r="O565" t="str">
            <v>4UXAIR600D00</v>
          </cell>
          <cell r="P565" t="str">
            <v>BALL 800# SW 100 mm NIPPLE POE/TOE ASTM A105 TRIM:SS304 W/RTFE SEATS WO FLOATING FB BS EN ISO 17292,1/2"</v>
          </cell>
          <cell r="Q565">
            <v>7</v>
          </cell>
        </row>
        <row r="566">
          <cell r="O566" t="str">
            <v>4UWAIR6A0D00</v>
          </cell>
          <cell r="P566" t="str">
            <v>BALL 800# SW 100 mm NIPPLE PBE ASTM A105 TRIM:SS304 W/RTFE SEATS WO FLOATING FB BS EN ISO 17292,1/2"</v>
          </cell>
          <cell r="Q566">
            <v>5</v>
          </cell>
        </row>
        <row r="567">
          <cell r="O567" t="str">
            <v>4UXAIR6A0E00</v>
          </cell>
          <cell r="P567" t="str">
            <v>BALL 800# SW 100 mm NIPPLE POE/TOE ASTM A105 TRIM:SS304 W/RTFE SEATS WO FLOATING FB BS EN ISO 17292,3/4"</v>
          </cell>
          <cell r="Q567">
            <v>7</v>
          </cell>
        </row>
        <row r="568">
          <cell r="O568" t="str">
            <v>4UXAIR600E00</v>
          </cell>
          <cell r="P568" t="str">
            <v>BALL 800# SW 100 mm NIPPLE POE/TOE ASTM A105 TRIM:SS304 W/RTFE SEATS WO FLOATING FB BS EN ISO 17292,3/4"</v>
          </cell>
          <cell r="Q568">
            <v>5</v>
          </cell>
        </row>
        <row r="569">
          <cell r="O569" t="str">
            <v>4UXCIR6A0E00</v>
          </cell>
          <cell r="P569" t="str">
            <v>BALL 800# SW 100 mm NIPPLE POE/TOE ASTM A350 LF2 CL.1 TRIM:SS304 W/RTFE SEATS WO FLOATING FB BS EN ISO 17292,3/4"</v>
          </cell>
          <cell r="Q569">
            <v>8</v>
          </cell>
        </row>
        <row r="570">
          <cell r="O570" t="str">
            <v>4UICKR4A0100</v>
          </cell>
          <cell r="P570" t="str">
            <v>BALL 300# RF A350 LF2 CL.1, 316SS/RTFE-S FLOAT  FS WO C.A=3MM FB,BS EN ISO 17292,1"</v>
          </cell>
          <cell r="Q570">
            <v>2</v>
          </cell>
        </row>
        <row r="571">
          <cell r="O571" t="str">
            <v>4UWAIR6A0E00</v>
          </cell>
          <cell r="P571" t="str">
            <v>BALL 800# SW 100 mm NIPPLE PBE ASTM A105 TRIM:SS304 W/RTFE SEATS WO FLOATING FB BS EN ISO 17292,3/4"</v>
          </cell>
          <cell r="Q571">
            <v>3</v>
          </cell>
        </row>
        <row r="572">
          <cell r="O572" t="str">
            <v>4UWJIR600E00</v>
          </cell>
          <cell r="P572" t="str">
            <v>BALL 800# SW 100 mm NIPPLE PBE ASTM A182 F304L TRIM:SS304 W/RTFE SEATS WO FLOATING FB BS EN ISO 17292,3/4"</v>
          </cell>
          <cell r="Q572">
            <v>1</v>
          </cell>
        </row>
        <row r="573">
          <cell r="O573" t="str">
            <v>4UWCIR6A0E00</v>
          </cell>
          <cell r="P573" t="str">
            <v>BALL 800# SW 100 mm NIPPLE PBE ASTM A350 LF2 CL.1 TRIM:SS304 W/RTFE SEATS WO FLOATING FB BS EN ISO 17292,3/4"</v>
          </cell>
          <cell r="Q573">
            <v>3</v>
          </cell>
        </row>
        <row r="574">
          <cell r="O574" t="str">
            <v>4UIAIR4A0E00</v>
          </cell>
          <cell r="P574" t="str">
            <v>BALL 300# RF A105N, 304SS/RTFE-S FLOAT  FS WO C.A=3MM FB,BS EN ISO 17292,3/4"</v>
          </cell>
          <cell r="Q574">
            <v>4</v>
          </cell>
        </row>
        <row r="575">
          <cell r="O575" t="str">
            <v>4UIAIR200D00</v>
          </cell>
          <cell r="P575" t="str">
            <v>BALL 150# RF A105N, 304SS/RTFE-S FLOAT  FS WO FB,BS EN ISO 17292,1/2"</v>
          </cell>
          <cell r="Q575">
            <v>5</v>
          </cell>
        </row>
        <row r="576">
          <cell r="O576" t="str">
            <v>4UIAIR200100</v>
          </cell>
          <cell r="P576" t="str">
            <v>BALL 150# RF A105N, 304SS/RTFE-S FLOAT  FS WO FB,BS EN ISO 17292,1"</v>
          </cell>
          <cell r="Q576">
            <v>3</v>
          </cell>
        </row>
        <row r="577">
          <cell r="O577" t="str">
            <v>4UIAIR201B00</v>
          </cell>
          <cell r="P577" t="str">
            <v>BALL 150# RF A105N, 304SS/RTFE-S FLOAT  FS WO FB,BS EN ISO 17292,1 1/2"</v>
          </cell>
          <cell r="Q577">
            <v>2</v>
          </cell>
        </row>
        <row r="578">
          <cell r="O578" t="str">
            <v>4UICKR4A0E00</v>
          </cell>
          <cell r="P578" t="str">
            <v>BALL 300# RF A350 LF2 CL.1, 316SS/RTFE-S FLOAT  FS WO C.A=3MM FB,BS EN ISO 17292,3/4"</v>
          </cell>
          <cell r="Q578">
            <v>4</v>
          </cell>
        </row>
        <row r="579">
          <cell r="O579" t="str">
            <v>4UICKR200100</v>
          </cell>
          <cell r="P579" t="str">
            <v>BALL 150# RF A350 LF2 CL.1, 316SS/RTFE-S FLOAT  FS WO FB,BS EN ISO 17292,1"</v>
          </cell>
          <cell r="Q579">
            <v>2</v>
          </cell>
        </row>
        <row r="580">
          <cell r="O580" t="str">
            <v>4UICKM2A0100</v>
          </cell>
          <cell r="P580" t="str">
            <v>BALL 150# RF A350 LF2 CL.1, 316SS/METAL-S FLOAT  FS WO C.A=3MM FB,BS EN ISO 17292,1"</v>
          </cell>
          <cell r="Q580">
            <v>2</v>
          </cell>
        </row>
        <row r="581">
          <cell r="O581" t="str">
            <v>4UIAIR4A0100</v>
          </cell>
          <cell r="P581" t="str">
            <v>BALL 300# RF A105N, 304SS/RTFE-S FLOAT  FS WO C.A=3MM FB,BS EN ISO 17292,1"</v>
          </cell>
          <cell r="Q581">
            <v>3</v>
          </cell>
        </row>
        <row r="582">
          <cell r="O582" t="str">
            <v>4UIAIR200E00</v>
          </cell>
          <cell r="P582" t="str">
            <v>BALL 150# RF A105N, 304SS/RTFE-S FLOAT  FS WO FB,BS EN ISO 17292,3/4"</v>
          </cell>
          <cell r="Q582">
            <v>4</v>
          </cell>
        </row>
        <row r="583">
          <cell r="O583" t="str">
            <v>4UICKM2A0E00</v>
          </cell>
          <cell r="P583" t="str">
            <v>BALL 150# RF A350 LF2 CL.1, 316SS/METAL-S FLOAT  FS WO C.A=3MM FB,BS EN ISO 17292,3/4"</v>
          </cell>
          <cell r="Q583">
            <v>4</v>
          </cell>
        </row>
        <row r="584">
          <cell r="O584" t="str">
            <v>4UICKR200E00</v>
          </cell>
          <cell r="P584" t="str">
            <v>BALL 150# RF A350 LF2 CL.1, 316SS/RTFE-S FLOAT  FS WO FB,BS EN ISO 17292,3/4"</v>
          </cell>
          <cell r="Q584">
            <v>4</v>
          </cell>
        </row>
        <row r="585">
          <cell r="O585" t="str">
            <v>4UIAIR4A1B00</v>
          </cell>
          <cell r="P585" t="str">
            <v>BALL 300# RF A105N, 304SS/RTFE-S FLOAT  FS WO C.A=3MM FB,BS EN ISO 17292,1 1/2"</v>
          </cell>
          <cell r="Q585">
            <v>2</v>
          </cell>
        </row>
        <row r="586">
          <cell r="O586" t="str">
            <v>4RSAD6020D00</v>
          </cell>
          <cell r="P586" t="str">
            <v>GLOBE 800# SW A105N TRIM NO.8 BB C.A=3MM HO, API 602,1/2"</v>
          </cell>
          <cell r="Q586">
            <v>6</v>
          </cell>
        </row>
        <row r="587">
          <cell r="O587" t="str">
            <v>4RSAD6020E00</v>
          </cell>
          <cell r="P587" t="str">
            <v>GLOBE 800# SW A105N TRIM NO.8 BB C.A=3MM HO, API 602,3/4"</v>
          </cell>
          <cell r="Q587">
            <v>3</v>
          </cell>
        </row>
        <row r="588">
          <cell r="O588" t="str">
            <v>4QTAC6000D00</v>
          </cell>
          <cell r="P588" t="str">
            <v>GATE 800# SCRD A105N TRIM NO.1 BB HO, SOLID WEDGE, API 602,1/2"</v>
          </cell>
          <cell r="Q588">
            <v>7</v>
          </cell>
        </row>
        <row r="589">
          <cell r="O589" t="str">
            <v>4RSAC6021B00</v>
          </cell>
          <cell r="P589" t="str">
            <v>GLOBE 800# SW A105N TRIM NO.1 BB C.A=3MM HO, API 602,1 1/2"</v>
          </cell>
          <cell r="Q589">
            <v>10</v>
          </cell>
        </row>
        <row r="590">
          <cell r="O590" t="str">
            <v>4RSAD6021B00</v>
          </cell>
          <cell r="P590" t="str">
            <v>GLOBE 800# SW A105N TRIM NO.8 BB C.A=3MM HO, API 602,1 1/2"</v>
          </cell>
          <cell r="Q590">
            <v>4</v>
          </cell>
        </row>
        <row r="591">
          <cell r="O591" t="str">
            <v>4RSCJ6021B00</v>
          </cell>
          <cell r="P591" t="str">
            <v>GLOBE 800# SW A350 LF2 CL.1, TRIM NO.12 BB C.A=3MM HO, API 602,1 1/2"</v>
          </cell>
          <cell r="Q591">
            <v>6</v>
          </cell>
        </row>
        <row r="592">
          <cell r="O592" t="str">
            <v>4RSCJ6020100</v>
          </cell>
          <cell r="P592" t="str">
            <v>GLOBE 800# SW A350 LF2 CL.1, TRIM NO.12 BB C.A=3MM HO, API 602,1"</v>
          </cell>
          <cell r="Q592">
            <v>7</v>
          </cell>
        </row>
        <row r="593">
          <cell r="O593" t="str">
            <v>4QSCJ6020E00</v>
          </cell>
          <cell r="P593" t="str">
            <v>GATE 800# SW A350 LF2 CL.1, TRIM NO.12 BB C.A=3MM HO, SOLID WEDGE, API 602,3/4"</v>
          </cell>
          <cell r="Q593">
            <v>34</v>
          </cell>
        </row>
        <row r="594">
          <cell r="O594" t="str">
            <v>4QTAC6000E00</v>
          </cell>
          <cell r="P594" t="str">
            <v>GATE 800# SCRD A105N TRIM NO.1 BB HO, SOLID WEDGE, API 602,3/4"</v>
          </cell>
          <cell r="Q594">
            <v>10</v>
          </cell>
        </row>
        <row r="595">
          <cell r="O595" t="str">
            <v>4RSAK6020D00</v>
          </cell>
          <cell r="P595" t="str">
            <v>GLOBE 800# SW A105N TRIM NO.16 BB C.A=3MM HO, API 602,1/2"</v>
          </cell>
          <cell r="Q595">
            <v>5</v>
          </cell>
        </row>
        <row r="596">
          <cell r="O596" t="str">
            <v>4RSCI6020E00</v>
          </cell>
          <cell r="P596" t="str">
            <v>GLOBE 800# SW A350 LF2 CL.1, TRIM NO.10 BB C.A=3MM HO, API 602,3/4"</v>
          </cell>
          <cell r="Q596">
            <v>4</v>
          </cell>
        </row>
        <row r="597">
          <cell r="O597" t="str">
            <v>4RSAC6020D00</v>
          </cell>
          <cell r="P597" t="str">
            <v>GLOBE 800# SW A105N TRIM NO.1 BB C.A=3MM HO, API 602,1/2"</v>
          </cell>
          <cell r="Q597">
            <v>7</v>
          </cell>
        </row>
        <row r="598">
          <cell r="O598" t="str">
            <v>4RSAC6020E00</v>
          </cell>
          <cell r="P598" t="str">
            <v>GLOBE 800# SW A105N TRIM NO.1 BB C.A=3MM HO, API 602,3/4"</v>
          </cell>
          <cell r="Q598">
            <v>112</v>
          </cell>
        </row>
        <row r="599">
          <cell r="O599" t="str">
            <v>4RSCJ6020E00</v>
          </cell>
          <cell r="P599" t="str">
            <v>GLOBE 800# SW A350 LF2 CL.1, TRIM NO.12 BB C.A=3MM HO, API 602,3/4"</v>
          </cell>
          <cell r="Q599">
            <v>4</v>
          </cell>
        </row>
        <row r="600">
          <cell r="O600" t="str">
            <v>4RWAC6000E00</v>
          </cell>
          <cell r="P600" t="str">
            <v>NEEDLE GLOBE 800# SW A105, TRIM NO.1 BB HO, API 602,3/4"</v>
          </cell>
          <cell r="Q600">
            <v>5</v>
          </cell>
        </row>
        <row r="601">
          <cell r="O601" t="str">
            <v>4RSAD6020100</v>
          </cell>
          <cell r="P601" t="str">
            <v>GLOBE 800# SW A105N TRIM NO.8 BB C.A=3MM HO, API 602,1"</v>
          </cell>
          <cell r="Q601">
            <v>3</v>
          </cell>
        </row>
        <row r="602">
          <cell r="O602" t="str">
            <v>4RWAC6000D00</v>
          </cell>
          <cell r="P602" t="str">
            <v>NEEDLE GLOBE 800# SW A105, TRIM NO.1 BB HO, API 602,1/2"</v>
          </cell>
          <cell r="Q602">
            <v>10</v>
          </cell>
        </row>
        <row r="603">
          <cell r="O603" t="str">
            <v>4RSAI6020D00</v>
          </cell>
          <cell r="P603" t="str">
            <v>GLOBE 800# SW A105N TRIM NO.10 BB C.A=3MM HO, API 602,1/2"</v>
          </cell>
          <cell r="Q603">
            <v>5</v>
          </cell>
        </row>
        <row r="604">
          <cell r="O604" t="str">
            <v>4RSAK6020100</v>
          </cell>
          <cell r="P604" t="str">
            <v>GLOBE 800# SW A105N TRIM NO.16 BB C.A=3MM HO, API 602,1"</v>
          </cell>
          <cell r="Q604">
            <v>5</v>
          </cell>
        </row>
        <row r="605">
          <cell r="O605" t="str">
            <v>4RSAE6020100</v>
          </cell>
          <cell r="P605" t="str">
            <v>GLOBE 800# SW A105N TRIM NO.5 BB C.A=3MM HO, API 602,1"</v>
          </cell>
          <cell r="Q605">
            <v>4</v>
          </cell>
        </row>
        <row r="606">
          <cell r="O606" t="str">
            <v>4SZAK6171B00</v>
          </cell>
          <cell r="P606" t="str">
            <v>CHECK 800# SW A105N TRIM NO.16 BC PISTON-S W/NIP,PBE(100MM,XXS C.A=6MM NACE MR0175/ISO 15156 SSC resistant W/SPRING TYPE, API 602,1 1/2"</v>
          </cell>
          <cell r="Q606">
            <v>2</v>
          </cell>
        </row>
        <row r="607">
          <cell r="O607" t="str">
            <v>4SZAD6121B00</v>
          </cell>
          <cell r="P607" t="str">
            <v>CHECK 800# SW A105N, TRIM NO.8 BC PISTON-S W/NIP,PBE(100MM,S160) C.A=3MM W/SPRING TYPE, API 602,1 1/2"</v>
          </cell>
          <cell r="Q607">
            <v>4</v>
          </cell>
        </row>
        <row r="608">
          <cell r="O608" t="str">
            <v>4SZAC6101B00</v>
          </cell>
          <cell r="P608" t="str">
            <v>CHECK 800# SW A105N, TRIM NO.1 BC PISTON-S W/NIP,PBE(100MM,S80) W/SPRING TYPE, API 602,1 1/2"</v>
          </cell>
          <cell r="Q608">
            <v>3</v>
          </cell>
        </row>
        <row r="609">
          <cell r="O609" t="str">
            <v>4SZCK6140E00</v>
          </cell>
          <cell r="P609" t="str">
            <v>CHECK 800# SW A350 LF2 CL.1, TRIM NO.16 BC PISTON-S W/NIP,PBE(100MM,S160)C.A=3MM NACE MR0175/ISO 15156 SSC resistant W/SPRING TYPE, API 602,3/4"</v>
          </cell>
          <cell r="Q609">
            <v>9</v>
          </cell>
        </row>
        <row r="610">
          <cell r="O610" t="str">
            <v>4SZCI6120E00</v>
          </cell>
          <cell r="P610" t="str">
            <v>CHECK 800# SW A350 LF2 CL.1, TRIM NO.10 BC PISTON-S W/NIPPLE PBE (100MM,SCH160) C.A=3MM W/SPRING TYPE, API 602,3/4"</v>
          </cell>
          <cell r="Q610">
            <v>6</v>
          </cell>
        </row>
        <row r="611">
          <cell r="O611" t="str">
            <v>4SZAJ6140E00</v>
          </cell>
          <cell r="P611" t="str">
            <v>CHECK 800# SW A105N TRIM NO.12 BC PISTON-S W/NIP,PBE(100MM,S160) C.A=3MM NACE MR0175/ISO 15156 SSC resistant W/SPRING TYPE, API 602,3/4"</v>
          </cell>
          <cell r="Q611">
            <v>9</v>
          </cell>
        </row>
        <row r="612">
          <cell r="O612" t="str">
            <v>4SZCK6140100</v>
          </cell>
          <cell r="P612" t="str">
            <v>CHECK 800# SW A350 LF2 CL.1, TRIM NO.16 BC PISTON-S W/NIP,PBE(100MM,S160)C.A=3MM NACE MR0175/ISO 15156 SSC resistant W/SPRING TYPE, API 602,1"</v>
          </cell>
          <cell r="Q612">
            <v>4</v>
          </cell>
        </row>
        <row r="613">
          <cell r="O613" t="str">
            <v>4SZAC6100100</v>
          </cell>
          <cell r="P613" t="str">
            <v>CHECK 800# SW A105N, TRIM NO.1 BC PISTON-S W/NIP,PBE(100MM,S80) W/SPRING TYPE, API 602,1"</v>
          </cell>
          <cell r="Q613">
            <v>4</v>
          </cell>
        </row>
        <row r="614">
          <cell r="O614" t="str">
            <v>4SZCK6141B00</v>
          </cell>
          <cell r="P614" t="str">
            <v>CHECK 800# SW A350 LF2 CL.1, TRIM NO.16 BC PISTON-S W/NIP,PBE(100MM,S160)C.A=3MM NACE MR0175/ISO 15156 SSC resistant W/SPRING TYPE, API 602,1 1/2"</v>
          </cell>
          <cell r="Q614">
            <v>17</v>
          </cell>
        </row>
        <row r="615">
          <cell r="O615" t="str">
            <v>4SSAK6150100</v>
          </cell>
          <cell r="P615" t="str">
            <v>CHECK 800# SW A105N TRIM NO.16 BC PISTON-S C.A=6MMW/NIP,PBE(100MM,XXS API 945 NACE MR0175/ISO 15156 SSC resistant PISTON W/SPRING TYPE, API 602,1"</v>
          </cell>
          <cell r="Q615">
            <v>3</v>
          </cell>
        </row>
        <row r="616">
          <cell r="O616" t="str">
            <v>4RZAC6001B00</v>
          </cell>
          <cell r="P616" t="str">
            <v>GLOBE 800# SW A105N TRIM NO.1 BB W/NIP,PBE(100MM,S80) HO, API 602,1 1/2"</v>
          </cell>
          <cell r="Q616">
            <v>3</v>
          </cell>
        </row>
        <row r="617">
          <cell r="O617" t="str">
            <v>4RZAK6071B00</v>
          </cell>
          <cell r="P617" t="str">
            <v>GLOBE 800# SW A105N, TRIM NO.16 BB W/NIP,PBE(100MM,XXS) C.A=6MM NACE MR0175/ISO 15156 SSC resistant, HIC resitant HO, API 602,1 1/2"</v>
          </cell>
          <cell r="Q617">
            <v>10</v>
          </cell>
        </row>
        <row r="618">
          <cell r="O618" t="str">
            <v>4RZAK6081B00</v>
          </cell>
          <cell r="P618" t="str">
            <v>GLOBE 800# SW A105N, TRIM NO.16 BB W/NIP,PBE(100MM,S160) C.A=3MM NACE MR0175/ISO 15156 SSC Resistant,HIC resistant HO, API 602,1 1/2"</v>
          </cell>
          <cell r="Q618">
            <v>5</v>
          </cell>
        </row>
        <row r="619">
          <cell r="O619" t="str">
            <v>4RZCK6041B00</v>
          </cell>
          <cell r="P619" t="str">
            <v>GLOBE 800# SW A350 LF2 CL.1, TRIM NO.16 BB W/NIP,PBE(100MM,S160) C.A=3MM NACE MR0175/ISO 15156 SSC resistant HO, API 602,1 1/2"</v>
          </cell>
          <cell r="Q619">
            <v>7</v>
          </cell>
        </row>
        <row r="620">
          <cell r="O620" t="str">
            <v>4RZAK6070100</v>
          </cell>
          <cell r="P620" t="str">
            <v>GLOBE 800# SW A105N, TRIM NO.16 BB W/NIP,PBE(100MM,XXS) C.A=6MM NACE MR0175/ISO 15156 SSC resistant, HIC resitant HO, API 602,1"</v>
          </cell>
          <cell r="Q620">
            <v>10</v>
          </cell>
        </row>
        <row r="621">
          <cell r="O621" t="str">
            <v>4RZCK6040100</v>
          </cell>
          <cell r="P621" t="str">
            <v>GLOBE 800# SW A350 LF2 CL.1, TRIM NO.16 BB W/NIP,PBE(100MM,S160) C.A=3MM NACE MR0175/ISO 15156 SSC resistant HO, API 602,1"</v>
          </cell>
          <cell r="Q621">
            <v>4</v>
          </cell>
        </row>
        <row r="622">
          <cell r="O622" t="str">
            <v>4QWAI6080100</v>
          </cell>
          <cell r="P622" t="str">
            <v>GATE 800# SW A105N TRIM NO.10 BB W/NIP,PBE(100MM,S160) C.A=3MM NACE MR0175/ISO 15156 SSC resistant, HIC resitant HO, SOLID WEDGE, API 602,1"</v>
          </cell>
          <cell r="Q622">
            <v>3</v>
          </cell>
        </row>
        <row r="623">
          <cell r="O623" t="str">
            <v>4QYAJ6040100</v>
          </cell>
          <cell r="P623" t="str">
            <v>GATE 800# SW/SCRD A105N, TRIM NO.12 BB W/NIP,POE(100MM,S160) C.A=3MM NACE MR0175/ISO 15156 SSC resistant HO, SOLID WEDGE, API 602,1"</v>
          </cell>
          <cell r="Q623">
            <v>4</v>
          </cell>
        </row>
        <row r="624">
          <cell r="O624" t="str">
            <v>4QSCK6D40100</v>
          </cell>
          <cell r="P624" t="str">
            <v>GATE 800# SW A350 LF2 CL.1, TRIM NO.16 BB W/NIP,PBE(100MM,S160) C.A=3MM NACE MR0175/ISO 15156 SSC resistant HO, SOLID WEDGE, API 602,1"</v>
          </cell>
          <cell r="Q624">
            <v>7</v>
          </cell>
        </row>
        <row r="625">
          <cell r="O625" t="str">
            <v>4QWAD6020E00</v>
          </cell>
          <cell r="P625" t="str">
            <v>GATE 800# SW A105N TRIM NO.8 BB W/NIP,PBE(100MM,S160) C.A=3MM HO, SOLID WEDGE, API 602,3/4"</v>
          </cell>
          <cell r="Q625">
            <v>12</v>
          </cell>
        </row>
        <row r="626">
          <cell r="O626" t="str">
            <v>4QWAC6000E00</v>
          </cell>
          <cell r="P626" t="str">
            <v>GATE 800# SW A105N TRIM NO.1 BB W/NIP,PBE(100MM,S80) HO, SOLID WEDGE, API 602,3/4"</v>
          </cell>
          <cell r="Q626">
            <v>4</v>
          </cell>
        </row>
        <row r="627">
          <cell r="O627" t="str">
            <v>4QSCK6D41B00</v>
          </cell>
          <cell r="P627" t="str">
            <v>GATE 800# SW A350 LF2 CL.1, TRIM NO.16 BB W/NIP,PBE(100MM,S160) C.A=3MM NACE MR0175/ISO 15156 SSC resistant HO, SOLID WEDGE, API 602,1 1/2"</v>
          </cell>
          <cell r="Q627">
            <v>13</v>
          </cell>
        </row>
        <row r="628">
          <cell r="O628" t="str">
            <v>4QWAK6081B00</v>
          </cell>
          <cell r="P628" t="str">
            <v>GATE 800# SW A105N TRIM NO.16 BB W/NIP,PBE(100MM,S160) C.A=3MM NACE MR0175/ISO 15156 SSC Resistant,HIC resistant HO, SOLID WEDGE, API 602,1 1/2"</v>
          </cell>
          <cell r="Q628">
            <v>6</v>
          </cell>
        </row>
        <row r="629">
          <cell r="O629" t="str">
            <v>4QWAK6071B00</v>
          </cell>
          <cell r="P629" t="str">
            <v>GATE 800# SW A105N TRIM NO.16 BB W/NIP,PBE(100MM,XXS) C.A=6MM NACE MR0175/ISO 15156 SSC resistant, HIC resitant HO, SOLID WEDGE, API 602,1 1/2"</v>
          </cell>
          <cell r="Q629">
            <v>10</v>
          </cell>
        </row>
        <row r="630">
          <cell r="O630" t="str">
            <v>4QWAK6051B00</v>
          </cell>
          <cell r="P630" t="str">
            <v>GATE 800# SW A105N TRIM NO.16 BB CA=6MM W/NIP,PBE(100MM,XXS)  NACE MR0175/ISO 15156 SSC resistant HO, SOLID WEDGE, API 602,1 1/2"</v>
          </cell>
          <cell r="Q630">
            <v>2</v>
          </cell>
        </row>
        <row r="631">
          <cell r="O631" t="str">
            <v>4QYAK6080D00</v>
          </cell>
          <cell r="P631" t="str">
            <v>GATE 800# SW/SCRD A105N, TRIM NO.16 BB W/NIP,POE(100MM,S160) C.A=3MM NACE MR0175/ISO 15156 SSC Resistant,HIC resistant HO, SOLID WEDGE, API 602,1/2"</v>
          </cell>
          <cell r="Q631">
            <v>9</v>
          </cell>
        </row>
        <row r="632">
          <cell r="O632" t="str">
            <v>4QYAJ6040D00</v>
          </cell>
          <cell r="P632" t="str">
            <v>GATE 800# SW/SCRD A105N, TRIM NO.12 BB W/NIP,POE(100MM,S160) C.A=3MM NACE MR0175/ISO 15156 SSC resistant HO, SOLID WEDGE, API 602,1/2"</v>
          </cell>
          <cell r="Q632">
            <v>9</v>
          </cell>
        </row>
        <row r="633">
          <cell r="O633" t="str">
            <v>4QYAI6080D00</v>
          </cell>
          <cell r="P633" t="str">
            <v>GATE 800# SW/SCRD A105N, TRIM NO.10 BB W/NIP,POE(100MM,S160) C.A=3MM NACE MR0175/ISO 15156 SSC resistant, HIC resitant HO, SOLID WEDGE, API 602,1/2"</v>
          </cell>
          <cell r="Q633">
            <v>7</v>
          </cell>
        </row>
        <row r="634">
          <cell r="O634" t="str">
            <v>4QYCI6020E00</v>
          </cell>
          <cell r="P634" t="str">
            <v>GATE 800# SW/SCRD A350 LF2 CL.1, TRIM NO.10 BB W/NIPPLE POE (100MM,SCH160) C.A=3MM HO, SOLID WEDGE, API 602,3/4"</v>
          </cell>
          <cell r="Q634">
            <v>10</v>
          </cell>
        </row>
        <row r="635">
          <cell r="O635" t="str">
            <v>4QYAD6020E00</v>
          </cell>
          <cell r="P635" t="str">
            <v>GATE 800# SW/SCRD A105N, TRIM NO.8 BB W/NIP,POE(100MM,S160) C.A=3MM HO, SOLID WEDGE, API 602,3/4"</v>
          </cell>
          <cell r="Q635">
            <v>86</v>
          </cell>
        </row>
        <row r="636">
          <cell r="O636" t="str">
            <v>4QYAC6000E00</v>
          </cell>
          <cell r="P636" t="str">
            <v>GATE 800# SW/SCRD A105N TRIM NO.1 BB W/NIP,POE(100MM,S80) HO, SOLID WEDGE, API 602,3/4"</v>
          </cell>
          <cell r="Q636">
            <v>7</v>
          </cell>
        </row>
        <row r="637">
          <cell r="O637" t="str">
            <v>4QYAK6080E00</v>
          </cell>
          <cell r="P637" t="str">
            <v>GATE 800# SW/SCRD A105N, TRIM NO.16 BB W/NIP,POE(100MM,S160) C.A=3MM NACE MR0175/ISO 15156 SSC Resistant,HIC resistant HO, SOLID WEDGE, API 602,3/4"</v>
          </cell>
          <cell r="Q637">
            <v>26</v>
          </cell>
        </row>
        <row r="638">
          <cell r="O638" t="str">
            <v>4QYAK6040E00</v>
          </cell>
          <cell r="P638" t="str">
            <v>GATE 800# SW/SCRD A105N, TRIM NO.16 BB W/NIP,POE(100MM,S160) C.A=3MM NACE MR0175/ISO 15156 SSC resistant HO, SOLID WEDGE, API 602,3/4"</v>
          </cell>
          <cell r="Q638">
            <v>5</v>
          </cell>
        </row>
        <row r="639">
          <cell r="O639" t="str">
            <v>4QYAJ6040E00</v>
          </cell>
          <cell r="P639" t="str">
            <v>GATE 800# SW/SCRD A105N, TRIM NO.12 BB W/NIP,POE(100MM,S160) C.A=3MM NACE MR0175/ISO 15156 SSC resistant HO, SOLID WEDGE, API 602,3/4"</v>
          </cell>
          <cell r="Q639">
            <v>28</v>
          </cell>
        </row>
        <row r="640">
          <cell r="O640" t="str">
            <v>4QYAI6080E00</v>
          </cell>
          <cell r="P640" t="str">
            <v>GATE 800# SW/SCRD A105N, TRIM NO.10 BB W/NIP,POE(100MM,S160) C.A=3MM NACE MR0175/ISO 15156 SSC resistant, HIC resitant HO, SOLID WEDGE, API 602,3/4"</v>
          </cell>
          <cell r="Q640">
            <v>7</v>
          </cell>
        </row>
        <row r="641">
          <cell r="O641" t="str">
            <v>4QXCJ6020100</v>
          </cell>
          <cell r="P641" t="str">
            <v>GATE 800# SW/SCRD A350 LF2 CL.1, TRIM NO.12 BB C.A=3MM HO, SOLID WEDGE, API 602,1"</v>
          </cell>
          <cell r="Q641">
            <v>12</v>
          </cell>
        </row>
        <row r="642">
          <cell r="O642" t="str">
            <v>4QXAD6021B00</v>
          </cell>
          <cell r="P642" t="str">
            <v>GATE 800# SW/SCRD A105N, TRIM NO.8 BB C.A=3MM HO, SOLID WEDGE, API 602,1 1/2"</v>
          </cell>
          <cell r="Q642">
            <v>5</v>
          </cell>
        </row>
        <row r="643">
          <cell r="O643" t="str">
            <v>4QXAC6021B00</v>
          </cell>
          <cell r="P643" t="str">
            <v>GATE 800# SW/SCRD A105N TRIM NO.1 BB C.A=3MM HO, SOLID WEDGE, API 602,1 1/2"</v>
          </cell>
          <cell r="Q643">
            <v>2</v>
          </cell>
        </row>
        <row r="644">
          <cell r="O644" t="str">
            <v>4QXAK6020D00</v>
          </cell>
          <cell r="P644" t="str">
            <v>GATE 800# SW/SCRD A105N, TRIM NO.16 BB C.A=3MM HO, SOLID WEDGE, API 602,1/2"</v>
          </cell>
          <cell r="Q644">
            <v>11</v>
          </cell>
        </row>
        <row r="645">
          <cell r="O645" t="str">
            <v>4QXAI6020D00</v>
          </cell>
          <cell r="P645" t="str">
            <v>GATE 800# SW/SCRD A105N, TRIM NO.10 BB C.A=3MM HO, SOLID WEDGE, API 602,1/2"</v>
          </cell>
          <cell r="Q645">
            <v>13</v>
          </cell>
        </row>
        <row r="646">
          <cell r="O646" t="str">
            <v>4RSAI6021B00</v>
          </cell>
          <cell r="P646" t="str">
            <v>GLOBE 800# SW A105N TRIM NO.10 BB C.A=3MM HO, API 602,1 1/2"</v>
          </cell>
          <cell r="Q646">
            <v>5</v>
          </cell>
        </row>
        <row r="647">
          <cell r="O647" t="str">
            <v>4SSAK6120100</v>
          </cell>
          <cell r="P647" t="str">
            <v>CHECK 800# SW A105N TRIM NO.16 BC PISTON-S C.A=3MM W/SPRING TYPE, API 602,1"</v>
          </cell>
          <cell r="Q647">
            <v>4</v>
          </cell>
        </row>
        <row r="648">
          <cell r="O648" t="str">
            <v>4SSAI6121B00</v>
          </cell>
          <cell r="P648" t="str">
            <v>CHECK 800# SW A105N TRIM NO.10 BC PISTON-S C.A=3MM W/SPRING TYPE, API 602,1 1/2"</v>
          </cell>
          <cell r="Q648">
            <v>8</v>
          </cell>
        </row>
        <row r="649">
          <cell r="O649" t="str">
            <v>4RSJK6001B00</v>
          </cell>
          <cell r="P649" t="str">
            <v>GLOBE 800# SW A182-F304L TRIM NO.16 BB HO, API 602,1 1/2"</v>
          </cell>
          <cell r="Q649">
            <v>7</v>
          </cell>
        </row>
        <row r="650">
          <cell r="O650" t="str">
            <v>4QSAE6020100</v>
          </cell>
          <cell r="P650" t="str">
            <v>GATE 800# SW A105N TRIM NO.5 BB C.A=3MM HO, SOLID WEDGE, API 602,1"</v>
          </cell>
          <cell r="Q650">
            <v>4</v>
          </cell>
        </row>
        <row r="651">
          <cell r="O651" t="str">
            <v>4QSAD6020100</v>
          </cell>
          <cell r="P651" t="str">
            <v>GATE 800# SW A105N TRIM NO.8 BB C.A=3MM HO, SOLID WEDGE, API 602,1"</v>
          </cell>
          <cell r="Q651">
            <v>52</v>
          </cell>
        </row>
        <row r="652">
          <cell r="O652" t="str">
            <v>4QSAC6020100</v>
          </cell>
          <cell r="P652" t="str">
            <v>GATE 800# SW A105N TRIM NO.1 BB C.A=3MM HO, SOLID WEDGE, API 602,1"</v>
          </cell>
          <cell r="Q652">
            <v>41</v>
          </cell>
        </row>
        <row r="653">
          <cell r="O653" t="str">
            <v>4QFAD4021000</v>
          </cell>
          <cell r="P653" t="str">
            <v>GATE 300# RF A216-WCB TRIM NO.8 BB C.A=3MM HO, FLEXIBLE WEDGE, API 600,10"</v>
          </cell>
          <cell r="Q653">
            <v>4</v>
          </cell>
        </row>
        <row r="654">
          <cell r="O654" t="str">
            <v>4QFAC2020600</v>
          </cell>
          <cell r="P654" t="str">
            <v>GATE 150# RF A216-WCB TRIM NO.1 BB C.A=3MM HO, FLEXIBLE WEDGE, API 600,6"</v>
          </cell>
          <cell r="Q654">
            <v>2</v>
          </cell>
        </row>
        <row r="655">
          <cell r="O655" t="str">
            <v>4QFAD2020600</v>
          </cell>
          <cell r="P655" t="str">
            <v>GATE 150# RF A216-WCB TRIM NO.8 BB CA=3MM HO, FLEXIBLE WEDGE, API 600,6"</v>
          </cell>
          <cell r="Q655">
            <v>2</v>
          </cell>
        </row>
        <row r="656">
          <cell r="O656" t="str">
            <v>4RFGI4010400</v>
          </cell>
          <cell r="P656" t="str">
            <v>GLOBE 300# RF A217-C5 TRIM NO.10 BB C.A=6MM HO, BS 1873,4"</v>
          </cell>
          <cell r="Q656">
            <v>8</v>
          </cell>
        </row>
        <row r="657">
          <cell r="O657" t="str">
            <v>4UWAIR6A0D00</v>
          </cell>
          <cell r="P657" t="str">
            <v>BALL 800# SW 100 mm NIPPLE PBE ASTM A105 TRIM:SS304 W/RTFE SEATS WO FLOATING FB BS EN ISO 17292,1/2"</v>
          </cell>
          <cell r="Q657">
            <v>2</v>
          </cell>
        </row>
        <row r="658">
          <cell r="O658" t="str">
            <v>4UXAIR600D00</v>
          </cell>
          <cell r="P658" t="str">
            <v>BALL 800# SW 100 mm NIPPLE POE/TOE ASTM A105 TRIM:SS304 W/RTFE SEATS WO FLOATING FB BS EN ISO 17292,1/2"</v>
          </cell>
          <cell r="Q658">
            <v>2</v>
          </cell>
        </row>
        <row r="659">
          <cell r="O659" t="str">
            <v>4QWAJ6040100</v>
          </cell>
          <cell r="P659" t="str">
            <v>GATE 800# SW A105N TRIM NO.12 BB W/NIP,PBE(100MM,S160) C.A=3MM NACE MR0175/ISO 15156 SSC resistant HO, SOLID WEDGE, API 602,1"</v>
          </cell>
          <cell r="Q659">
            <v>14</v>
          </cell>
        </row>
        <row r="660">
          <cell r="O660" t="str">
            <v>4QWAK6080E00</v>
          </cell>
          <cell r="P660" t="str">
            <v>GATE 800# SW A105N TRIM NO.16 BB W/NIP,PBE(100MM,S160) C.A=3MM NACE MR0175/ISO 15156 SSC Resistant,HIC resistant HO, SOLID WEDGE, API 602,3/4"</v>
          </cell>
          <cell r="Q660">
            <v>22</v>
          </cell>
        </row>
        <row r="661">
          <cell r="O661" t="str">
            <v>4QWCK6040D00</v>
          </cell>
          <cell r="P661" t="str">
            <v>GATE 800# SW A350 LF2 CL.1, TRIM NO.16 BB W/NIP,PBE(100MM,S160) C.A=3MM NACE MR0175/ISO 15156 SSC resistant HO, SOLID WEDGE, API 602,1/2"</v>
          </cell>
          <cell r="Q661">
            <v>9</v>
          </cell>
        </row>
        <row r="662">
          <cell r="O662" t="str">
            <v>4QWAK6070100</v>
          </cell>
          <cell r="P662" t="str">
            <v>GATE 800# SW A105N TRIM NO.16 BB W/NIP,PBE(100MM,XXS) C.A=6MM NACE MR0175/ISO 15156 SSC resistant HO, SOLID WEDGE, API 602,1"</v>
          </cell>
          <cell r="Q662">
            <v>83</v>
          </cell>
        </row>
        <row r="663">
          <cell r="O663" t="str">
            <v>4UXAIR6A0E00</v>
          </cell>
          <cell r="P663" t="str">
            <v>BALL 800# SW 100 mm NIPPLE POE/TOE ASTM A105 TRIM:SS304 W/RTFE SEATS WO FLOATING FB BS EN ISO 17292,3/4"</v>
          </cell>
          <cell r="Q663">
            <v>16</v>
          </cell>
        </row>
        <row r="664">
          <cell r="O664" t="str">
            <v>4UWAIR6A0100</v>
          </cell>
          <cell r="P664" t="str">
            <v>BALL 800# SW 100 mm NIPPLE PBE ASTM A105 TRIM:SS304 W/RTFE SEATS WO FLOATING FB BS EN ISO 17292,1"</v>
          </cell>
          <cell r="Q664">
            <v>7</v>
          </cell>
        </row>
        <row r="665">
          <cell r="O665" t="str">
            <v>4SSAK6121B00</v>
          </cell>
          <cell r="P665" t="str">
            <v>CHECK 800# SW A105N TRIM NO.16 BC PISTON-S C.A=3MM W/SPRING TYPE, API 602,1 1/2"</v>
          </cell>
          <cell r="Q665">
            <v>14</v>
          </cell>
        </row>
        <row r="666">
          <cell r="O666" t="str">
            <v>4SSCI6120D00</v>
          </cell>
          <cell r="P666" t="str">
            <v>CHECK 800# SW A350 LF2 CL.1, TRIM NO.10 BC PISTON-S C.A=3MM W/SPRING TYPE, API 602,1/2"</v>
          </cell>
          <cell r="Q666">
            <v>15</v>
          </cell>
        </row>
        <row r="667">
          <cell r="O667" t="str">
            <v>4RSAK6021B00</v>
          </cell>
          <cell r="P667" t="str">
            <v>GLOBE 800# SW A105N TRIM NO.16 BB C.A=3MM HO, API 602,1 1/2"</v>
          </cell>
          <cell r="Q667">
            <v>9</v>
          </cell>
        </row>
        <row r="668">
          <cell r="O668" t="str">
            <v>4RSAC6020100</v>
          </cell>
          <cell r="P668" t="str">
            <v>GLOBE 800# SW A105N TRIM NO.1 BB C.A=3MM HO, API 602,1"</v>
          </cell>
          <cell r="Q668">
            <v>9</v>
          </cell>
        </row>
        <row r="669">
          <cell r="O669" t="str">
            <v>4QXKK6000E00</v>
          </cell>
          <cell r="P669" t="str">
            <v>GATE 800# SW/SCRD A182-F316 TRIM NO.16 BB HO, SOLID WEDGE, API 602,3/4"</v>
          </cell>
          <cell r="Q669">
            <v>5</v>
          </cell>
        </row>
        <row r="670">
          <cell r="O670" t="str">
            <v>4QXAC6020E00</v>
          </cell>
          <cell r="P670" t="str">
            <v>GATE 800# SW/SCRD A105N TRIM NO.1 BB C.A=3MM HO, SOLID WEDGE, API 602,3/4"</v>
          </cell>
          <cell r="Q670">
            <v>40</v>
          </cell>
        </row>
        <row r="671">
          <cell r="O671" t="str">
            <v>4QIAK2070100</v>
          </cell>
          <cell r="P671" t="str">
            <v>GATE 150# RF A105N TRIM NO.16 BB C.A=6MM NACE MR0175/ISO 15156 SSC resistant, HIC resitant HO, SOLID WEDGE, API 602,1"</v>
          </cell>
          <cell r="Q671">
            <v>5</v>
          </cell>
        </row>
        <row r="672">
          <cell r="O672" t="str">
            <v>4QXAC6020E00</v>
          </cell>
          <cell r="P672" t="str">
            <v>GATE 800# SW/SCRD A105N TRIM NO.1 BB C.A=3MM HO, SOLID WEDGE, API 602,3/4"</v>
          </cell>
          <cell r="Q672">
            <v>45</v>
          </cell>
        </row>
        <row r="673">
          <cell r="O673" t="str">
            <v>4QXAC6020D00</v>
          </cell>
          <cell r="P673" t="str">
            <v>GATE 800# SW/SCRD A105N TRIM NO.1 BB C.A=3MM HO, SOLID WEDGE, API 602,1/2"</v>
          </cell>
          <cell r="Q673">
            <v>279</v>
          </cell>
        </row>
        <row r="674">
          <cell r="O674" t="str">
            <v>4QYGI6010100</v>
          </cell>
          <cell r="P674" t="str">
            <v>GATE 800# SW/SCRD A182-F5 TRIM NO.10 BB W/NIP,POE(100MM,XXS) C.A=6MM HO, SOLID WEDGE, API 602,1"</v>
          </cell>
          <cell r="Q674">
            <v>85</v>
          </cell>
        </row>
        <row r="675">
          <cell r="O675" t="str">
            <v>4SZAK6181B00</v>
          </cell>
          <cell r="P675" t="str">
            <v>CHECK 800# SW A105N TRIM NO.16 BC PISTON-S W/NIP,PBE(100MM,S160)C.A=3MM NACE MR0175/ISO 15156 SSC Resistant,HIC resistant W/SPRING TYPE, API 602,1 1/2"</v>
          </cell>
          <cell r="Q675">
            <v>3</v>
          </cell>
        </row>
        <row r="676">
          <cell r="O676" t="str">
            <v>4SZAK6170100</v>
          </cell>
          <cell r="P676" t="str">
            <v>CHECK 800# SW A105N TRIM NO.16 BC PISTON-S W/NIP,PBE(100MM,XXS C.A=6MM NACE MR0175/ISO 15156 SSC resistant, HIC resitant W/SPRING TYPE, API 602,1"</v>
          </cell>
          <cell r="Q676">
            <v>12</v>
          </cell>
        </row>
        <row r="677">
          <cell r="O677" t="str">
            <v>4SZAI6180100</v>
          </cell>
          <cell r="P677" t="str">
            <v>CHECK 800# SW A105N TRIM NO.10 BC PISTON-S W/NIP,PBE(100MM,S160)C.A=3MM NACE MR0175/ISO 15156 SSC resistant, HIC resitant W/SPRING TYPE, API 602,1"</v>
          </cell>
          <cell r="Q677">
            <v>6</v>
          </cell>
        </row>
        <row r="678">
          <cell r="O678" t="str">
            <v>4SSAK6151B00</v>
          </cell>
          <cell r="P678" t="str">
            <v>CHECK 800# SW A105N TRIM NO.16 BC PISTON-S C.A=6MMW/NIP,PBE(100MM,XXS API 945 NACE MR0175/ISO 15156 SSC resistant PISTON W/SPRING TYPE, API 602,1 1/2"</v>
          </cell>
          <cell r="Q678">
            <v>2</v>
          </cell>
        </row>
        <row r="679">
          <cell r="O679" t="str">
            <v>4SZAJ6140100</v>
          </cell>
          <cell r="P679" t="str">
            <v>CHECK 800# SW A105N TRIM NO.12 BC PISTON-S W/NIP,PBE(100MM,S160) C.A=3MM NACE MR0175/ISO 15156 SSC resistant W/SPRING TYPE, API 602,1"</v>
          </cell>
          <cell r="Q679">
            <v>5</v>
          </cell>
        </row>
        <row r="680">
          <cell r="O680" t="str">
            <v>4SZAJ6141B00</v>
          </cell>
          <cell r="P680" t="str">
            <v>CHECK 800# SW A105N TRIM NO.12 BC PISTON-S W/NIP,PBE(100MM,S160) C.A=3MM NACE MR0175/ISO 15156 SSC resistant W/SPRING TYPE, API 602,1 1/2"</v>
          </cell>
          <cell r="Q680">
            <v>4</v>
          </cell>
        </row>
        <row r="681">
          <cell r="O681" t="str">
            <v>4QWGI6010100</v>
          </cell>
          <cell r="P681" t="str">
            <v>GATE 800# SW A182-F5 TRIM NO.10 BB W/NIP,PBE (100MM,XXS) C.A=6MM HO, SOLID WEDGE, API 602,1"</v>
          </cell>
          <cell r="Q681">
            <v>17</v>
          </cell>
        </row>
        <row r="682">
          <cell r="O682" t="str">
            <v>4SZAI6181B00</v>
          </cell>
          <cell r="P682" t="str">
            <v>CHECK 800# SW A105N TRIM NO.10 BC PISTON-S W/NIP,PBE(100MM,S160)C.A=3MM NACE MR0175/ISO 15156 SSC resistant, HIC resitant W/SPRING TYPE, API 602,1 1/2"</v>
          </cell>
          <cell r="Q682">
            <v>3</v>
          </cell>
        </row>
        <row r="683">
          <cell r="O683" t="str">
            <v>4BJAS1000D00</v>
          </cell>
          <cell r="P683" t="str">
            <v>FULL COUPLING 3000# SW A105N ASME B16.11,1/2"</v>
          </cell>
          <cell r="Q683"/>
        </row>
        <row r="684">
          <cell r="O684" t="str">
            <v>4QXAD6020E00</v>
          </cell>
          <cell r="P684" t="str">
            <v>GATE 800# SW/SCRD A105N, TRIM NO.8 BB C.A=3MM HO, SOLID WEDGE, API 602,3/4"</v>
          </cell>
          <cell r="Q684"/>
        </row>
        <row r="685">
          <cell r="O685" t="str">
            <v>4QIJK4001B00</v>
          </cell>
          <cell r="P685" t="str">
            <v>GATE 300# RF A182-F304L TRIM NO.16 BB HO, SOLID WEDGE, API 602,1 1/2"</v>
          </cell>
          <cell r="Q685"/>
        </row>
        <row r="686">
          <cell r="O686" t="str">
            <v>4RLAC6000D00</v>
          </cell>
          <cell r="P686" t="str">
            <v>NEEDLE GLOBE 800# SW A105, TRIM NO.1 BB (100mm,S80) HO, API 602,1/2"</v>
          </cell>
          <cell r="Q686"/>
        </row>
        <row r="687">
          <cell r="O687" t="str">
            <v>4RWAD6020D00</v>
          </cell>
          <cell r="P687" t="str">
            <v>NEEDLE GLOBE 800# SW A105, TRIM NO.8 BB C.A=3MM HO, API 602,1/2"</v>
          </cell>
          <cell r="Q687"/>
        </row>
        <row r="688">
          <cell r="O688" t="str">
            <v>4QWAD6020100</v>
          </cell>
          <cell r="P688" t="str">
            <v>GATE 800# SW A105N TRIM NO.8 BB W/NIP,PBE(100MM,S160) C.A=3MM HO, SOLID WEDGE, API 602,1"</v>
          </cell>
          <cell r="Q688"/>
        </row>
        <row r="689">
          <cell r="O689" t="str">
            <v>4UWAIR6A0E00</v>
          </cell>
          <cell r="P689" t="str">
            <v>BALL 800# SW 100 mm NIPPLE PBE ASTM A105 TRIM:SS304 W/RTFE SEATS WO FLOATING FB BS EN ISO 17292,3/4"</v>
          </cell>
          <cell r="Q689"/>
        </row>
        <row r="690">
          <cell r="O690" t="str">
            <v>4UXAIR600E00</v>
          </cell>
          <cell r="P690" t="str">
            <v>BALL 800# SW 100 mm NIPPLE POE/TOE ASTM A105 TRIM:SS304 W/RTFE SEATS WO FLOATING FB BS EN ISO 17292,3/4"</v>
          </cell>
          <cell r="Q690"/>
        </row>
        <row r="691">
          <cell r="O691" t="str">
            <v>4UWCIR6A0E00</v>
          </cell>
          <cell r="P691" t="str">
            <v>BALL 800# SW 100 mm NIPPLE PBE ASTM A350 LF2 CL.1 TRIM:SS304 W/RTFE SEATS WO FLOATING FB BS EN ISO 17292,3/4"</v>
          </cell>
          <cell r="Q691"/>
        </row>
        <row r="692">
          <cell r="O692" t="str">
            <v>4UWJIR600E00</v>
          </cell>
          <cell r="P692" t="str">
            <v>BALL 800# SW 100 mm NIPPLE PBE ASTM A182 F304L TRIM:SS304 W/RTFE SEATS WO FLOATING FB BS EN ISO 17292,3/4"</v>
          </cell>
          <cell r="Q692"/>
        </row>
        <row r="693">
          <cell r="O693" t="str">
            <v>4UXCIR6A0E00</v>
          </cell>
          <cell r="P693" t="str">
            <v>BALL 800# SW 100 mm NIPPLE POE/TOE ASTM A350 LF2 CL.1 TRIM:SS304 W/RTFE SEATS WO FLOATING FB BS EN ISO 17292,3/4"</v>
          </cell>
          <cell r="Q693"/>
        </row>
        <row r="694">
          <cell r="O694" t="str">
            <v>4QSAK6020100</v>
          </cell>
          <cell r="P694" t="str">
            <v>GATE 800# SW A105N TRIM NO.16 BB C.A=3MM HO, SOLID WEDGE, API 602,1"</v>
          </cell>
          <cell r="Q694"/>
        </row>
        <row r="695">
          <cell r="O695" t="str">
            <v>4RSLK6030100</v>
          </cell>
          <cell r="P695" t="str">
            <v>GLOBE 800# SW A182-F316L TRIM NO.16 BB NACE MR0175/ISO 15156 SSC resistant HO, API 602,1"</v>
          </cell>
          <cell r="Q695"/>
        </row>
        <row r="696">
          <cell r="O696" t="str">
            <v>4QXAJ6020100</v>
          </cell>
          <cell r="P696" t="str">
            <v>GATE 800# SW/SCRD A105N, TRIM NO.12 BB C.A=3MM HO, SOLID WEDGE, API 602,1"</v>
          </cell>
          <cell r="Q696"/>
        </row>
        <row r="697">
          <cell r="O697" t="str">
            <v>4SSJK6100100</v>
          </cell>
          <cell r="P697" t="str">
            <v>CHECK 800# SW A182-F304L TRIM NO.16 BC PISTON-S W/SPRING TYPE, API 602,1"</v>
          </cell>
          <cell r="Q697"/>
        </row>
        <row r="698">
          <cell r="O698" t="str">
            <v>4QXLK6000D00</v>
          </cell>
          <cell r="P698" t="str">
            <v>GATE 800# SW/SCRD A182-F316L TRIM NO.16 BB HO, SOLID WEDGE, API 602,1/2"</v>
          </cell>
          <cell r="Q698"/>
        </row>
        <row r="699">
          <cell r="O699" t="str">
            <v>4QXAD6020100</v>
          </cell>
          <cell r="P699" t="str">
            <v>GATE 800# SW/SCRD A105N, TRIM NO.8 BB C.A=3MM HO, SOLID WEDGE, API 602,1"</v>
          </cell>
          <cell r="Q699"/>
        </row>
        <row r="700">
          <cell r="O700" t="str">
            <v>4QXAD6020D00</v>
          </cell>
          <cell r="P700" t="str">
            <v>GATE 800# SW/SCRD A105N, TRIM NO.8 BB C.A=3MM HO, SOLID WEDGE, API 602,1/2"</v>
          </cell>
          <cell r="Q700"/>
        </row>
        <row r="701">
          <cell r="O701" t="str">
            <v>4QYAK6070100</v>
          </cell>
          <cell r="P701" t="str">
            <v>GATE 800# SW/SCRD A105N, TRIM NO.16 BB W/NIP,POE(100MM,XXS) C.A=6MM NACE MR0175/ISO 15156 SSC resistant HO, SOLID WEDGE, API 602,1"</v>
          </cell>
          <cell r="Q701"/>
        </row>
        <row r="702">
          <cell r="O702" t="str">
            <v>4QXAK6050100</v>
          </cell>
          <cell r="P702" t="str">
            <v>GATE 800# SW/SCRD A105N, TRIM NO.16 BB CA=6MM W/NIP,POE(100MM,XXS)  NACE MR0175/ISO 15156 SSC resistant HO, SOLID WEDGE, API 602,1"</v>
          </cell>
          <cell r="Q702"/>
        </row>
        <row r="703">
          <cell r="O703" t="str">
            <v>4QIAD2020100</v>
          </cell>
          <cell r="P703" t="str">
            <v>GATE 150# RF A105N TRIM NO.8 BB C.A=3MM HO, SOLID WEDGE, API 602,1"</v>
          </cell>
          <cell r="Q703"/>
        </row>
        <row r="704">
          <cell r="O704" t="str">
            <v>4QIAC2020100</v>
          </cell>
          <cell r="P704" t="str">
            <v>GATE 150# RF A105N TRIM NO.1 BB C.A=3MM HO, SOLID WEDGE, API 602,1"</v>
          </cell>
          <cell r="Q704"/>
        </row>
        <row r="705">
          <cell r="O705" t="str">
            <v>4STCJ6120100</v>
          </cell>
          <cell r="P705" t="str">
            <v>CHECK 800# , Screwed, A350 LF2 CL.1, TRIM NO.12 BC PISTON-S C.A=3MM W/SPRING TYPE, API 602,1"</v>
          </cell>
          <cell r="Q705"/>
        </row>
        <row r="706">
          <cell r="O706" t="str">
            <v>4QXJK6001B00</v>
          </cell>
          <cell r="P706" t="str">
            <v>GATE 800# SW/SCRD A182-F304L TRIM NO.16 BB HO, SOLID WEDGE, API 602, 1.1/2"</v>
          </cell>
          <cell r="Q706"/>
        </row>
        <row r="707">
          <cell r="O707" t="str">
            <v>4UXAIR6A0E00</v>
          </cell>
          <cell r="P707" t="str">
            <v>BALL 800# SW 100 mm NIPPLE POE/TOE ASTM A105 TRIM:SS304 W/RTFE SEATS WO FLOATING FB BS EN ISO 17292,3/4"</v>
          </cell>
          <cell r="Q707">
            <v>18</v>
          </cell>
        </row>
        <row r="708">
          <cell r="O708" t="str">
            <v>4SSCI6120E00</v>
          </cell>
          <cell r="P708" t="str">
            <v>CHECK 800# SW A350 LF2 CL.1, TRIM NO.10 BC PISTON-S C.A=3MM W/SPRING TYPE, API 602,3/4"</v>
          </cell>
          <cell r="Q708">
            <v>6</v>
          </cell>
        </row>
        <row r="709">
          <cell r="O709" t="str">
            <v>4QXAD6020D00</v>
          </cell>
          <cell r="P709" t="str">
            <v>GATE 800# SW/SCRD A105N, TRIM NO.8 BB C.A=3MM HO, SOLID WEDGE, API 602,1/2"</v>
          </cell>
          <cell r="Q709">
            <v>1</v>
          </cell>
        </row>
        <row r="710">
          <cell r="O710" t="str">
            <v>4QXAC6020100</v>
          </cell>
          <cell r="P710" t="str">
            <v>GATE 800# SW/SCRD A105N TRIM NO.1 BB C.A=3MM HO, SOLID WEDGE, API 602,1"</v>
          </cell>
          <cell r="Q710">
            <v>48</v>
          </cell>
        </row>
        <row r="711">
          <cell r="O711" t="str">
            <v>4QXCJ6020E00</v>
          </cell>
          <cell r="P711" t="str">
            <v>GATE 800# SW/SCRD A350 LF2 CL.1, TRIM NO.12 BB C.A=3MM HO, SOLID WEDGE, API 602,3/4"</v>
          </cell>
          <cell r="Q711">
            <v>32</v>
          </cell>
        </row>
        <row r="712">
          <cell r="O712" t="str">
            <v>4QXCI6020E00</v>
          </cell>
          <cell r="P712" t="str">
            <v>GATE 800# SW/SCRD A350 LF2 CL.1, TRIM NO.10 BB C.A=3MM HO, SOLID WEDGE, API 602,3/4"</v>
          </cell>
          <cell r="Q712">
            <v>13</v>
          </cell>
        </row>
        <row r="713">
          <cell r="O713" t="str">
            <v>4QXAK6020E00</v>
          </cell>
          <cell r="P713" t="str">
            <v>GATE 800# SW/SCRD A105N, TRIM NO.16 BB C.A=3MM HO, SOLID WEDGE, API 602,3/4"</v>
          </cell>
          <cell r="Q713">
            <v>7</v>
          </cell>
        </row>
        <row r="714">
          <cell r="O714" t="str">
            <v>4QXAJ6020E00</v>
          </cell>
          <cell r="P714" t="str">
            <v>GATE 800# SW/SCRD A105N, TRIM NO.12 BB C.A=3MM HO, SOLID WEDGE, API 602,3/4"</v>
          </cell>
          <cell r="Q714">
            <v>5</v>
          </cell>
        </row>
        <row r="715">
          <cell r="O715" t="str">
            <v>4QXAJ6020100</v>
          </cell>
          <cell r="P715" t="str">
            <v>GATE 800# SW/SCRD A105N, TRIM NO.12 BB C.A=3MM HO, SOLID WEDGE, API 602,1"</v>
          </cell>
          <cell r="Q715">
            <v>2</v>
          </cell>
        </row>
        <row r="716">
          <cell r="O716" t="str">
            <v>4QXAD6021B00</v>
          </cell>
          <cell r="P716" t="str">
            <v>GATE 800# SW/SCRD A105N, TRIM NO.8 BB C.A=3MM HO, SOLID WEDGE, API 602,1 1/2"</v>
          </cell>
          <cell r="Q716">
            <v>1</v>
          </cell>
        </row>
        <row r="717">
          <cell r="O717" t="str">
            <v>4QXAC6021B00</v>
          </cell>
          <cell r="P717" t="str">
            <v>GATE 800# SW/SCRD A105N TRIM NO.1 BB C.A=3MM HO, SOLID WEDGE, API 602,1 1/2"</v>
          </cell>
          <cell r="Q717">
            <v>2</v>
          </cell>
        </row>
        <row r="718">
          <cell r="O718" t="str">
            <v>4QXJK6000D00</v>
          </cell>
          <cell r="P718" t="str">
            <v>GATE 800# SW/SCRD A182-F304L TRIM NO.16 BB HO, SOLID WEDGE, API 602,1/2"</v>
          </cell>
          <cell r="Q718">
            <v>4</v>
          </cell>
        </row>
        <row r="719">
          <cell r="O719" t="str">
            <v>4QICI2021B00</v>
          </cell>
          <cell r="P719" t="str">
            <v>GATE 150# RF A350 LF2 CL.1 TRIM NO.10 BB C.A=3MM HO, SOLID WEDGE, API 602,1 1/2"</v>
          </cell>
          <cell r="Q719">
            <v>1</v>
          </cell>
        </row>
        <row r="720">
          <cell r="O720" t="str">
            <v>4RSCJ6020E00</v>
          </cell>
          <cell r="P720" t="str">
            <v>GLOBE 800# SW A350 LF2 CL.1, TRIM NO.12 BB C.A=3MM HO, API 602,3/4"</v>
          </cell>
          <cell r="Q720">
            <v>4</v>
          </cell>
        </row>
        <row r="721">
          <cell r="O721" t="str">
            <v>4QIAC4000100</v>
          </cell>
          <cell r="P721" t="str">
            <v>GATE 300# RF A105N TRIM NO.1 BB HO, SOLID WEDGE, API 602,1"</v>
          </cell>
          <cell r="Q721">
            <v>1</v>
          </cell>
        </row>
        <row r="722">
          <cell r="O722" t="str">
            <v>4QIAC2021B00</v>
          </cell>
          <cell r="P722" t="str">
            <v>GATE 150# RF A105N TRIM NO.1 BB C.A=3MM HO, SOLID WEDGE, API 602,1 1/2"</v>
          </cell>
          <cell r="Q722">
            <v>5</v>
          </cell>
        </row>
        <row r="723">
          <cell r="O723" t="str">
            <v>4RLAC6000D00</v>
          </cell>
          <cell r="P723" t="str">
            <v>NEEDLE GLOBE 800# SW A105, TRIM NO.1 BB (100mm,S80) HO, API 602,1/2"</v>
          </cell>
          <cell r="Q723">
            <v>2</v>
          </cell>
        </row>
        <row r="724">
          <cell r="O724" t="str">
            <v>4QXLK6030E00</v>
          </cell>
          <cell r="P724" t="str">
            <v>GATE 800# SW/SCRD A182-F316L TRIM NO.16 BB NACE MR0175/ISO 15156 SSC resistant HO, SOLID WEDGE, API 602,3/4"</v>
          </cell>
          <cell r="Q724">
            <v>4</v>
          </cell>
        </row>
        <row r="725">
          <cell r="O725" t="str">
            <v>4QTAC6000E00</v>
          </cell>
          <cell r="P725" t="str">
            <v>GATE 800# SCRD A105N TRIM NO.1 BB HO, SOLID WEDGE, API 602,3/4"</v>
          </cell>
          <cell r="Q725">
            <v>45</v>
          </cell>
        </row>
        <row r="726">
          <cell r="O726" t="str">
            <v>4QTAC6000200</v>
          </cell>
          <cell r="P726" t="str">
            <v>GATE 800# SCRD A105N TRIM NO.1 BB HO, SOLID WEDGE, API 602,2"</v>
          </cell>
          <cell r="Q726">
            <v>1</v>
          </cell>
        </row>
        <row r="727">
          <cell r="O727" t="str">
            <v>4QTAC6000100</v>
          </cell>
          <cell r="P727" t="str">
            <v>GATE 800# SCRD A105N TRIM NO.1 BB HO, SOLID WEDGE, API 602,1"</v>
          </cell>
          <cell r="Q727">
            <v>71</v>
          </cell>
        </row>
        <row r="728">
          <cell r="O728" t="str">
            <v>4QSLK6000100</v>
          </cell>
          <cell r="P728" t="str">
            <v>GATE 800# SW A182-F316L TRIM NO.16 BB HO, SOLID WEDGE, API 602,1"</v>
          </cell>
          <cell r="Q728">
            <v>10</v>
          </cell>
        </row>
        <row r="729">
          <cell r="O729" t="str">
            <v>4QSJK6001B00</v>
          </cell>
          <cell r="P729" t="str">
            <v>GATE 800# SW A182-F304L TRIM NO.16 BB HO, SOLID WEDGE, API 602,1 1/2"</v>
          </cell>
          <cell r="Q729">
            <v>1</v>
          </cell>
        </row>
        <row r="730">
          <cell r="O730" t="str">
            <v>4QSJK6000E00</v>
          </cell>
          <cell r="P730" t="str">
            <v>GATE 800# SW A182-F304L TRIM NO.16 BB HO, SOLID WEDGE, API 602,3/4"</v>
          </cell>
          <cell r="Q730">
            <v>10</v>
          </cell>
        </row>
        <row r="731">
          <cell r="O731" t="str">
            <v>4QSJK6000100</v>
          </cell>
          <cell r="P731" t="str">
            <v>GATE 800# SW A182-F304L TRIM NO.16 BB HO, SOLID WEDGE, API 602,1"</v>
          </cell>
          <cell r="Q731">
            <v>1</v>
          </cell>
        </row>
        <row r="732">
          <cell r="O732" t="str">
            <v>4QSCJ6020E00</v>
          </cell>
          <cell r="P732" t="str">
            <v>GATE 800# SW A350 LF2 CL.1, TRIM NO.12 BB C.A=3MM HO, SOLID WEDGE, API 602,3/4"</v>
          </cell>
          <cell r="Q732">
            <v>3</v>
          </cell>
        </row>
        <row r="733">
          <cell r="O733" t="str">
            <v>4QSCJ6020100</v>
          </cell>
          <cell r="P733" t="str">
            <v>GATE 800# SW A350 LF2 CL.1, TRIM NO.12 BB C.A=3MM HO, SOLID WEDGE, API 602,1"</v>
          </cell>
          <cell r="Q733">
            <v>2</v>
          </cell>
        </row>
        <row r="734">
          <cell r="O734" t="str">
            <v>4QSCI6020E00</v>
          </cell>
          <cell r="P734" t="str">
            <v>GATE 800# SW A350 LF2 CL.1, TRIM NO.10 BB C.A=3MM HO, SOLID WEDGE, API 602,3/4"</v>
          </cell>
          <cell r="Q734">
            <v>2</v>
          </cell>
        </row>
        <row r="735">
          <cell r="O735" t="str">
            <v>4QSAK6020E00</v>
          </cell>
          <cell r="P735" t="str">
            <v>GATE 800# SW A105N TRIM NO.16 BB C.A=3MM HO, SOLID WEDGE, API 602,3/4"</v>
          </cell>
          <cell r="Q735">
            <v>4</v>
          </cell>
        </row>
        <row r="736">
          <cell r="O736" t="str">
            <v>4QSAJ6021B00</v>
          </cell>
          <cell r="P736" t="str">
            <v>GATE 800# SW A105N TRIM NO.12 BB C.A=3MM HO, SOLID WEDGE, API 602,1 1/2"</v>
          </cell>
          <cell r="Q736">
            <v>1</v>
          </cell>
        </row>
        <row r="737">
          <cell r="O737" t="str">
            <v>4QSAJ6020E00</v>
          </cell>
          <cell r="P737" t="str">
            <v>GATE 800# SW A105N TRIM NO.12 BB C.A=3MM HO, SOLID WEDGE, API 602,3/4"</v>
          </cell>
          <cell r="Q737">
            <v>10</v>
          </cell>
        </row>
        <row r="738">
          <cell r="O738" t="str">
            <v>4QSAJ6020100</v>
          </cell>
          <cell r="P738" t="str">
            <v>GATE 800# SW A105N TRIM NO.12 BB C.A=3MM HO, SOLID WEDGE, API 602,1"</v>
          </cell>
          <cell r="Q738">
            <v>10</v>
          </cell>
        </row>
        <row r="739">
          <cell r="O739" t="str">
            <v>4QSAI6020E00</v>
          </cell>
          <cell r="P739" t="str">
            <v>GATE 800# SW A105N TRIM NO.10 BB C.A=3MM HO, SOLID WEDGE, API 602,3/4"</v>
          </cell>
          <cell r="Q739">
            <v>2</v>
          </cell>
        </row>
        <row r="740">
          <cell r="O740" t="str">
            <v>4QSAE6020100</v>
          </cell>
          <cell r="P740" t="str">
            <v>GATE 800# SW A105N TRIM NO.5 BB C.A=3MM HO, SOLID WEDGE, API 602,1"</v>
          </cell>
          <cell r="Q740">
            <v>14</v>
          </cell>
        </row>
        <row r="741">
          <cell r="O741" t="str">
            <v>4QSAD6020100</v>
          </cell>
          <cell r="P741" t="str">
            <v>GATE 800# SW A105N TRIM NO.8 BB C.A=3MM HO, SOLID WEDGE, API 602,1"</v>
          </cell>
          <cell r="Q741">
            <v>57</v>
          </cell>
        </row>
        <row r="742">
          <cell r="O742" t="str">
            <v>4UXAIR6A1B00</v>
          </cell>
          <cell r="P742" t="str">
            <v>BALL 800# SW 100 mm NIPPLE POE/TOE ASTM A105 TRIM:SS304 W/RTFE SEATS WO FLOATING FB BS EN ISO 17292,1 1/2"</v>
          </cell>
          <cell r="Q742">
            <v>1</v>
          </cell>
        </row>
        <row r="743">
          <cell r="O743" t="str">
            <v>4UXAIR6A0100</v>
          </cell>
          <cell r="P743" t="str">
            <v>BALL 800# SW 100 mm NIPPLE POE/TOE ASTM A105 TRIM:SS304 W/RTFE SEATS WO FLOATING FB BS EN ISO 17292,1"</v>
          </cell>
          <cell r="Q743">
            <v>2</v>
          </cell>
        </row>
        <row r="744">
          <cell r="O744" t="str">
            <v>4UXAIR600D00</v>
          </cell>
          <cell r="P744" t="str">
            <v>BALL 800# SW 100 mm NIPPLE POE/TOE ASTM A105 TRIM:SS304 W/RTFE SEATS WO FLOATING FB BS EN ISO 17292,1/2"</v>
          </cell>
          <cell r="Q744">
            <v>2</v>
          </cell>
        </row>
        <row r="745">
          <cell r="O745" t="str">
            <v>4UWAIR6A0E00</v>
          </cell>
          <cell r="P745" t="str">
            <v>BALL 800# SW 100 mm NIPPLE PBE ASTM A105 TRIM:SS304 W/RTFE SEATS WO FLOATING FB BS EN ISO 17292,3/4"</v>
          </cell>
          <cell r="Q745">
            <v>7</v>
          </cell>
        </row>
        <row r="746">
          <cell r="O746" t="str">
            <v>4RSAC6020100</v>
          </cell>
          <cell r="P746" t="str">
            <v>GLOBE 800# SW A105N TRIM NO.1 BB C.A=3MM HO, API 602,1"</v>
          </cell>
          <cell r="Q746">
            <v>3</v>
          </cell>
        </row>
        <row r="747">
          <cell r="O747" t="str">
            <v>4UICKR4A0100</v>
          </cell>
          <cell r="P747" t="str">
            <v>BALL 300# RF A350 LF2 CL.1, 316SS/RTFE-S FLOAT  FS WO C.A=3MM FB,BS EN ISO 17292,1"</v>
          </cell>
          <cell r="Q747">
            <v>2</v>
          </cell>
        </row>
        <row r="748">
          <cell r="O748" t="str">
            <v>4UICKR200E00</v>
          </cell>
          <cell r="P748" t="str">
            <v>BALL 150# RF A350 LF2 CL.1, 316SS/RTFE-S FLOAT  FS WO FB,BS EN ISO 17292,3/4"</v>
          </cell>
          <cell r="Q748">
            <v>19</v>
          </cell>
        </row>
        <row r="749">
          <cell r="O749" t="str">
            <v>4UIAIR4A1B00</v>
          </cell>
          <cell r="P749" t="str">
            <v>BALL 300# RF A105N, 304SS/RTFE-S FLOAT  FS WO C.A=3MM FB,BS EN ISO 17292,1 1/2"</v>
          </cell>
          <cell r="Q749">
            <v>4</v>
          </cell>
        </row>
        <row r="750">
          <cell r="O750" t="str">
            <v>4UIAIR4A0E00</v>
          </cell>
          <cell r="P750" t="str">
            <v>BALL 300# RF A105N, 304SS/RTFE-S FLOAT  FS WO C.A=3MM FB,BS EN ISO 17292,3/4"</v>
          </cell>
          <cell r="Q750">
            <v>22</v>
          </cell>
        </row>
        <row r="751">
          <cell r="O751" t="str">
            <v>4UIAIR4A0100</v>
          </cell>
          <cell r="P751" t="str">
            <v>BALL 300# RF A105N, 304SS/RTFE-S FLOAT  FS WO C.A=3MM FB,BS EN ISO 17292,1"</v>
          </cell>
          <cell r="Q751">
            <v>2</v>
          </cell>
        </row>
        <row r="752">
          <cell r="O752" t="str">
            <v>4UIAIR201B00</v>
          </cell>
          <cell r="P752" t="str">
            <v>BALL 150# RF A105N, 304SS/RTFE-S FLOAT  FS WO FB,BS EN ISO 17292,1 1/2"</v>
          </cell>
          <cell r="Q752">
            <v>1</v>
          </cell>
        </row>
        <row r="753">
          <cell r="O753" t="str">
            <v>4UIAIR200E00</v>
          </cell>
          <cell r="P753" t="str">
            <v>BALL 150# RF A105N, 304SS/RTFE-S FLOAT  FS WO FB,BS EN ISO 17292,3/4"</v>
          </cell>
          <cell r="Q753">
            <v>4</v>
          </cell>
        </row>
        <row r="754">
          <cell r="O754" t="str">
            <v>4RSCI6020E00</v>
          </cell>
          <cell r="P754" t="str">
            <v>GLOBE 800# SW A350 LF2 CL.1, TRIM NO.10 BB C.A=3MM HO, API 602,3/4"</v>
          </cell>
          <cell r="Q754">
            <v>4</v>
          </cell>
        </row>
        <row r="755">
          <cell r="O755" t="str">
            <v>4RSAC6021B00</v>
          </cell>
          <cell r="P755" t="str">
            <v>GLOBE 800# SW A105N TRIM NO.1 BB C.A=3MM HO, API 602,1 1/2"</v>
          </cell>
          <cell r="Q755">
            <v>1</v>
          </cell>
        </row>
        <row r="756">
          <cell r="O756" t="str">
            <v>4SSAD6120E00</v>
          </cell>
          <cell r="P756" t="str">
            <v>CHECK 800# SW A105N, TRIM NO.8 BC PISTON-S C.A=3MM W/SPRING TYPE, API 602,3/4"</v>
          </cell>
          <cell r="Q756">
            <v>1</v>
          </cell>
        </row>
        <row r="757">
          <cell r="O757" t="str">
            <v>4SSAC6121B00</v>
          </cell>
          <cell r="P757" t="str">
            <v>CHECK 800# SW A105N, TRIM NO.1 BC PISTON-S C.A=3MM W/SPRING TYPE, API 602,1 1/2"</v>
          </cell>
          <cell r="Q757">
            <v>1</v>
          </cell>
        </row>
        <row r="758">
          <cell r="O758" t="str">
            <v>4SSAC6120E00</v>
          </cell>
          <cell r="P758" t="str">
            <v>CHECK 800# SW A105N, TRIM NO.1 BC PISTON-S C.A=3MM W/SPRING TYPE, API 602,3/4"</v>
          </cell>
          <cell r="Q758">
            <v>77</v>
          </cell>
        </row>
        <row r="759">
          <cell r="O759" t="str">
            <v>4SSAC6120100</v>
          </cell>
          <cell r="P759" t="str">
            <v>CHECK 800# SW A105N, TRIM NO.1 BC PISTON-S C.A=3MM W/SPRING TYPE, API 602,1"</v>
          </cell>
          <cell r="Q759">
            <v>25</v>
          </cell>
        </row>
        <row r="760">
          <cell r="O760" t="str">
            <v>4RWAD6020D00</v>
          </cell>
          <cell r="P760" t="str">
            <v>NEEDLE GLOBE 800# SW A105, TRIM NO.8 BB C.A=3MM HO, API 602,1/2"</v>
          </cell>
          <cell r="Q760">
            <v>9</v>
          </cell>
        </row>
        <row r="761">
          <cell r="O761" t="str">
            <v>4RWAC6000D00</v>
          </cell>
          <cell r="P761" t="str">
            <v>NEEDLE GLOBE 800# SW A105, TRIM NO.1 BB HO, API 602,1/2"</v>
          </cell>
          <cell r="Q761">
            <v>11</v>
          </cell>
        </row>
        <row r="762">
          <cell r="O762" t="str">
            <v>4RTAC6000200</v>
          </cell>
          <cell r="P762" t="str">
            <v>GLOBE 800# SCRD A105N TRIM NO.1 BB HO, API 602,2"</v>
          </cell>
          <cell r="Q762">
            <v>1</v>
          </cell>
        </row>
        <row r="763">
          <cell r="O763" t="str">
            <v>4RSLK6000100</v>
          </cell>
          <cell r="P763" t="str">
            <v>GLOBE 800# SW A182-F316L TRIM NO.16 BB HO, API 602,1"</v>
          </cell>
          <cell r="Q763">
            <v>2</v>
          </cell>
        </row>
        <row r="764">
          <cell r="O764" t="str">
            <v>4QSAD6020E00</v>
          </cell>
          <cell r="P764" t="str">
            <v>GATE 800# SW A105N TRIM NO.8 BB C.A=3MM HO, SOLID WEDGE, API 602,3/4"</v>
          </cell>
          <cell r="Q764">
            <v>74</v>
          </cell>
        </row>
        <row r="765">
          <cell r="O765" t="str">
            <v>4QSAC6020E00</v>
          </cell>
          <cell r="P765" t="str">
            <v>GATE 800# SW A105N TRIM NO.1 BB C.A=3MM HO, SOLID WEDGE, API 602,3/4"</v>
          </cell>
          <cell r="Q765">
            <v>32</v>
          </cell>
        </row>
        <row r="766">
          <cell r="O766" t="str">
            <v>4QSAC6020100</v>
          </cell>
          <cell r="P766" t="str">
            <v>GATE 800# SW A105N TRIM NO.1 BB C.A=3MM HO, SOLID WEDGE, API 602,1"</v>
          </cell>
          <cell r="Q766">
            <v>150</v>
          </cell>
        </row>
        <row r="767">
          <cell r="O767" t="str">
            <v>4RSAC6020E00</v>
          </cell>
          <cell r="P767" t="str">
            <v>GLOBE 800# SW A105N TRIM NO.1 BB C.A=3MM HO, API 602,3/4"</v>
          </cell>
          <cell r="Q767">
            <v>158</v>
          </cell>
        </row>
        <row r="768">
          <cell r="O768" t="str">
            <v>4QSAC6021B00</v>
          </cell>
          <cell r="P768" t="str">
            <v>GATE 800# SW A105N TRIM NO.1 BB C.A=3MM HO, SOLID WEDGE, API 602,1 1/2"</v>
          </cell>
          <cell r="Q768">
            <v>62</v>
          </cell>
        </row>
        <row r="769">
          <cell r="O769" t="str">
            <v>4QSAC6020D00</v>
          </cell>
          <cell r="P769" t="str">
            <v>GATE 800# SW A105N TRIM NO.1 BB C.A=3MM HO, SOLID WEDGE, API 602,1/2"</v>
          </cell>
          <cell r="Q769">
            <v>510</v>
          </cell>
        </row>
        <row r="770">
          <cell r="O770" t="str">
            <v>4SZAJ6140E00</v>
          </cell>
          <cell r="P770" t="str">
            <v>CHECK 800# SW A105N TRIM NO.12 BC PISTON-S W/NIP,PBE(100MM,S160) C.A=3MM NACE MR0175/ISO 15156 SSC resistant W/SPRING TYPE, API 602,3/4"</v>
          </cell>
          <cell r="Q770">
            <v>3</v>
          </cell>
        </row>
        <row r="771">
          <cell r="O771" t="str">
            <v>4QYGI6010100</v>
          </cell>
          <cell r="P771" t="str">
            <v>GATE 800# SW/SCRD A182-F5 TRIM NO.10 BB W/NIP,POE(100MM,XXS) C.A=6MM HO, SOLID WEDGE, API 602,1"</v>
          </cell>
          <cell r="Q771">
            <v>3</v>
          </cell>
        </row>
        <row r="772">
          <cell r="O772" t="str">
            <v>4QXAD6020E00</v>
          </cell>
          <cell r="P772" t="str">
            <v>GATE 800# SW/SCRD A105N, TRIM NO.8 BB C.A=3MM HO, SOLID WEDGE, API 602,3/4"</v>
          </cell>
          <cell r="Q772">
            <v>101</v>
          </cell>
        </row>
        <row r="773">
          <cell r="O773" t="str">
            <v>4QXAD6020100</v>
          </cell>
          <cell r="P773" t="str">
            <v>GATE 800# SW/SCRD A105N, TRIM NO.8 BB C.A=3MM HO, SOLID WEDGE, API 602,1"</v>
          </cell>
          <cell r="Q773">
            <v>28</v>
          </cell>
        </row>
        <row r="774">
          <cell r="O774" t="str">
            <v>4QXAC6020E00</v>
          </cell>
          <cell r="P774" t="str">
            <v>GATE 800# SW/SCRD A105N TRIM NO.1 BB C.A=3MM HO, SOLID WEDGE, API 602,3/4"</v>
          </cell>
          <cell r="Q774">
            <v>479</v>
          </cell>
        </row>
        <row r="775">
          <cell r="O775" t="str">
            <v>4QXAC6020D00</v>
          </cell>
          <cell r="P775" t="str">
            <v>GATE 800# SW/SCRD A105N TRIM NO.1 BB C.A=3MM HO, SOLID WEDGE, API 602,1/2"</v>
          </cell>
          <cell r="Q775">
            <v>438</v>
          </cell>
        </row>
        <row r="776">
          <cell r="O776" t="str">
            <v>4RSCJ6020E00</v>
          </cell>
          <cell r="P776" t="str">
            <v>GLOBE 800# SW A350 LF2 CL.1, TRIM NO.12 BB C.A=3MM HO, API 602,3/4"</v>
          </cell>
          <cell r="Q776">
            <v>4</v>
          </cell>
        </row>
        <row r="777">
          <cell r="O777" t="str">
            <v>4RTLI6000100</v>
          </cell>
          <cell r="P777" t="str">
            <v>Globe 800# SCRD A182-316L ,Trim No.16, SOLID WEDGE, API 602,1"</v>
          </cell>
          <cell r="Q777"/>
        </row>
        <row r="778">
          <cell r="O778" t="str">
            <v>4QXCI6020E00</v>
          </cell>
          <cell r="P778" t="str">
            <v>GATE 800# SW/SCRD A350 LF2 CL.1, TRIM NO.10 BB C.A=3MM HO, SOLID WEDGE, API 602,3/4"</v>
          </cell>
          <cell r="Q778"/>
        </row>
        <row r="779">
          <cell r="O779" t="str">
            <v>4QTAK6020E00</v>
          </cell>
          <cell r="P779" t="str">
            <v>GATE 800# Screwed A105N, TRIM NO.16 BB C.A=3MM HO, SOLID WEDGE, API 602,3/4"</v>
          </cell>
          <cell r="Q779"/>
        </row>
        <row r="780">
          <cell r="O780" t="str">
            <v>4UWAIR6A1B00</v>
          </cell>
          <cell r="P780" t="str">
            <v>BALL 800# SW 100 mm NIPPLE PBE ASTM A105 TRIM:SS304 W/RTFE SEATS WO FLOATING FB BS EN ISO 17292,1 1/2"</v>
          </cell>
          <cell r="Q780"/>
        </row>
        <row r="781">
          <cell r="O781" t="str">
            <v>4QWAK6051B00</v>
          </cell>
          <cell r="P781" t="str">
            <v>GATE 800# SW A105N TRIM NO.16 BB CA=6MM W/NIP,PBE(100MM,XXS)  NACE MR0175/ISO 15156 SSC resistant HO, SOLID WEDGE, API 602,1 1/2"</v>
          </cell>
          <cell r="Q781">
            <v>6</v>
          </cell>
        </row>
        <row r="782">
          <cell r="O782" t="str">
            <v>4QWAK6071B00</v>
          </cell>
          <cell r="P782" t="str">
            <v>GATE 800# SW A105N TRIM NO.16 BB W/NIP,PBE(100MM,XXS) C.A=6MM NACE MR0175/ISO 15156 SSC resistant, HIC resitant HO, SOLID WEDGE, API 602,1 1/2"</v>
          </cell>
          <cell r="Q782">
            <v>2</v>
          </cell>
        </row>
        <row r="783">
          <cell r="O783" t="str">
            <v>4QWAK6070100</v>
          </cell>
          <cell r="P783" t="str">
            <v>GATE 800# SW A105N TRIM NO.16 BB W/NIP,PBE(100MM,XXS) C.A=6MM NACE MR0175/ISO 15156 SSC resistant HO, SOLID WEDGE, API 602,1"</v>
          </cell>
          <cell r="Q783">
            <v>20</v>
          </cell>
        </row>
        <row r="784">
          <cell r="O784" t="str">
            <v>4RZAK6071B00</v>
          </cell>
          <cell r="P784" t="str">
            <v>GLOBE 800# SW A105N, TRIM NO.16 BB W/NIP,PBE(100MM,XXS) C.A=6MM NACE MR0175/ISO 15156 SSC resistant, HIC resitant HO, API 602,1 1/2"</v>
          </cell>
          <cell r="Q784">
            <v>2</v>
          </cell>
        </row>
        <row r="785">
          <cell r="O785" t="str">
            <v>4RZAK6070100</v>
          </cell>
          <cell r="P785" t="str">
            <v>GLOBE 800# SW A105N, TRIM NO.16 BB W/NIP,PBE(100MM,XXS) C.A=6MM NACE MR0175/ISO 15156 SSC resistant, HIC resitant HO, API 602,1"</v>
          </cell>
          <cell r="Q785">
            <v>1</v>
          </cell>
        </row>
        <row r="786">
          <cell r="O786" t="str">
            <v>4QWAI6080100</v>
          </cell>
          <cell r="P786" t="str">
            <v>GATE 800# SW A105N TRIM NO.10 BB W/NIP,PBE(100MM,S160) C.A=3MM NACE MR0175/ISO 15156 SSC resistant, HIC resitant HO, SOLID WEDGE, API 602,1"</v>
          </cell>
          <cell r="Q786">
            <v>3</v>
          </cell>
        </row>
        <row r="787">
          <cell r="O787" t="str">
            <v>4QWAK6050100</v>
          </cell>
          <cell r="P787" t="str">
            <v>GATE 800# SW A105N TRIM NO.16 BB CA=6MM W/NIP,PBE(100MM,XXS)  NACE MR0175/ISO 15156 SSC resistant HO, SOLID WEDGE, API 602,1"</v>
          </cell>
          <cell r="Q787">
            <v>15</v>
          </cell>
        </row>
        <row r="788">
          <cell r="O788" t="str">
            <v>4QXAK6050100</v>
          </cell>
          <cell r="P788" t="str">
            <v>GATE 800# SW/SCRD A105N, TRIM NO.16 BB CA=6MM W/NIP,POE(100MM,XXS)  NACE MR0175/ISO 15156 SSC resistant HO, SOLID WEDGE, API 602,1"</v>
          </cell>
          <cell r="Q788">
            <v>13</v>
          </cell>
        </row>
        <row r="789">
          <cell r="O789" t="str">
            <v>4QYAK6070100</v>
          </cell>
          <cell r="P789" t="str">
            <v>GATE 800# SW/SCRD A105N, TRIM NO.16 BB W/NIP,POE(100MM,XXS) C.A=6MM NACE MR0175/ISO 15156 SSC resistant HO, SOLID WEDGE, API 602,1"</v>
          </cell>
          <cell r="Q789">
            <v>37</v>
          </cell>
        </row>
        <row r="790">
          <cell r="O790" t="str">
            <v>4QXJK6000E00</v>
          </cell>
          <cell r="P790" t="str">
            <v>GATE 800# SW/SCRD A182-F304L TRIM NO.16 BB HO, SOLID WEDGE, API 602,3/4"</v>
          </cell>
          <cell r="Q790">
            <v>38</v>
          </cell>
        </row>
        <row r="791">
          <cell r="O791" t="str">
            <v>4UXAIR6A0E00</v>
          </cell>
          <cell r="P791" t="str">
            <v>BALL 800# SW 100 mm NIPPLE POE/TOE ASTM A105 TRIM:SS304 W/RTFE SEATS WO FLOATING FB BS EN ISO 17292,3/4"</v>
          </cell>
          <cell r="Q791">
            <v>18</v>
          </cell>
        </row>
        <row r="792">
          <cell r="O792" t="str">
            <v>4UICKR200100</v>
          </cell>
          <cell r="P792" t="str">
            <v>BALL 150# RF A350 LF2 CL.1, 316SS/RTFE-S FLOAT  FS WO FB,BS EN ISO 17292,1"</v>
          </cell>
          <cell r="Q792">
            <v>1</v>
          </cell>
        </row>
        <row r="793">
          <cell r="O793" t="str">
            <v>4UIAIR200100</v>
          </cell>
          <cell r="P793" t="str">
            <v>BALL 150# RF A105N, 304SS/RTFE-S FLOAT  FS WO FB,BS EN ISO 17292,1"</v>
          </cell>
          <cell r="Q793">
            <v>1</v>
          </cell>
        </row>
        <row r="794">
          <cell r="O794" t="str">
            <v>4UIAIR200D00</v>
          </cell>
          <cell r="P794" t="str">
            <v>BALL 150# RF A105N, 304SS/RTFE-S FLOAT  FS WO FB,BS EN ISO 17292,1/2"</v>
          </cell>
          <cell r="Q794">
            <v>2</v>
          </cell>
        </row>
        <row r="795">
          <cell r="O795" t="str">
            <v>4QSLK6030E00</v>
          </cell>
          <cell r="P795" t="str">
            <v>GATE 800# SW A182-F316L TRIM NO.16 BB NACE MR0175/ISO 15156 SSC resistant HO, SOLID WEDGE, API 602,3/4"</v>
          </cell>
          <cell r="Q795">
            <v>6</v>
          </cell>
        </row>
        <row r="796">
          <cell r="O796" t="str">
            <v>4RSLK6030100</v>
          </cell>
          <cell r="P796" t="str">
            <v>GLOBE 800# SW A182-F316L TRIM NO.16 BB NACE MR0175/ISO 15156 SSC resistant HO, API 602,1"</v>
          </cell>
          <cell r="Q796">
            <v>1</v>
          </cell>
        </row>
        <row r="797">
          <cell r="O797" t="str">
            <v>4RSAD6020100</v>
          </cell>
          <cell r="P797" t="str">
            <v>GLOBE 800# SW A105N TRIM NO.8 BB C.A=3MM HO, API 602,1"</v>
          </cell>
          <cell r="Q797">
            <v>1</v>
          </cell>
        </row>
        <row r="798">
          <cell r="O798" t="str">
            <v>4QTAC6000D00</v>
          </cell>
          <cell r="P798" t="str">
            <v>GATE 800# SCRD A105N TRIM NO.1 BB HO, SOLID WEDGE, API 602,1/2"</v>
          </cell>
          <cell r="Q798">
            <v>10</v>
          </cell>
        </row>
        <row r="799">
          <cell r="O799" t="str">
            <v>4LFA4Q061000</v>
          </cell>
          <cell r="P799" t="str">
            <v>FLANGE WN 300# RF XS A105N NACE MR0175/ISO 15156 SSC resistant, HIC resitant ASME B 16.5,10"</v>
          </cell>
          <cell r="Q799">
            <v>1</v>
          </cell>
        </row>
        <row r="800">
          <cell r="O800" t="str">
            <v>4LFC4E000400</v>
          </cell>
          <cell r="P800" t="str">
            <v>FLANGE WN 300# RF SCH40 A350 LF2 CL.1 ASME B 16.5,4"</v>
          </cell>
          <cell r="Q800">
            <v>6</v>
          </cell>
        </row>
        <row r="801">
          <cell r="O801" t="str">
            <v>4LFG4G000600</v>
          </cell>
          <cell r="P801" t="str">
            <v>FLANGE WN 300# RF SCH80 A182-F5 ASME B 16.5,6"</v>
          </cell>
          <cell r="Q801">
            <v>13</v>
          </cell>
        </row>
        <row r="802">
          <cell r="O802" t="str">
            <v>4LFG5I000400</v>
          </cell>
          <cell r="P802" t="str">
            <v>FLANGE WN 600# RF SCH120 A182-F5 ASME B 16.5,4"</v>
          </cell>
          <cell r="Q802">
            <v>4</v>
          </cell>
        </row>
        <row r="803">
          <cell r="O803" t="str">
            <v>4MFC4K040D00</v>
          </cell>
          <cell r="P803" t="str">
            <v>FLANGE SW 300# RF SCH160 A350 LF2 CL.1 NACE MR0175/ISO 15156 SSC resistant ASME B 16.5</v>
          </cell>
          <cell r="Q803">
            <v>1</v>
          </cell>
        </row>
        <row r="804">
          <cell r="O804" t="str">
            <v>4MFG4R000100</v>
          </cell>
          <cell r="P804" t="str">
            <v>FLANGE SW 300# RF XXS A182-F5 ASME B 16.5,1"</v>
          </cell>
          <cell r="Q804">
            <v>3</v>
          </cell>
        </row>
        <row r="805">
          <cell r="O805" t="str">
            <v>4MFG5R000100</v>
          </cell>
          <cell r="P805" t="str">
            <v>FLANGE SW 600# RF XXS A182-F5 ASME B 16.5,1"</v>
          </cell>
          <cell r="Q805">
            <v>2</v>
          </cell>
        </row>
        <row r="806">
          <cell r="O806" t="str">
            <v>4MFH4R001B00</v>
          </cell>
          <cell r="P806" t="str">
            <v>FLANGE SW 300# RF XXS A182-F9 ASME B 16.5,1 1/2"</v>
          </cell>
          <cell r="Q806">
            <v>4</v>
          </cell>
        </row>
        <row r="807">
          <cell r="O807" t="str">
            <v>4MFJ2N000E00</v>
          </cell>
          <cell r="P807" t="str">
            <v>FLANGE SW 150# RF SCH40S A182-F304L ASME B 16.5,3/4"</v>
          </cell>
          <cell r="Q807">
            <v>2</v>
          </cell>
        </row>
        <row r="808">
          <cell r="O808" t="str">
            <v>4NDA2F002400</v>
          </cell>
          <cell r="P808" t="str">
            <v>BLIND FLANGE 150# RF A105N ASME B 16.5,24"</v>
          </cell>
          <cell r="Q808">
            <v>1</v>
          </cell>
        </row>
        <row r="809">
          <cell r="O809" t="str">
            <v>4NDA4F000100</v>
          </cell>
          <cell r="P809" t="str">
            <v>BLIND FLANGE 300# RF A105N ASME B 16.5,1"</v>
          </cell>
          <cell r="Q809">
            <v>1</v>
          </cell>
        </row>
        <row r="810">
          <cell r="O810" t="str">
            <v>4NDC2F001600</v>
          </cell>
          <cell r="P810" t="str">
            <v>BLIND FLANGE 150# RF A350 LF2 CL.1 ASME B 16.5,16"</v>
          </cell>
          <cell r="Q810">
            <v>1</v>
          </cell>
        </row>
        <row r="811">
          <cell r="O811" t="str">
            <v>4NDG4F000100</v>
          </cell>
          <cell r="P811" t="str">
            <v>BLIND FLANGE 300# RF A182-F5 ASME B 16.5,1"</v>
          </cell>
          <cell r="Q811">
            <v>12</v>
          </cell>
        </row>
        <row r="812">
          <cell r="O812" t="str">
            <v>4NDK4F000200</v>
          </cell>
          <cell r="P812" t="str">
            <v>BLIND FLANGE 300# RF A182-F316 ASME B 16.5,2"</v>
          </cell>
          <cell r="Q812">
            <v>1</v>
          </cell>
        </row>
        <row r="813">
          <cell r="O813" t="str">
            <v>4BAAS2040E00</v>
          </cell>
          <cell r="P813" t="str">
            <v>ELBOW 90 DEG 6000# SW A105N NACE MR0175/ISO 15156 SSC resistant ASME B16.11,3/4"</v>
          </cell>
          <cell r="Q813">
            <v>1</v>
          </cell>
        </row>
        <row r="814">
          <cell r="O814" t="str">
            <v>4BAAS2060E00</v>
          </cell>
          <cell r="P814" t="str">
            <v>ELBOW 90 DEG 6000# SW A105N NACE MR0175/ISO 15156 SSC resistant, HIC resitant ASME B16.11,3/4"</v>
          </cell>
          <cell r="Q814">
            <v>1</v>
          </cell>
        </row>
        <row r="815">
          <cell r="O815" t="str">
            <v>4BACS1000E00</v>
          </cell>
          <cell r="P815" t="str">
            <v>ELBOW 90 DEG 3000# SW A350 LF2 CL.1 ASME B16.11,3/4"</v>
          </cell>
          <cell r="Q815">
            <v>2</v>
          </cell>
        </row>
        <row r="816">
          <cell r="O816" t="str">
            <v>4BACS2001B00</v>
          </cell>
          <cell r="P816" t="str">
            <v>ELBOW 90 DEG 6000# SW A350 LF2 CL.1 ASME B16.11,1 1/2"</v>
          </cell>
          <cell r="Q816">
            <v>16</v>
          </cell>
        </row>
        <row r="817">
          <cell r="O817" t="str">
            <v>4BACS2040100</v>
          </cell>
          <cell r="P817" t="str">
            <v>ELBOW 90 DEG 6000# SW A350 LF2 CL.1 NACE MR0175/ISO 15156 SSC resistant ASME B16.11,1"</v>
          </cell>
          <cell r="Q817">
            <v>11</v>
          </cell>
        </row>
        <row r="818">
          <cell r="O818" t="str">
            <v>4BAKS1000100</v>
          </cell>
          <cell r="P818" t="str">
            <v>ELBOW 90 DEG 3000# SW A182-F316 ASME B16.11,1"</v>
          </cell>
          <cell r="Q818">
            <v>1</v>
          </cell>
        </row>
        <row r="819">
          <cell r="O819" t="str">
            <v>4BALS1000D00</v>
          </cell>
          <cell r="P819" t="str">
            <v>ELBOW 90 DEG 3000# SW A182-F316L ASME B16.11,1/2"</v>
          </cell>
          <cell r="Q819">
            <v>1</v>
          </cell>
        </row>
        <row r="820">
          <cell r="O820" t="str">
            <v>4BCLS1000D00</v>
          </cell>
          <cell r="P820" t="str">
            <v>ELBOW 45 DEG 3000# SW A182-F316L ASME B16.11,1/2"</v>
          </cell>
          <cell r="Q820">
            <v>1</v>
          </cell>
        </row>
        <row r="821">
          <cell r="O821" t="str">
            <v>4BDAS1001B0E</v>
          </cell>
          <cell r="P821" t="str">
            <v>RED TEE 3000# SW A105N ASME B16.11,1 1/2",3/4"</v>
          </cell>
          <cell r="Q821">
            <v>2</v>
          </cell>
        </row>
        <row r="822">
          <cell r="O822" t="str">
            <v>4BGAT2000E00</v>
          </cell>
          <cell r="P822" t="str">
            <v>CAP 6000# SCRD A105N ASME B16.11,3/4"</v>
          </cell>
          <cell r="Q822">
            <v>11</v>
          </cell>
        </row>
        <row r="823">
          <cell r="O823" t="str">
            <v>4BGAT2060E00</v>
          </cell>
          <cell r="P823" t="str">
            <v>CAP 6000# SCRD A105N NACE MR0175/ISO 15156 SSC resistant, HIC resitant ASME B16.11,3/4"</v>
          </cell>
          <cell r="Q823">
            <v>1</v>
          </cell>
        </row>
        <row r="824">
          <cell r="O824" t="str">
            <v>4BGJT1000E00</v>
          </cell>
          <cell r="P824" t="str">
            <v>CAP 3000# SCRD A182-F304L ASME B16.11,3/4"</v>
          </cell>
          <cell r="Q824">
            <v>6</v>
          </cell>
        </row>
        <row r="825">
          <cell r="O825" t="str">
            <v>4BJAS1000E00</v>
          </cell>
          <cell r="P825" t="str">
            <v>FULL COUPLING 3000# SW A105N ASME B16.11,3/4"</v>
          </cell>
          <cell r="Q825">
            <v>93</v>
          </cell>
        </row>
        <row r="826">
          <cell r="O826" t="str">
            <v>4BJAS2001B00</v>
          </cell>
          <cell r="P826" t="str">
            <v>FULL COUPLING 6000# SW A105N ASME B16.11,1 1/2"</v>
          </cell>
          <cell r="Q826">
            <v>5</v>
          </cell>
        </row>
        <row r="827">
          <cell r="O827" t="str">
            <v>4BJAS2061B00</v>
          </cell>
          <cell r="P827" t="str">
            <v>FULL COUPLING 6000# SW A105N NACE MR0175/ISO 15156 SSC resistant, HIC resitant ASME B16.11,1 1/2"</v>
          </cell>
          <cell r="Q827">
            <v>1</v>
          </cell>
        </row>
        <row r="828">
          <cell r="O828" t="str">
            <v>4BJAT1100400</v>
          </cell>
          <cell r="P828" t="str">
            <v>FULL COUPLING 3000# SCRD A105N GALV ASME B16.11,4"</v>
          </cell>
          <cell r="Q828">
            <v>108</v>
          </cell>
        </row>
        <row r="829">
          <cell r="O829" t="str">
            <v>4BJAT1100E00</v>
          </cell>
          <cell r="P829" t="str">
            <v>FULL COUPLING 3000# SCRD A105N GALV ASME B16.11,3/4"</v>
          </cell>
          <cell r="Q829">
            <v>1</v>
          </cell>
        </row>
        <row r="830">
          <cell r="O830" t="str">
            <v>4BJJS1001B00</v>
          </cell>
          <cell r="P830" t="str">
            <v>FULL COUPLING 3000# SW A182-F304L ASME B16.11,1 1/2"</v>
          </cell>
          <cell r="Q830">
            <v>4</v>
          </cell>
        </row>
        <row r="831">
          <cell r="O831" t="str">
            <v>4BLAT206010D</v>
          </cell>
          <cell r="P831" t="str">
            <v>REDUCED CON COUPLING 6000#  Feamale Thrded A105N  NACE MR0175/ISO 15156 SSC resistant, HIC resitant,1"</v>
          </cell>
          <cell r="Q831">
            <v>24</v>
          </cell>
        </row>
        <row r="832">
          <cell r="O832" t="str">
            <v>4BLAU206010D</v>
          </cell>
          <cell r="P832" t="str">
            <v>REDUCED CON COUPLING 6000# Female x Male Thrded A105N  NACE MR0175/ISO 15156 SSC resistant, HIC resitant,1"</v>
          </cell>
          <cell r="Q832">
            <v>23</v>
          </cell>
        </row>
        <row r="833">
          <cell r="O833" t="str">
            <v>4CACSG040200</v>
          </cell>
          <cell r="P833" t="str">
            <v>ELBOW 90 DEG LR SCH80 A420-WPL6 BW NACE MR0175/ISO 15156 SSC resistant SEAMLESS, ASME B16.9,2"</v>
          </cell>
          <cell r="Q833">
            <v>11</v>
          </cell>
        </row>
        <row r="834">
          <cell r="O834" t="str">
            <v>4CGKSM002000</v>
          </cell>
          <cell r="P834" t="str">
            <v>CAP SCH20S A403-WP316 BW SEAMLESS, ASME B16.9,20"</v>
          </cell>
          <cell r="Q834">
            <v>1</v>
          </cell>
        </row>
        <row r="835">
          <cell r="O835" t="str">
            <v>4DCSGG040202</v>
          </cell>
          <cell r="P835" t="str">
            <v>TEE SCH80 X SCH80 A420-WPL6 BW NACE MR0175/ISO 15156 SSC resistant SEAMLESS, ASME B16.9,2",2"</v>
          </cell>
          <cell r="Q835">
            <v>2</v>
          </cell>
        </row>
        <row r="836">
          <cell r="O836" t="str">
            <v>4EASEE000402</v>
          </cell>
          <cell r="P836" t="str">
            <v>REDUCER CONC SCH40 X SCH40 A234-WPB BW SEAMLESS, ASME B16.9,4",2"</v>
          </cell>
          <cell r="Q836">
            <v>6</v>
          </cell>
        </row>
        <row r="837">
          <cell r="O837" t="str">
            <v>4EASEE000804</v>
          </cell>
          <cell r="P837" t="str">
            <v>REDUCER CONC SCH40 X SCH40 A234-WPB BW SEAMLESS, ASME B16.9,8",4"</v>
          </cell>
          <cell r="Q837">
            <v>1</v>
          </cell>
        </row>
        <row r="838">
          <cell r="O838" t="str">
            <v>4EASEK000302</v>
          </cell>
          <cell r="P838" t="str">
            <v>REDUCER CONC SCH40 X SCH160 A234-WPB BW SEAMLESS, ASME B16.9,3",2"</v>
          </cell>
          <cell r="Q838">
            <v>4</v>
          </cell>
        </row>
        <row r="839">
          <cell r="O839" t="str">
            <v>4EASEK040302</v>
          </cell>
          <cell r="P839" t="str">
            <v>REDUCER CONC SCH40 X SCH160 A234-WPB BW NACE MR0175/ISO 15156 SSC resistant SEAMLESS, ASME B16.9,3",2"</v>
          </cell>
          <cell r="Q839">
            <v>1</v>
          </cell>
        </row>
        <row r="840">
          <cell r="O840" t="str">
            <v>4EASEK040402</v>
          </cell>
          <cell r="P840" t="str">
            <v>REDUCER CONC SCH40 X SCH160 A234-WPB BW NACE MR0175/ISO 15156 SSC resistant SEAMLESS, ASME B16.9,4",2"</v>
          </cell>
          <cell r="Q840">
            <v>1</v>
          </cell>
        </row>
        <row r="841">
          <cell r="O841" t="str">
            <v>4EASGI060604</v>
          </cell>
          <cell r="P841" t="str">
            <v>REDUCER CONC SCH80 X SCH120 A234-WPB BW NACE MR0175/ISO 15156 SSC resistant, HIC resitant SEAMLESS, ASME B16.9,6",4"</v>
          </cell>
          <cell r="Q841">
            <v>2</v>
          </cell>
        </row>
        <row r="842">
          <cell r="O842" t="str">
            <v>4EASIK060402</v>
          </cell>
          <cell r="P842" t="str">
            <v>REDUCER CONC SCH120 X SCH160 A234-WPB BW NACE MR0175/ISO 15156 SSC resistant, HIC resitant SEAMLESS, ASME B16.9,4",2"</v>
          </cell>
          <cell r="Q842">
            <v>2</v>
          </cell>
        </row>
        <row r="843">
          <cell r="O843" t="str">
            <v>4EASQK060603</v>
          </cell>
          <cell r="P843" t="str">
            <v>REDUCER CONC XS X SCH160 A234-WPB BW NACE MR0175/ISO 15156 SSC resistant, HIC resitant SEAMLESS, ASME B16.9,6",3"</v>
          </cell>
          <cell r="Q843">
            <v>1</v>
          </cell>
        </row>
        <row r="844">
          <cell r="O844" t="str">
            <v>4ECSEE040604</v>
          </cell>
          <cell r="P844" t="str">
            <v>REDUCER CONC SCH40 X SCH40 A420-WPL6 BW NACE MR0175/ISO 15156 SSC resistant SEAMLESS, ASME B16.9,6",4"</v>
          </cell>
          <cell r="Q844">
            <v>2</v>
          </cell>
        </row>
        <row r="845">
          <cell r="O845" t="str">
            <v>4ECSEG040302</v>
          </cell>
          <cell r="P845" t="str">
            <v>REDUCER CONC SCH40 X SCH80 A420-WPL6 BW NACE MR0175/ISO 15156 SSC resistant SEAMLESS, ASME B16.9,3",2"</v>
          </cell>
          <cell r="Q845">
            <v>1</v>
          </cell>
        </row>
        <row r="846">
          <cell r="O846" t="str">
            <v>4FASEG060402</v>
          </cell>
          <cell r="P846" t="str">
            <v>REDUCER ECC SCH40 X SCH80 A234-WPB BW NACE MR0175/ISO 15156 SSC Resistant,HIC resistant SEAMLESS, ASME B16.9,4",2"</v>
          </cell>
          <cell r="Q846">
            <v>5</v>
          </cell>
        </row>
        <row r="847">
          <cell r="O847" t="str">
            <v>4FASEK000402</v>
          </cell>
          <cell r="P847" t="str">
            <v>REDUCER ECC SCH40 X SCH160 A234-WPB BW SEAMLESS, ASME B16.9,4",2"</v>
          </cell>
          <cell r="Q847">
            <v>3</v>
          </cell>
        </row>
        <row r="848">
          <cell r="O848" t="str">
            <v>4FASEK040402</v>
          </cell>
          <cell r="P848" t="str">
            <v>REDUCER ECC SCH40 X SCH160 A234-WPB BW NACE MR0175/ISO 15156 SSC resistant SEAMLESS, ASME B16.9,4",2"</v>
          </cell>
          <cell r="Q848">
            <v>2</v>
          </cell>
        </row>
        <row r="849">
          <cell r="O849" t="str">
            <v>4FASEK060402</v>
          </cell>
          <cell r="P849" t="str">
            <v>REDUCER ECC SCH40 X SCH160 A234-WPB BW NACE MR0175/ISO 15156 SSC resistant, HIC resitant SEAMLESS, ASME B16.9,4",2"</v>
          </cell>
          <cell r="Q849">
            <v>1</v>
          </cell>
        </row>
        <row r="850">
          <cell r="O850" t="str">
            <v>4FASGI060604</v>
          </cell>
          <cell r="P850" t="str">
            <v>REDUCER ECC SCH80 X SCH120 A234-WPB BW NACE MR0175/ISO 15156 SSC resistant, HIC resitant SEAMLESS, ASME B16.9,6",4"</v>
          </cell>
          <cell r="Q850">
            <v>4</v>
          </cell>
        </row>
        <row r="851">
          <cell r="O851" t="str">
            <v>4FASIK060402</v>
          </cell>
          <cell r="P851" t="str">
            <v>REDUCER ECC SCH120 X SCH160 A234-WPB BW NACE MR0175/ISO 15156 SSC resistant, HIC resitant SEAMLESS, ASME B16.9,4",2"</v>
          </cell>
          <cell r="Q851">
            <v>7</v>
          </cell>
        </row>
        <row r="852">
          <cell r="O852" t="str">
            <v>4FASIK060403</v>
          </cell>
          <cell r="P852" t="str">
            <v>REDUCER ECC SCH120 X SCH160 A234-WPB BW NACE MR0175/ISO 15156 SSC resistant, HIC resitant SEAMLESS, ASME B16.9,4",3"</v>
          </cell>
          <cell r="Q852">
            <v>11</v>
          </cell>
        </row>
        <row r="853">
          <cell r="O853" t="str">
            <v>4FASQK060603</v>
          </cell>
          <cell r="P853" t="str">
            <v>REDUCER ECC XS X SCH160 A234-WPB BW NACE MR0175/ISO 15156 SSC resistant, HIC resitant SEAMLESS, ASME B16.9,6",3"</v>
          </cell>
          <cell r="Q853">
            <v>4</v>
          </cell>
        </row>
        <row r="854">
          <cell r="O854" t="str">
            <v>4FASQQ060806</v>
          </cell>
          <cell r="P854" t="str">
            <v>REDUCER ECC XS X XS A234-WPB BW NACE MR0175/ISO 15156 SSC resistant, HIC resitant SEAMLESS, ASME B16.9,8",6"</v>
          </cell>
          <cell r="Q854">
            <v>1</v>
          </cell>
        </row>
        <row r="855">
          <cell r="O855" t="str">
            <v>4FCSEE000402</v>
          </cell>
          <cell r="P855" t="str">
            <v>REDUCER ECC SCH40 X SCH40 A420-WPL6 BW SEAMLESS, ASME B16.9,4",2"</v>
          </cell>
          <cell r="Q855">
            <v>2</v>
          </cell>
        </row>
        <row r="856">
          <cell r="O856" t="str">
            <v>4FCSEE000403</v>
          </cell>
          <cell r="P856" t="str">
            <v>REDUCER ECC SCH40 X SCH40 A420-WPL6 BW SEAMLESS, ASME B16.9,4",3"</v>
          </cell>
          <cell r="Q856">
            <v>3</v>
          </cell>
        </row>
        <row r="857">
          <cell r="O857" t="str">
            <v>4FCSEE000603</v>
          </cell>
          <cell r="P857" t="str">
            <v>REDUCER ECC SCH40 X SCH40 A420-WPL6 BW SEAMLESS, ASME B16.9,6",3"</v>
          </cell>
          <cell r="Q857">
            <v>2</v>
          </cell>
        </row>
        <row r="858">
          <cell r="O858" t="str">
            <v>4FCSEE000604</v>
          </cell>
          <cell r="P858" t="str">
            <v>REDUCER ECC SCH40 X SCH40 A420-WPL6 BW SEAMLESS, ASME B16.9,6",4"</v>
          </cell>
          <cell r="Q858">
            <v>2</v>
          </cell>
        </row>
        <row r="859">
          <cell r="O859" t="str">
            <v>4FCSEE000804</v>
          </cell>
          <cell r="P859" t="str">
            <v>REDUCER ECC SCH40 X SCH40 A420-WPL6 BW SEAMLESS, ASME B16.9,8",4"</v>
          </cell>
          <cell r="Q859">
            <v>6</v>
          </cell>
        </row>
        <row r="860">
          <cell r="O860" t="str">
            <v>4FCSEE040403</v>
          </cell>
          <cell r="P860" t="str">
            <v>REDUCER ECC SCH40 X SCH40 A420-WPL6 BW NACE MR0175/ISO 15156 SSC resistant SEAMLESS, ASME B16.9,4",3"</v>
          </cell>
          <cell r="Q860">
            <v>4</v>
          </cell>
        </row>
        <row r="861">
          <cell r="O861" t="str">
            <v>4FCSEE040603</v>
          </cell>
          <cell r="P861" t="str">
            <v>REDUCER ECC SCH40 X SCH40 A420-WPL6 BW NACE MR0175/ISO 15156 SSC resistant SEAMLESS, ASME B16.9,6",3"</v>
          </cell>
          <cell r="Q861">
            <v>1</v>
          </cell>
        </row>
        <row r="862">
          <cell r="O862" t="str">
            <v>4FCSEE040604</v>
          </cell>
          <cell r="P862" t="str">
            <v>REDUCER ECC SCH40 X SCH40 A420-WPL6 BW NACE MR0175/ISO 15156 SSC resistant SEAMLESS, ASME B16.9,6",4"</v>
          </cell>
          <cell r="Q862">
            <v>3</v>
          </cell>
        </row>
        <row r="863">
          <cell r="O863" t="str">
            <v>4FCSEG000402</v>
          </cell>
          <cell r="P863" t="str">
            <v>REDUCER ECC SCH40 X SCH80 A420-WPL6 BW SEAMLESS, ASME B16.9,4",2"</v>
          </cell>
          <cell r="Q863">
            <v>3</v>
          </cell>
        </row>
        <row r="864">
          <cell r="O864" t="str">
            <v>4FCSEG040302</v>
          </cell>
          <cell r="P864" t="str">
            <v>REDUCER ECC SCH40 X SCH80 A420-WPL6 BW NACE MR0175/ISO 15156 SSC resistant SEAMLESS, ASME B16.9,3",2"</v>
          </cell>
          <cell r="Q864">
            <v>2</v>
          </cell>
        </row>
        <row r="865">
          <cell r="O865" t="str">
            <v>4FCSEG040402</v>
          </cell>
          <cell r="P865" t="str">
            <v>REDUCER ECC SCH40 X SCH80 A420-WPL6 BW NACE MR0175/ISO 15156 SSC resistant SEAMLESS, ASME B16.9,4",2"</v>
          </cell>
          <cell r="Q865">
            <v>4</v>
          </cell>
        </row>
        <row r="866">
          <cell r="O866" t="str">
            <v>4FCSEK000302</v>
          </cell>
          <cell r="P866" t="str">
            <v>REDUCER ECC SCH40 X SCH160 A420-WPL6 BW SEAMLESS, ASME B16.9,3",2"</v>
          </cell>
          <cell r="Q866">
            <v>4</v>
          </cell>
        </row>
        <row r="867">
          <cell r="O867" t="str">
            <v>4FCSEK000402</v>
          </cell>
          <cell r="P867" t="str">
            <v>REDUCER ECC SCH40 X SCH160 A420-WPL6 BW SEAMLESS, ASME B16.9,4",2"</v>
          </cell>
          <cell r="Q867">
            <v>4</v>
          </cell>
        </row>
        <row r="868">
          <cell r="O868" t="str">
            <v>4FCSEK040402</v>
          </cell>
          <cell r="P868" t="str">
            <v>REDUCER ECC SCH40 X SCH160 A420-WPL6 BW NACE MR0175/ISO 15156 SSC resistant SEAMLESS, ASME B16.9,4",2"</v>
          </cell>
          <cell r="Q868">
            <v>1</v>
          </cell>
        </row>
        <row r="869">
          <cell r="O869" t="str">
            <v>4FGSGI000604</v>
          </cell>
          <cell r="P869" t="str">
            <v>REDUCER ECC SCH80 X SCH120 A234-WP5 CL.1 BW SEAMLESS, ASME B16.9,6",4"</v>
          </cell>
          <cell r="Q869">
            <v>13</v>
          </cell>
        </row>
        <row r="870">
          <cell r="O870" t="str">
            <v>4GBAT1000401</v>
          </cell>
          <cell r="P870" t="str">
            <v>SOCKOLET 3000# A105N MSS SP-97,4",1"</v>
          </cell>
          <cell r="Q870">
            <v>7</v>
          </cell>
        </row>
        <row r="871">
          <cell r="O871" t="str">
            <v>4GBAT100081B</v>
          </cell>
          <cell r="P871" t="str">
            <v>SOCKOLET 3000# A105N MSS SP-97,8",1 1/2"</v>
          </cell>
          <cell r="Q871">
            <v>3</v>
          </cell>
        </row>
        <row r="872">
          <cell r="O872" t="str">
            <v>4GBAT1001001</v>
          </cell>
          <cell r="P872" t="str">
            <v>SOCKOLET 3000# A105N MSS SP-97,10",1"</v>
          </cell>
          <cell r="Q872">
            <v>1</v>
          </cell>
        </row>
        <row r="873">
          <cell r="O873" t="str">
            <v>4GBAT100201B</v>
          </cell>
          <cell r="P873" t="str">
            <v>SOCKOLET 3000# A105N MSS SP-97,20",1.1/2"</v>
          </cell>
          <cell r="Q873">
            <v>13</v>
          </cell>
        </row>
        <row r="874">
          <cell r="O874" t="str">
            <v>4GBAU200080E</v>
          </cell>
          <cell r="P874" t="str">
            <v>SOCKOLET 6000# A105N MSS SP-97,8",3/4"</v>
          </cell>
          <cell r="Q874">
            <v>1</v>
          </cell>
        </row>
        <row r="875">
          <cell r="O875" t="str">
            <v>4GBAU2001601</v>
          </cell>
          <cell r="P875" t="str">
            <v>SOCKOLET 6000# A105N MSS SP-97,16",1"</v>
          </cell>
          <cell r="Q875">
            <v>2</v>
          </cell>
        </row>
        <row r="876">
          <cell r="O876" t="str">
            <v>4GBAU204020E</v>
          </cell>
          <cell r="P876" t="str">
            <v>SOCKOLET 6000# A105N NACE MR0175/ISO 15156 SSC resistant MSS SP-97,2",3/4"</v>
          </cell>
          <cell r="Q876">
            <v>2</v>
          </cell>
        </row>
        <row r="877">
          <cell r="O877" t="str">
            <v>4GBAU206020E</v>
          </cell>
          <cell r="P877" t="str">
            <v>SOCKOLET 6000# A105N NACE MR0175/ISO 15156 SSC resistant, HIC resitant MSS SP-97,2",3/4"</v>
          </cell>
          <cell r="Q877">
            <v>7</v>
          </cell>
        </row>
        <row r="878">
          <cell r="O878" t="str">
            <v>4GBCU2000201</v>
          </cell>
          <cell r="P878" t="str">
            <v>SOCKOLET 6000# A350 LF2 CL.1 MSS SP-97,2",1"</v>
          </cell>
          <cell r="Q878">
            <v>2</v>
          </cell>
        </row>
        <row r="879">
          <cell r="O879" t="str">
            <v>4GBCU200020E</v>
          </cell>
          <cell r="P879" t="str">
            <v>SOCKOLET 6000# A350 LF2 CL.1 MSS SP-97,2",3/4"</v>
          </cell>
          <cell r="Q879">
            <v>11</v>
          </cell>
        </row>
        <row r="880">
          <cell r="O880" t="str">
            <v>4GBCU200021B</v>
          </cell>
          <cell r="P880" t="str">
            <v>SOCKOLET 6000# A350 LF2 CL.1 MSS SP-97,2",1 1/2"</v>
          </cell>
          <cell r="Q880">
            <v>1</v>
          </cell>
        </row>
        <row r="881">
          <cell r="O881" t="str">
            <v>4GBCU200030D</v>
          </cell>
          <cell r="P881" t="str">
            <v>SOCKOLET 6000# A350 LF2 CL.1 MSS SP-97,3",1/2"</v>
          </cell>
          <cell r="Q881">
            <v>2</v>
          </cell>
        </row>
        <row r="882">
          <cell r="O882" t="str">
            <v>4GBCU200030E</v>
          </cell>
          <cell r="P882" t="str">
            <v>SOCKOLET 6000# A350 LF2 CL.1 MSS SP-97,3",3/4"</v>
          </cell>
          <cell r="Q882">
            <v>12</v>
          </cell>
        </row>
        <row r="883">
          <cell r="O883" t="str">
            <v>4GBCU200080E</v>
          </cell>
          <cell r="P883" t="str">
            <v>SOCKOLET 6000# A350 LF2 CL.1 MSS SP-97,8",3/4"</v>
          </cell>
          <cell r="Q883">
            <v>9</v>
          </cell>
        </row>
        <row r="884">
          <cell r="O884" t="str">
            <v>4GBCU2004601</v>
          </cell>
          <cell r="P884" t="str">
            <v>SOCKOLET 6000# A350 LF2 CL.1 MSS SP-97,46",1"</v>
          </cell>
          <cell r="Q884">
            <v>5</v>
          </cell>
        </row>
        <row r="885">
          <cell r="O885" t="str">
            <v>4GBCU200460E</v>
          </cell>
          <cell r="P885" t="str">
            <v>SOCKOLET 6000# A350 LF2 CL.1 MSS SP-97,46",3/4"</v>
          </cell>
          <cell r="Q885">
            <v>13</v>
          </cell>
        </row>
        <row r="886">
          <cell r="O886" t="str">
            <v>4GBJT100060E</v>
          </cell>
          <cell r="P886" t="str">
            <v>SOCKOLET 3000# A182-F304L MSS SP-97,6",3/4"</v>
          </cell>
          <cell r="Q886">
            <v>2</v>
          </cell>
        </row>
        <row r="887">
          <cell r="O887" t="str">
            <v>4GCAT100020E</v>
          </cell>
          <cell r="P887" t="str">
            <v>THREDOLET 3000# A105N MSS SP-97,2",3/4"</v>
          </cell>
          <cell r="Q887">
            <v>1</v>
          </cell>
        </row>
        <row r="888">
          <cell r="O888" t="str">
            <v>4GCCT100040E</v>
          </cell>
          <cell r="P888" t="str">
            <v>THREDOLET 3000# A350 LF2 CL.1 MSS SP-97,4",3/4"</v>
          </cell>
          <cell r="Q888">
            <v>1</v>
          </cell>
        </row>
        <row r="889">
          <cell r="O889" t="str">
            <v>4QHAC2000E00</v>
          </cell>
          <cell r="P889" t="str">
            <v>GATE 150# FF A105N TRIM NO.1 BB HO, SOLID WEDGE, API 602,3/4"</v>
          </cell>
          <cell r="Q889">
            <v>1</v>
          </cell>
        </row>
        <row r="890">
          <cell r="O890" t="str">
            <v>4QIAK2051B00</v>
          </cell>
          <cell r="P890" t="str">
            <v>GATE 150# RF A105N TRIM NO.16 BB CA=6MM  NACE MR0175/ISO 15156 SSC resistant HO, SOLID WEDGE, API 602,1 1/2"</v>
          </cell>
          <cell r="Q890">
            <v>2</v>
          </cell>
        </row>
        <row r="891">
          <cell r="O891" t="str">
            <v>4QILK2031B00</v>
          </cell>
          <cell r="P891" t="str">
            <v>GATE 150# RF A182-F316L TRIM NO.16 BB NACE MR0175/ISO 15156 SSC resistant HO, SOLID WEDGE, API 602,1 1/2"</v>
          </cell>
          <cell r="Q891">
            <v>1</v>
          </cell>
        </row>
        <row r="892">
          <cell r="O892" t="str">
            <v>4QXAD6020D00</v>
          </cell>
          <cell r="P892" t="str">
            <v>GATE 800# SW/SCRD A105N, TRIM NO.8 BB C.A=3MM HO, SOLID WEDGE, API 602,1/2"</v>
          </cell>
          <cell r="Q892">
            <v>1</v>
          </cell>
        </row>
        <row r="893">
          <cell r="O893" t="str">
            <v>4QHAC2001B00</v>
          </cell>
          <cell r="P893" t="str">
            <v>GATE 150#FF A105N TRIM NO.1 BB HO, SOLID WEDGE, API 602,1 1/2"</v>
          </cell>
          <cell r="Q893">
            <v>2</v>
          </cell>
        </row>
        <row r="894">
          <cell r="O894" t="str">
            <v>4SSLK6100100</v>
          </cell>
          <cell r="P894" t="str">
            <v>CHECK 800# SW A182-F316L 316LSS/STELLITE SEAT&amp;DISC BC PISTON-S W/SPRING TYPE, API 602,1"</v>
          </cell>
          <cell r="Q894">
            <v>3</v>
          </cell>
        </row>
        <row r="895">
          <cell r="O895" t="str">
            <v>4QYAJ6040E00</v>
          </cell>
          <cell r="P895" t="str">
            <v>GATE 800# SW/SCRD A105N, TRIM NO.12 BB W/NIP,POE(100MM,S160) C.A=3MM NACE MR0175/ISO 15156 SSC resistant HO, SOLID WEDGE, API 602,3/4"</v>
          </cell>
          <cell r="Q895">
            <v>15</v>
          </cell>
        </row>
        <row r="896">
          <cell r="O896" t="str">
            <v>4QWAD6020E00</v>
          </cell>
          <cell r="P896" t="str">
            <v>GATE 800# SW A105N TRIM NO.8 BB W/NIP,PBE(100MM,S160) C.A=3MM HO, SOLID WEDGE, API 602,3/4"</v>
          </cell>
          <cell r="Q896">
            <v>2</v>
          </cell>
        </row>
        <row r="897">
          <cell r="O897" t="str">
            <v>4QSCK6D40E00</v>
          </cell>
          <cell r="P897" t="str">
            <v>GATE 800# SW A350 LF2 CL.1, TRIM NO.16 BB W/NIP,PBE(100MM,S160) C.A=3MM NACE MR0175/ISO 15156 SSC resistant HO, SOLID WEDGE, API 602,3/4"</v>
          </cell>
          <cell r="Q897">
            <v>10</v>
          </cell>
        </row>
        <row r="898">
          <cell r="O898" t="str">
            <v>4QYAK6080E00</v>
          </cell>
          <cell r="P898" t="str">
            <v>GATE 800# SW/SCRD A105N, TRIM NO.16 BB W/NIP,POE(100MM,S160) C.A=3MM NACE MR0175/ISO 15156 SSC Resistant,HIC resistant HO, SOLID WEDGE, API 602,3/4"</v>
          </cell>
          <cell r="Q898">
            <v>3</v>
          </cell>
        </row>
        <row r="899">
          <cell r="O899" t="str">
            <v>4QWAC6000E00</v>
          </cell>
          <cell r="P899" t="str">
            <v>GATE 800# SW A105N TRIM NO.1 BB W/NIP,PBE(100MM,S80) HO, SOLID WEDGE, API 602,3/4"</v>
          </cell>
          <cell r="Q899">
            <v>2</v>
          </cell>
        </row>
        <row r="900">
          <cell r="O900" t="str">
            <v>4QXAE6020E00</v>
          </cell>
          <cell r="P900" t="str">
            <v>GATE 800# SW/SCRD A105N TRIM NO.5 BB C.A=3MM HO, SOLID WEDGE, API 602,3/4"</v>
          </cell>
          <cell r="Q900">
            <v>26</v>
          </cell>
        </row>
        <row r="901">
          <cell r="O901" t="str">
            <v>4QXAC6020100</v>
          </cell>
          <cell r="P901" t="str">
            <v>GATE 800# SW/SCRD A105N TRIM NO.1 BB C.A=3MM HO, SOLID WEDGE, API 602,1"</v>
          </cell>
          <cell r="Q901">
            <v>49</v>
          </cell>
        </row>
        <row r="902">
          <cell r="O902" t="str">
            <v>4LFG4I000400</v>
          </cell>
          <cell r="P902" t="str">
            <v>FLANGE WN 300# RF SCH120 A182-F5 ASME B 16.5,4"</v>
          </cell>
          <cell r="Q902"/>
        </row>
        <row r="903">
          <cell r="O903" t="str">
            <v>4QWAD6020100</v>
          </cell>
          <cell r="P903" t="str">
            <v>GATE 800# SW A105N TRIM NO.8 BB W/NIP,PBE(100MM,S160) C.A=3MM HO, SOLID WEDGE, API 602,1"</v>
          </cell>
          <cell r="Q903">
            <v>3</v>
          </cell>
        </row>
        <row r="904">
          <cell r="O904" t="str">
            <v>4RSAD6020E00</v>
          </cell>
          <cell r="P904" t="str">
            <v>GLOBE 800# SW A105N TRIM NO.8 BB C.A=3MM HO, API 602,3/4"</v>
          </cell>
          <cell r="Q904">
            <v>8</v>
          </cell>
        </row>
        <row r="905">
          <cell r="O905" t="str">
            <v>4QXAD6020D00</v>
          </cell>
          <cell r="P905" t="str">
            <v>GATE 800# SW/SCRD A105N, TRIM NO.8 BB C.A=3MM HO, SOLID WEDGE, API 602,1/2"</v>
          </cell>
          <cell r="Q905">
            <v>43</v>
          </cell>
        </row>
        <row r="906">
          <cell r="O906" t="str">
            <v>4QIAD2020100</v>
          </cell>
          <cell r="P906" t="str">
            <v>GATE 150# RF A105N TRIM NO.8 BB C.A=3MM HO, SOLID WEDGE, API 602,1"</v>
          </cell>
          <cell r="Q906">
            <v>1</v>
          </cell>
        </row>
        <row r="907">
          <cell r="O907" t="str">
            <v>4RSAC6021B00</v>
          </cell>
          <cell r="P907" t="str">
            <v>GLOBE 800# SW A105N TRIM NO.1 BB C.A=3MM HO, API 602,1 1/2"</v>
          </cell>
          <cell r="Q907">
            <v>1</v>
          </cell>
        </row>
        <row r="908">
          <cell r="O908" t="str">
            <v>4RWAD6020D00</v>
          </cell>
          <cell r="P908" t="str">
            <v>NEEDLE GLOBE 800# SW A105, TRIM NO.8 BB C.A=3MM HO, API 602,1/2"</v>
          </cell>
          <cell r="Q908">
            <v>6</v>
          </cell>
        </row>
        <row r="909">
          <cell r="O909" t="str">
            <v>4QSAD6020E00</v>
          </cell>
          <cell r="P909" t="str">
            <v>GATE 800# SW A105N TRIM NO.8 BB C.A=3MM HO, SOLID WEDGE, API 602,3/4"</v>
          </cell>
          <cell r="Q909">
            <v>8</v>
          </cell>
        </row>
        <row r="910">
          <cell r="O910" t="str">
            <v>4QSAE6020100</v>
          </cell>
          <cell r="P910" t="str">
            <v>GATE 800# SW A105N TRIM NO.5 BB C.A=3MM HO, SOLID WEDGE, API 602,1"</v>
          </cell>
          <cell r="Q910">
            <v>1</v>
          </cell>
        </row>
        <row r="911">
          <cell r="O911" t="str">
            <v>4QXAD6020E00</v>
          </cell>
          <cell r="P911" t="str">
            <v>GATE 800# SW/SCRD A105N, TRIM NO.8 BB C.A=3MM HO, SOLID WEDGE, API 602,3/4"</v>
          </cell>
          <cell r="Q911">
            <v>100</v>
          </cell>
        </row>
        <row r="912">
          <cell r="O912" t="str">
            <v>4QXAD6020100</v>
          </cell>
          <cell r="P912" t="str">
            <v>GATE 800# SW/SCRD A105N, TRIM NO.8 BB C.A=3MM HO, SOLID WEDGE, API 602,1"</v>
          </cell>
          <cell r="Q912">
            <v>11</v>
          </cell>
        </row>
        <row r="913">
          <cell r="O913" t="str">
            <v>4QSAC6021B00</v>
          </cell>
          <cell r="P913" t="str">
            <v>GATE 800# SW A105N TRIM NO.1 BB C.A=3MM HO, SOLID WEDGE, API 602,1 1/2"</v>
          </cell>
          <cell r="Q913">
            <v>4</v>
          </cell>
        </row>
        <row r="914">
          <cell r="O914" t="str">
            <v>4QYAK6070100</v>
          </cell>
          <cell r="P914" t="str">
            <v>GATE 800# SW/SCRD A105N, TRIM NO.16 BB W/NIP,POE(100MM,XXS) C.A=6MM NACE MR0175/ISO 15156 SSC resistant HO, SOLID WEDGE, API 602,1"</v>
          </cell>
          <cell r="Q914">
            <v>105</v>
          </cell>
        </row>
        <row r="915">
          <cell r="O915" t="str">
            <v>4SSAC6120E00</v>
          </cell>
          <cell r="P915" t="str">
            <v>CHECK 800# SW A105N, TRIM NO.1 BC PISTON-S C.A=3MM W/SPRING TYPE, API 602,3/4"</v>
          </cell>
          <cell r="Q915">
            <v>13</v>
          </cell>
        </row>
        <row r="916">
          <cell r="O916" t="str">
            <v>4NEC4F040200</v>
          </cell>
          <cell r="P916" t="str">
            <v>BLIND SPECTACLE 300# RF A516 GR 60 NACE MR0175/ISO 15156 SSC resistant ASME B16.48,2"</v>
          </cell>
          <cell r="Q916">
            <v>7</v>
          </cell>
        </row>
        <row r="917">
          <cell r="O917" t="str">
            <v>4NEG4F000400</v>
          </cell>
          <cell r="P917" t="str">
            <v>BLIND SPECTACLE 300# RF A387 GR.5 CL.1 ASME B16.48,4"</v>
          </cell>
          <cell r="Q917">
            <v>1</v>
          </cell>
        </row>
        <row r="918">
          <cell r="O918" t="str">
            <v>4NEH2F000100</v>
          </cell>
          <cell r="P918" t="str">
            <v>BLIND SPECTACLE 150# RF A387 GR.9 CL.1 ASME B16.48</v>
          </cell>
          <cell r="Q918">
            <v>2</v>
          </cell>
        </row>
        <row r="919">
          <cell r="O919" t="str">
            <v>4MFK4N000100</v>
          </cell>
          <cell r="P919" t="str">
            <v>FLANGE SW 300# RF SCH40S A182-F316 ASME B 16.5,1"</v>
          </cell>
          <cell r="Q919">
            <v>1</v>
          </cell>
        </row>
        <row r="920">
          <cell r="O920" t="str">
            <v>4LFG4I000400</v>
          </cell>
          <cell r="P920" t="str">
            <v>FLANGE WN 300# RF SCH120 A182-F5 ASME B 16.5,4"</v>
          </cell>
          <cell r="Q920">
            <v>13</v>
          </cell>
        </row>
        <row r="921">
          <cell r="O921" t="str">
            <v>4KIAKK000201</v>
          </cell>
          <cell r="P921" t="str">
            <v>SWAGE ECC SCH160 X SCH160 A234-WPB BLE/PSE MSS SP-95,2",1"</v>
          </cell>
          <cell r="Q921">
            <v>1</v>
          </cell>
        </row>
        <row r="922">
          <cell r="O922" t="str">
            <v>4KIAKK00020E</v>
          </cell>
          <cell r="P922" t="str">
            <v>SWAGE ECC SCH160 X SCH160 A234-WPB BLE/PSE MSS SP-95,2",3/4"</v>
          </cell>
          <cell r="Q922">
            <v>1</v>
          </cell>
        </row>
        <row r="923">
          <cell r="O923" t="str">
            <v>4KIAKR060201</v>
          </cell>
          <cell r="P923" t="str">
            <v>SWAGE ECC SCH160 X XXS A234-WPB BLE/PSE NACE MR0175/ISO 15156 SSC resistant, HIC resitant MSS SP-95,2",1"</v>
          </cell>
          <cell r="Q923">
            <v>1</v>
          </cell>
        </row>
        <row r="924">
          <cell r="O924" t="str">
            <v>4KICEK00041B</v>
          </cell>
          <cell r="P924" t="str">
            <v>SWAGE ECC SCH40 X SCH160 A420-WPL6 BLE/PSE MSS SP-95,4",1 1/2"</v>
          </cell>
          <cell r="Q924">
            <v>2</v>
          </cell>
        </row>
        <row r="925">
          <cell r="O925" t="str">
            <v>4KIJLN00041B</v>
          </cell>
          <cell r="P925" t="str">
            <v>SWAGE ECC SCH10S X SCH40S A403-WP304L BLE/PSE MSS SP-95,4",1 1/2"</v>
          </cell>
          <cell r="Q925">
            <v>2</v>
          </cell>
        </row>
        <row r="926">
          <cell r="O926" t="str">
            <v>4KKARR06010D</v>
          </cell>
          <cell r="P926" t="str">
            <v>SWAGE ECC XXS X XXS A234-WPB PLE/TSE NACE MR0175/ISO 15156 SSC resistant, HIC resitant MSS SP-95,1",1/2"</v>
          </cell>
          <cell r="Q926">
            <v>6</v>
          </cell>
        </row>
        <row r="927">
          <cell r="O927" t="str">
            <v>4KPAGG001B0D</v>
          </cell>
          <cell r="P927" t="str">
            <v>SWAGE ECC SCH80 X SCH80 A234-WPB PBE MSS SP-95,1 1/2",1/2"</v>
          </cell>
          <cell r="Q927">
            <v>5</v>
          </cell>
        </row>
        <row r="928">
          <cell r="O928" t="str">
            <v>4KPAKK001B01</v>
          </cell>
          <cell r="P928" t="str">
            <v>SWAGE ECC SCH160 X SCH160 A234-WPB PBE MSS SP-95,1 1/2",1"</v>
          </cell>
          <cell r="Q928">
            <v>1</v>
          </cell>
        </row>
        <row r="929">
          <cell r="O929" t="str">
            <v>4KPAKK001B0E</v>
          </cell>
          <cell r="P929" t="str">
            <v>SWAGE ECC SCH160 X SCH160 A234-WPB PBE MSS SP-95,1 1/2",3/4"</v>
          </cell>
          <cell r="Q929">
            <v>1</v>
          </cell>
        </row>
        <row r="930">
          <cell r="O930" t="str">
            <v>4GEAT100080E</v>
          </cell>
          <cell r="P930" t="str">
            <v>ELBOLET 3000# SW A105N MSS SP-97,8"</v>
          </cell>
          <cell r="Q930">
            <v>1</v>
          </cell>
        </row>
        <row r="931">
          <cell r="O931" t="str">
            <v>4JIAEK00041B</v>
          </cell>
          <cell r="P931" t="str">
            <v>SWAGE CONC SCH40 X SCH160 A234-WPB BLE/PSE MSS SP-95,4",1 1/2"</v>
          </cell>
          <cell r="Q931">
            <v>2</v>
          </cell>
        </row>
        <row r="932">
          <cell r="O932" t="str">
            <v>4JIAEK04041B</v>
          </cell>
          <cell r="P932" t="str">
            <v>SWAGE CONC SCH40 X SCH160 A234-WPB BLE/PSE NACE MR0175/ISO 15156 SSC resistant MSS SP-95,4",1 1/2"</v>
          </cell>
          <cell r="Q932">
            <v>1</v>
          </cell>
        </row>
        <row r="933">
          <cell r="O933" t="str">
            <v>4JJAER06041B</v>
          </cell>
          <cell r="P933" t="str">
            <v>SWAGE CONC SCH40 X XXS A234-WPB BLE/TSE NACE MR0175/ISO 15156 SSC resistant, HIC resitant MSS SP-95,4",1 1/2"</v>
          </cell>
          <cell r="Q933">
            <v>1</v>
          </cell>
        </row>
        <row r="934">
          <cell r="O934" t="str">
            <v>4JPJNN000E0D</v>
          </cell>
          <cell r="P934" t="str">
            <v>SWAGE CONC SCH40S X SCH40S A403-WP304L PBE MSS SP-95,3/4",1/2"</v>
          </cell>
          <cell r="Q934">
            <v>2</v>
          </cell>
        </row>
        <row r="935">
          <cell r="O935" t="str">
            <v>4KIAEG00020E</v>
          </cell>
          <cell r="P935" t="str">
            <v>SWAGE ECC SCH40 X SCH80 A234-WPB BLE/PSE MSS SP-95,2",3/4"</v>
          </cell>
          <cell r="Q935">
            <v>19</v>
          </cell>
        </row>
        <row r="936">
          <cell r="O936" t="str">
            <v>4KIAEK06031B</v>
          </cell>
          <cell r="P936" t="str">
            <v>SWAGE ECC SCH40 X SCH160 A234-WPB BLE/PSE NACE MR0175/ISO 15156 SSC resistant, HIC resitant MSS SP-95,3",1 1/2"</v>
          </cell>
          <cell r="Q936">
            <v>2</v>
          </cell>
        </row>
        <row r="937">
          <cell r="O937" t="str">
            <v>4BHCT1040E00</v>
          </cell>
          <cell r="P937" t="str">
            <v>PLUG ROUND HEAD SCRD A350 LF2 CL.1 NACE MR0175/ISO 15156 SSC resistant ASME B16.11,3/4"</v>
          </cell>
          <cell r="Q937">
            <v>59</v>
          </cell>
        </row>
        <row r="938">
          <cell r="O938" t="str">
            <v>4GBAU206040E</v>
          </cell>
          <cell r="P938" t="str">
            <v>SOCKOLET 6000# A105N NACE MR0175/ISO 15156 SSC resistant, HIC resitant MSS SP-97,4",3/4"</v>
          </cell>
          <cell r="Q938">
            <v>1</v>
          </cell>
        </row>
        <row r="939">
          <cell r="O939" t="str">
            <v>4GBGV3000401</v>
          </cell>
          <cell r="P939" t="str">
            <v>SOCKOLET 9000# A182-F5 MSS SP-97,4",1"</v>
          </cell>
          <cell r="Q939">
            <v>8</v>
          </cell>
        </row>
        <row r="940">
          <cell r="O940" t="str">
            <v>4GCAT100030E</v>
          </cell>
          <cell r="P940" t="str">
            <v>THREDOLET 3000# A105N MSS SP-97,3",3/4"</v>
          </cell>
          <cell r="Q940">
            <v>1</v>
          </cell>
        </row>
        <row r="941">
          <cell r="O941" t="str">
            <v>4FASEE000603</v>
          </cell>
          <cell r="P941" t="str">
            <v>REDUCER ECC SCH40 X SCH40 A234-WPB BW SEAMLESS, ASME B16.9,6",3"</v>
          </cell>
          <cell r="Q941">
            <v>2</v>
          </cell>
        </row>
        <row r="942">
          <cell r="O942" t="str">
            <v>4BPCT1000E0D</v>
          </cell>
          <cell r="P942" t="str">
            <v>BUSHING HEX HEAD 3000# M X FNPT A350 LF2 CL.1 ASME B16.11,3/4",1/2"</v>
          </cell>
          <cell r="Q942">
            <v>7</v>
          </cell>
        </row>
        <row r="943">
          <cell r="O943" t="str">
            <v>4BPCT2040E0D</v>
          </cell>
          <cell r="P943" t="str">
            <v>BUSHING HEX HEAD 6000# M X FNPT A350 LF2 CL.1 NACE MR0175/ISO 15156 SSC resistant ASME B16.11,3/4",1/2"</v>
          </cell>
          <cell r="Q943">
            <v>19</v>
          </cell>
        </row>
        <row r="944">
          <cell r="O944" t="str">
            <v>4GAAEE000802</v>
          </cell>
          <cell r="P944" t="str">
            <v>WELDOLET SCH40 X SCH40 A105N MSS SP-97,8",2"</v>
          </cell>
          <cell r="Q944">
            <v>5</v>
          </cell>
        </row>
        <row r="945">
          <cell r="O945" t="str">
            <v>4GAAPE001203</v>
          </cell>
          <cell r="P945" t="str">
            <v>WELDOLET STD WT X SCH 40 A105N MSS SP-97,12",3"</v>
          </cell>
          <cell r="Q945">
            <v>1</v>
          </cell>
        </row>
        <row r="946">
          <cell r="O946" t="str">
            <v>4GAAQK060602</v>
          </cell>
          <cell r="P946" t="str">
            <v>WELDOLET XS X SCH160 A105N NACE MR0175/ISO 15156 SSC resistant, HIC resitant MSS SP-97,6",2"</v>
          </cell>
          <cell r="Q946">
            <v>2</v>
          </cell>
        </row>
        <row r="947">
          <cell r="O947" t="str">
            <v>4GACEK000802</v>
          </cell>
          <cell r="P947" t="str">
            <v>WELDOLET SCH40 X SCH160 A350 LF2 CL.1 MSS SP-97,8",2"</v>
          </cell>
          <cell r="Q947">
            <v>1</v>
          </cell>
        </row>
        <row r="948">
          <cell r="O948" t="str">
            <v>4QXCI6020E00</v>
          </cell>
          <cell r="P948" t="str">
            <v>GATE 800# SW/SCRD A350 LF2 CL.1, TRIM NO.10 BB C.A=3MM HO, SOLID WEDGE, API 602,3/4"</v>
          </cell>
          <cell r="Q948"/>
        </row>
        <row r="949">
          <cell r="O949" t="str">
            <v>4QSJK6300100</v>
          </cell>
          <cell r="P949" t="str">
            <v>JACKETED GATE 800# SW A182-F304L TRIM NO.16 BB HO, SOLID WEDGE, API 602,1"</v>
          </cell>
          <cell r="Q949"/>
        </row>
        <row r="950">
          <cell r="O950" t="str">
            <v>4UICKM2A0100</v>
          </cell>
          <cell r="P950" t="str">
            <v>BALL 150# RF A350 LF2 CL.1, 316SS/METAL-S FLOAT  FS WO C.A=3MM FB,BS EN ISO 17292,1"</v>
          </cell>
          <cell r="Q950"/>
        </row>
        <row r="951">
          <cell r="O951" t="str">
            <v>4SSLK6101B00</v>
          </cell>
          <cell r="P951" t="str">
            <v>CHECK 800# SW A182-F316L 316LSS/STELLITE SEAT&amp;DISC BC PISTON-S W/SPRING TYPE, API 602,1 1/2"</v>
          </cell>
          <cell r="Q951"/>
        </row>
        <row r="952">
          <cell r="O952" t="str">
            <v>4LFG4G000600</v>
          </cell>
          <cell r="P952" t="str">
            <v>FLANGE WN 300# RF SCH80 A182-F5 ASME B 16.5,6"</v>
          </cell>
          <cell r="Q952"/>
        </row>
        <row r="953">
          <cell r="O953" t="str">
            <v>4NDK4F000200</v>
          </cell>
          <cell r="P953" t="str">
            <v>BLIND FLANGE 300# RF A182-F316 ASME B 16.5,2"</v>
          </cell>
          <cell r="Q953"/>
        </row>
        <row r="954">
          <cell r="O954" t="str">
            <v>4LFA2E000800</v>
          </cell>
          <cell r="P954" t="str">
            <v>FLANGE WN 150# RF SCH40 A105N ASME B 16.5,8"</v>
          </cell>
          <cell r="Q954">
            <v>28</v>
          </cell>
        </row>
        <row r="955">
          <cell r="O955" t="str">
            <v>4LFA2P001600</v>
          </cell>
          <cell r="P955" t="str">
            <v>FLANGE WN 150# RF STD WT A105N ASME B 16.5,16"</v>
          </cell>
          <cell r="Q955">
            <v>4</v>
          </cell>
        </row>
        <row r="956">
          <cell r="O956" t="str">
            <v>4LFA2P002400</v>
          </cell>
          <cell r="P956" t="str">
            <v>FLANGE WN 150# RF STD WT A105N ASME B 16.5,24"</v>
          </cell>
          <cell r="Q956">
            <v>1</v>
          </cell>
        </row>
        <row r="957">
          <cell r="O957" t="str">
            <v>4LFA2P101400</v>
          </cell>
          <cell r="P957" t="str">
            <v>FLANGE WN 150# RF STD WT A105N J/S ASME B 16.5,14"</v>
          </cell>
          <cell r="Q957">
            <v>2</v>
          </cell>
        </row>
        <row r="958">
          <cell r="O958" t="str">
            <v>4LFA4I040400</v>
          </cell>
          <cell r="P958" t="str">
            <v>FLANGE WN 300# RF SCH120 A105N NACE MR0175/ISO 15156 SSC resistant ASME B 16.5,4"</v>
          </cell>
          <cell r="Q958">
            <v>6</v>
          </cell>
        </row>
        <row r="959">
          <cell r="O959" t="str">
            <v>4LFA4K040300</v>
          </cell>
          <cell r="P959" t="str">
            <v>FLANGE WN 300# RF SCH160 BORE A105N NACE MR0175/ISO 15156 SSC resistant ASME B 16.5</v>
          </cell>
          <cell r="Q959">
            <v>1</v>
          </cell>
        </row>
        <row r="960">
          <cell r="O960" t="str">
            <v>4LFA4K060300</v>
          </cell>
          <cell r="P960" t="str">
            <v>FLANGE WN 300# RF SCH160 A105N NACE MR0175/ISO 15156 SSC resistant, HIC resitant ASME B 16.5,3"</v>
          </cell>
          <cell r="Q960">
            <v>5</v>
          </cell>
        </row>
        <row r="961">
          <cell r="O961" t="str">
            <v>4LFA5G000200</v>
          </cell>
          <cell r="P961" t="str">
            <v>FLANGE WN 600# RF SCH80 A105N ASME B 16.5,2"</v>
          </cell>
          <cell r="Q961">
            <v>4</v>
          </cell>
        </row>
        <row r="962">
          <cell r="O962" t="str">
            <v>4LFC2K000200</v>
          </cell>
          <cell r="P962" t="str">
            <v>FLANGE WN 150# RF SCH160 A350 LF2 CL.1 ASME B 16.5</v>
          </cell>
          <cell r="Q962">
            <v>1</v>
          </cell>
        </row>
        <row r="963">
          <cell r="O963" t="str">
            <v>4LFC4G040200</v>
          </cell>
          <cell r="P963" t="str">
            <v>FLANGE WN 300# RF SCH80 A350 LF2 CL.1 NACE MR0175/ISO 15156 SSC resistant ASME B 16.5,2"</v>
          </cell>
          <cell r="Q963">
            <v>31</v>
          </cell>
        </row>
        <row r="964">
          <cell r="O964" t="str">
            <v>4LFG4I000400</v>
          </cell>
          <cell r="P964" t="str">
            <v>FLANGE WN 300# RF SCH120 A182-F5 ASME B 16.5,4"</v>
          </cell>
          <cell r="Q964">
            <v>1</v>
          </cell>
        </row>
        <row r="965">
          <cell r="O965" t="str">
            <v>4LFJ2L000200</v>
          </cell>
          <cell r="P965" t="str">
            <v>FLANGE WN 150# RF SCH10S A182-F304L ASME B 16.5,2"</v>
          </cell>
          <cell r="Q965">
            <v>5</v>
          </cell>
        </row>
        <row r="966">
          <cell r="O966" t="str">
            <v>4LFJ4L000400</v>
          </cell>
          <cell r="P966" t="str">
            <v>FLANGE WN 300# RF SCH10S A182-F304L ASME B 16.5</v>
          </cell>
          <cell r="Q966">
            <v>2</v>
          </cell>
        </row>
        <row r="967">
          <cell r="O967" t="str">
            <v>4LFK4L000200</v>
          </cell>
          <cell r="P967" t="str">
            <v>FLANGE WN 300# RF SCH10S A182-F316 ASME B 16.5,2"</v>
          </cell>
          <cell r="Q967">
            <v>2</v>
          </cell>
        </row>
        <row r="968">
          <cell r="O968" t="str">
            <v>4LFK4M003000</v>
          </cell>
          <cell r="P968" t="str">
            <v>FLANGE WN 300# RF SCH20S A182-F316 ASME B 16.5,30"</v>
          </cell>
          <cell r="Q968">
            <v>1</v>
          </cell>
        </row>
        <row r="969">
          <cell r="O969" t="str">
            <v>4LFK4N000600</v>
          </cell>
          <cell r="P969" t="str">
            <v>FLANGE WN 300# RF SCH40S A182-F316 ASME B 16.5,6"</v>
          </cell>
          <cell r="Q969">
            <v>24</v>
          </cell>
        </row>
        <row r="970">
          <cell r="O970" t="str">
            <v>4LFK4N000800</v>
          </cell>
          <cell r="P970" t="str">
            <v>FLANGE WN 300# RF SCH40S A182-F316 ASME B 16.5,8"</v>
          </cell>
          <cell r="Q970">
            <v>2</v>
          </cell>
        </row>
        <row r="971">
          <cell r="O971" t="str">
            <v>4LGA2E000800</v>
          </cell>
          <cell r="P971" t="str">
            <v>FLANGE WN 150# FF SCH40 A105N ASME B 16.5,8"</v>
          </cell>
          <cell r="Q971">
            <v>7</v>
          </cell>
        </row>
        <row r="972">
          <cell r="O972" t="str">
            <v>4MFA2G000100</v>
          </cell>
          <cell r="P972" t="str">
            <v>FLANGE SW 150# RF SCH80 A105N ASME B 16.5,1"</v>
          </cell>
          <cell r="Q972">
            <v>14</v>
          </cell>
        </row>
        <row r="973">
          <cell r="O973" t="str">
            <v>4MFA2G000D00</v>
          </cell>
          <cell r="P973" t="str">
            <v>FLANGE SW 150# RF SCH80 A105N ASME B 16.5,1/2"</v>
          </cell>
          <cell r="Q973">
            <v>6</v>
          </cell>
        </row>
        <row r="974">
          <cell r="O974" t="str">
            <v>4MFA2G001B00</v>
          </cell>
          <cell r="P974" t="str">
            <v>FLANGE SW 150# RF SCH80 A105N ASME B 16.5,1 1/2"</v>
          </cell>
          <cell r="Q974">
            <v>6</v>
          </cell>
        </row>
        <row r="975">
          <cell r="O975" t="str">
            <v>4MFA2K040D00</v>
          </cell>
          <cell r="P975" t="str">
            <v>FLANGE SW 150# RF SCH160 A105N NACE MR0175/ISO 15156 SSC resistant ASME B 16.5</v>
          </cell>
          <cell r="Q975">
            <v>9</v>
          </cell>
        </row>
        <row r="976">
          <cell r="O976" t="str">
            <v>4MFA2K040E00</v>
          </cell>
          <cell r="P976" t="str">
            <v>FLANGE SW 150# RF SCH160 A105N NACE MR0175/ISO 15156 SSC resistant ASME B 16.5,3/4"</v>
          </cell>
          <cell r="Q976">
            <v>7</v>
          </cell>
        </row>
        <row r="977">
          <cell r="O977" t="str">
            <v>4MFA2K060100</v>
          </cell>
          <cell r="P977" t="str">
            <v>FLANGE SW 150# RF SCH160 A105N NACE MR0175/ISO 15156 SSC resistant, HIC resitant ASME B 16.5,1"</v>
          </cell>
          <cell r="Q977">
            <v>2</v>
          </cell>
        </row>
        <row r="978">
          <cell r="O978" t="str">
            <v>4MFA2R040100</v>
          </cell>
          <cell r="P978" t="str">
            <v>FLANGE SW 150# RF XXS BORE A105N API 945 NACE MR0175/ISO 15156 SSC resistant ASME B 16.5</v>
          </cell>
          <cell r="Q978">
            <v>19</v>
          </cell>
        </row>
        <row r="979">
          <cell r="O979" t="str">
            <v>4MFA2R041B00</v>
          </cell>
          <cell r="P979" t="str">
            <v>FLANGE SW 150# RF XXS BORE A105N API 945 NACE MR0175/ISO 15156 SSC resistant ASME B 16.5</v>
          </cell>
          <cell r="Q979">
            <v>5</v>
          </cell>
        </row>
        <row r="980">
          <cell r="O980" t="str">
            <v>4MFA4G000E00</v>
          </cell>
          <cell r="P980" t="str">
            <v>FLANGE SW 300# RF SCH80 A105N ASME B 16.5,3/4"</v>
          </cell>
          <cell r="Q980">
            <v>44</v>
          </cell>
        </row>
        <row r="981">
          <cell r="O981" t="str">
            <v>4MFA4G001B00</v>
          </cell>
          <cell r="P981" t="str">
            <v>FLANGE SW 300# RF SCH80 A105N ASME B 16.5,1 1/2"</v>
          </cell>
          <cell r="Q981">
            <v>14</v>
          </cell>
        </row>
        <row r="982">
          <cell r="O982" t="str">
            <v>4MFA4K001B00</v>
          </cell>
          <cell r="P982" t="str">
            <v>FLANGE SW 300# RF SCH160 A105N ASME B 16.5,1 1/2"</v>
          </cell>
          <cell r="Q982">
            <v>5</v>
          </cell>
        </row>
        <row r="983">
          <cell r="O983" t="str">
            <v>4MFA4R040100</v>
          </cell>
          <cell r="P983" t="str">
            <v>FLANGE SW 300# RF XXS BORE A105N API 945 NACE MR0175/ISO 15156 SSC resistant ASME B 16.5</v>
          </cell>
          <cell r="Q983">
            <v>5</v>
          </cell>
        </row>
        <row r="984">
          <cell r="O984" t="str">
            <v>4MFA4R060100</v>
          </cell>
          <cell r="P984" t="str">
            <v>FLANGE SW 300# RF XXS A105N NACE MR0175/ISO 15156 SSC resistant, HIC resitant ASME B 16.5,1"</v>
          </cell>
          <cell r="Q984">
            <v>9</v>
          </cell>
        </row>
        <row r="985">
          <cell r="O985" t="str">
            <v>4MFA5G000100</v>
          </cell>
          <cell r="P985" t="str">
            <v>FLANGE SW 600# RF SCH80 A105N ASME B 16.5,1"</v>
          </cell>
          <cell r="Q985">
            <v>36</v>
          </cell>
        </row>
        <row r="986">
          <cell r="O986" t="str">
            <v>4MFA5R060100</v>
          </cell>
          <cell r="P986" t="str">
            <v>FLANGE SW 600# RF XXS A105N NACE MR0175/ISO 15156 SSC resistant ASME B 16.5</v>
          </cell>
          <cell r="Q986">
            <v>4</v>
          </cell>
        </row>
        <row r="987">
          <cell r="O987" t="str">
            <v>4MFC4K000100</v>
          </cell>
          <cell r="P987" t="str">
            <v>FLANGE SW 300# RF SCH160 A350 LF2 CL.1 ASME B 16.5</v>
          </cell>
          <cell r="Q987">
            <v>5</v>
          </cell>
        </row>
        <row r="988">
          <cell r="O988" t="str">
            <v>4MFC4K041B00</v>
          </cell>
          <cell r="P988" t="str">
            <v>FLANGE SW 300# RF SCH160 A350 LF2 CL.1 NACE MR0175/ISO 15156 SSC resistant ASME B 16.5</v>
          </cell>
          <cell r="Q988">
            <v>4</v>
          </cell>
        </row>
        <row r="989">
          <cell r="O989" t="str">
            <v>4MFJ2N000D00</v>
          </cell>
          <cell r="P989" t="str">
            <v>FLANGE SW 150# RF SCH40S A182-F304L ASME B 16.5</v>
          </cell>
          <cell r="Q989">
            <v>1</v>
          </cell>
        </row>
        <row r="990">
          <cell r="O990" t="str">
            <v>4MFJ4N001B00</v>
          </cell>
          <cell r="P990" t="str">
            <v>FLANGE SW 300# RF SCH40S A182-F304L ASME B 16.5</v>
          </cell>
          <cell r="Q990">
            <v>6</v>
          </cell>
        </row>
        <row r="991">
          <cell r="O991" t="str">
            <v>4MFL2N000100</v>
          </cell>
          <cell r="P991" t="str">
            <v>FLANGE SW 150# RF SCH40S A182-F316L ASME B 16.5,1"</v>
          </cell>
          <cell r="Q991">
            <v>26</v>
          </cell>
        </row>
        <row r="992">
          <cell r="O992" t="str">
            <v>4MFL2N000E00</v>
          </cell>
          <cell r="P992" t="str">
            <v>FLANGE SW 150# RF SCH40S A182-F316L ASME B 16.5,3/4"</v>
          </cell>
          <cell r="Q992">
            <v>13</v>
          </cell>
        </row>
        <row r="993">
          <cell r="O993" t="str">
            <v>4MFL2N001B00</v>
          </cell>
          <cell r="P993" t="str">
            <v>FLANGE SW 150# RF SCH40S A182-F316L ASME B 16.5,1 1/2"</v>
          </cell>
          <cell r="Q993">
            <v>3</v>
          </cell>
        </row>
        <row r="994">
          <cell r="O994" t="str">
            <v>4MFL2N040100</v>
          </cell>
          <cell r="P994" t="str">
            <v>FLANGE SW 150# RF SCH40S BORE A182-F316L NACE MR0175/ISO 15156 SSC resistant ASME B 16.5</v>
          </cell>
          <cell r="Q994">
            <v>9</v>
          </cell>
        </row>
        <row r="995">
          <cell r="O995" t="str">
            <v>4MFL2N040E00</v>
          </cell>
          <cell r="P995" t="str">
            <v>FLANGE SW 150# RF SCH40S BORE A182-F316L NACE MR0175/ISO 15156 SSC resistant ASME B 16.5</v>
          </cell>
          <cell r="Q995">
            <v>4</v>
          </cell>
        </row>
        <row r="996">
          <cell r="O996" t="str">
            <v>4MFL2N041B00</v>
          </cell>
          <cell r="P996" t="str">
            <v>FLANGE SW 150# RF SCH40S BORE A182-F316L NACE MR0175/ISO 15156 SSC resistant ASME B 16.5</v>
          </cell>
          <cell r="Q996">
            <v>1</v>
          </cell>
        </row>
        <row r="997">
          <cell r="O997" t="str">
            <v>4MFL4N040E00</v>
          </cell>
          <cell r="P997" t="str">
            <v>FLANGE SW 300# RF SCH40S BORE A182-F316L NACE MR0175/ISO 15156 SSC resistant ASME B 16.5</v>
          </cell>
          <cell r="Q997">
            <v>2</v>
          </cell>
        </row>
        <row r="998">
          <cell r="O998" t="str">
            <v>4MFL5N000D00</v>
          </cell>
          <cell r="P998" t="str">
            <v>FLANGE SW 600# RF SCH40S A182-F316L ASME B 16.5</v>
          </cell>
          <cell r="Q998">
            <v>2</v>
          </cell>
        </row>
        <row r="999">
          <cell r="O999" t="str">
            <v>4NAA2F100100</v>
          </cell>
          <cell r="P999" t="str">
            <v>FLANGE SCRD 150# FF GALV A105N ASME B 16.5,1"</v>
          </cell>
          <cell r="Q999">
            <v>5</v>
          </cell>
        </row>
        <row r="1000">
          <cell r="O1000" t="str">
            <v>4NAA2F100D00</v>
          </cell>
          <cell r="P1000" t="str">
            <v>FLANGE SCRD 150# FF GALV A105N ASME B 16.5</v>
          </cell>
          <cell r="Q1000">
            <v>1</v>
          </cell>
        </row>
        <row r="1001">
          <cell r="O1001" t="str">
            <v>4NAA2F100E00</v>
          </cell>
          <cell r="P1001" t="str">
            <v>FLANGE SCRD 150# FF GALV A105N ASME B 16.5,3/4"</v>
          </cell>
          <cell r="Q1001">
            <v>1</v>
          </cell>
        </row>
        <row r="1002">
          <cell r="O1002" t="str">
            <v>4NAA2G100200</v>
          </cell>
          <cell r="P1002" t="str">
            <v>FLANGE SCRD 150# FF GALV A105N ASME B 16.5,2"</v>
          </cell>
          <cell r="Q1002">
            <v>26</v>
          </cell>
        </row>
        <row r="1003">
          <cell r="O1003" t="str">
            <v>4NAA2G100400</v>
          </cell>
          <cell r="P1003" t="str">
            <v>FLANGE SCRD 150# FF GALV A105N ASME B 16.5,4"</v>
          </cell>
          <cell r="Q1003">
            <v>2</v>
          </cell>
        </row>
        <row r="1004">
          <cell r="O1004" t="str">
            <v>4NAA2G100E00</v>
          </cell>
          <cell r="P1004" t="str">
            <v>FLANGE SCRD 150# FF GALV A105N ASME B 16.5,3/4"</v>
          </cell>
          <cell r="Q1004">
            <v>5</v>
          </cell>
        </row>
        <row r="1005">
          <cell r="O1005" t="str">
            <v>4NDA2F000E00</v>
          </cell>
          <cell r="P1005" t="str">
            <v>BLIND FLANGE 150# RF A105N ASME B 16.5,3/4"</v>
          </cell>
          <cell r="Q1005">
            <v>11</v>
          </cell>
        </row>
        <row r="1006">
          <cell r="O1006" t="str">
            <v>4NDA2F002000</v>
          </cell>
          <cell r="P1006" t="str">
            <v>BLIND FLANGE 150# RF A105N ASME B 16.5,20"</v>
          </cell>
          <cell r="Q1006">
            <v>1</v>
          </cell>
        </row>
        <row r="1007">
          <cell r="O1007" t="str">
            <v>4NDA2F002400</v>
          </cell>
          <cell r="P1007" t="str">
            <v>BLIND FLANGE 150# RF A105N ASME B 16.5,24"</v>
          </cell>
          <cell r="Q1007">
            <v>1</v>
          </cell>
        </row>
        <row r="1008">
          <cell r="O1008" t="str">
            <v>4NDA2F040300</v>
          </cell>
          <cell r="P1008" t="str">
            <v>BLIND FLANGE 150# RF A105N NACE MR0175/ISO 15156 SSC resistant ASME B 16.5,3"</v>
          </cell>
          <cell r="Q1008">
            <v>1</v>
          </cell>
        </row>
        <row r="1009">
          <cell r="O1009" t="str">
            <v>4NDA2F040E00</v>
          </cell>
          <cell r="P1009" t="str">
            <v>BLIND FLANGE 150# RF A105N NACE MR0175/ISO 15156 SSC resistant ASME B 16.5,3/4"</v>
          </cell>
          <cell r="Q1009">
            <v>2</v>
          </cell>
        </row>
        <row r="1010">
          <cell r="O1010" t="str">
            <v>4NDA2F100200</v>
          </cell>
          <cell r="P1010" t="str">
            <v>BLIND FLANGE 150# FF A105N GALV ASME B 16.5,2"</v>
          </cell>
          <cell r="Q1010">
            <v>3</v>
          </cell>
        </row>
        <row r="1011">
          <cell r="O1011" t="str">
            <v>4NDA2G000200</v>
          </cell>
          <cell r="P1011" t="str">
            <v>BLIND FLANGE 150# FF A105N ASME B 16.5,2"</v>
          </cell>
          <cell r="Q1011">
            <v>3</v>
          </cell>
        </row>
        <row r="1012">
          <cell r="O1012" t="str">
            <v>4NDA2G000400</v>
          </cell>
          <cell r="P1012" t="str">
            <v>BLIND FLANGE 150# FF A105N ASME B 16.5,4"</v>
          </cell>
          <cell r="Q1012">
            <v>13</v>
          </cell>
        </row>
        <row r="1013">
          <cell r="O1013" t="str">
            <v>4NDA2G001000</v>
          </cell>
          <cell r="P1013" t="str">
            <v>BLIND FLANGE 150# FF A105N ASME B 16.5,10"</v>
          </cell>
          <cell r="Q1013">
            <v>4</v>
          </cell>
        </row>
        <row r="1014">
          <cell r="O1014" t="str">
            <v>4NDA2G001600</v>
          </cell>
          <cell r="P1014" t="str">
            <v>BLIND FLANGE 150# FF A105N ASME B 16.5,16"</v>
          </cell>
          <cell r="Q1014">
            <v>4</v>
          </cell>
        </row>
        <row r="1015">
          <cell r="O1015" t="str">
            <v>4NDA2G100E00</v>
          </cell>
          <cell r="P1015" t="str">
            <v>BLIND FLANGE 150# FF A105N GALV. ASME B 16.5,3/4"</v>
          </cell>
          <cell r="Q1015">
            <v>3</v>
          </cell>
        </row>
        <row r="1016">
          <cell r="O1016" t="str">
            <v>4NDA2G101B00</v>
          </cell>
          <cell r="P1016" t="str">
            <v>BLIND FLANGE 150# FF A105N GALV. ASME B 16.5,1 1/2"</v>
          </cell>
          <cell r="Q1016">
            <v>62</v>
          </cell>
        </row>
        <row r="1017">
          <cell r="O1017" t="str">
            <v>4NDA4F000600</v>
          </cell>
          <cell r="P1017" t="str">
            <v>BLIND FLANGE 300# RF A105N ASME B 16.5,6"</v>
          </cell>
          <cell r="Q1017">
            <v>1</v>
          </cell>
        </row>
        <row r="1018">
          <cell r="O1018" t="str">
            <v>4NDA4F000E00</v>
          </cell>
          <cell r="P1018" t="str">
            <v>BLIND FLANGE 300# RF A105N ASME B 16.5,3/4"</v>
          </cell>
          <cell r="Q1018">
            <v>7</v>
          </cell>
        </row>
        <row r="1019">
          <cell r="O1019" t="str">
            <v>4NDA4F060100</v>
          </cell>
          <cell r="P1019" t="str">
            <v>BLIND FLANGE 300# RF A105N NACE MR0175/ISO 15156 SSC resistant, HIC resitant ASME B 16.5,1"</v>
          </cell>
          <cell r="Q1019">
            <v>6</v>
          </cell>
        </row>
        <row r="1020">
          <cell r="O1020" t="str">
            <v>4NDA5F000200</v>
          </cell>
          <cell r="P1020" t="str">
            <v>BLIND FLANGE 600# RF A105N ASME B 16.5,2"</v>
          </cell>
          <cell r="Q1020">
            <v>1</v>
          </cell>
        </row>
        <row r="1021">
          <cell r="O1021" t="str">
            <v>4NDG4F000100</v>
          </cell>
          <cell r="P1021" t="str">
            <v>BLIND FLANGE 300# RF A182-F5 ASME B 16.5,1"</v>
          </cell>
          <cell r="Q1021">
            <v>2</v>
          </cell>
        </row>
        <row r="1022">
          <cell r="O1022" t="str">
            <v>4NDJ2F000800</v>
          </cell>
          <cell r="P1022" t="str">
            <v>BLIND FLANGE 150# RF A182-F304L ASME B 16.5</v>
          </cell>
          <cell r="Q1022">
            <v>1</v>
          </cell>
        </row>
        <row r="1023">
          <cell r="O1023" t="str">
            <v>4NDJ4F000E00</v>
          </cell>
          <cell r="P1023" t="str">
            <v>BLIND FLANGE 300# RF A182-F304L ASME B 16.5</v>
          </cell>
          <cell r="Q1023">
            <v>2</v>
          </cell>
        </row>
        <row r="1024">
          <cell r="O1024" t="str">
            <v>4NEA2F000E00</v>
          </cell>
          <cell r="P1024" t="str">
            <v>BLIND SPECTACLE 150# RF A516 GR 70 ASME B16.48,3/4"</v>
          </cell>
          <cell r="Q1024">
            <v>13</v>
          </cell>
        </row>
        <row r="1025">
          <cell r="O1025" t="str">
            <v>4NEA2F040100</v>
          </cell>
          <cell r="P1025" t="str">
            <v>BLIND SPECTACLE 150# RF A516 GR 70 NACE MR0175/ISO 15156 SSC resistant ASME B16.48,1"</v>
          </cell>
          <cell r="Q1025">
            <v>1</v>
          </cell>
        </row>
        <row r="1026">
          <cell r="O1026" t="str">
            <v>4NEA2F040E00</v>
          </cell>
          <cell r="P1026" t="str">
            <v>BLIND SPECTACLE 150# RF A516 GR 70 NACE MR0175/ISO 15156 SSC resistant ASME B16.48</v>
          </cell>
          <cell r="Q1026">
            <v>2</v>
          </cell>
        </row>
        <row r="1027">
          <cell r="O1027" t="str">
            <v>4NEA2F041B00</v>
          </cell>
          <cell r="P1027" t="str">
            <v>BLIND SPECTACLE 150# RF A516 GR 70 NACE MR0175/ISO 15156 SSC resistant ASME B16.48,1 1/2"</v>
          </cell>
          <cell r="Q1027">
            <v>3</v>
          </cell>
        </row>
        <row r="1028">
          <cell r="O1028" t="str">
            <v>4NEA2F100100</v>
          </cell>
          <cell r="P1028" t="str">
            <v>BLIND SPECTACLE 150# RF A516 GR 70 GALV. ASME B16.48</v>
          </cell>
          <cell r="Q1028">
            <v>1</v>
          </cell>
        </row>
        <row r="1029">
          <cell r="O1029" t="str">
            <v>4NEA4F000600</v>
          </cell>
          <cell r="P1029" t="str">
            <v>BLIND SPECTACLE 300# RF A516 GR 70 ASME B16.48,6"</v>
          </cell>
          <cell r="Q1029">
            <v>3</v>
          </cell>
        </row>
        <row r="1030">
          <cell r="O1030" t="str">
            <v>4NEA4F000800</v>
          </cell>
          <cell r="P1030" t="str">
            <v>BLIND SPECTACLE 300# RF A516 GR 70 ASME B16.48,8"</v>
          </cell>
          <cell r="Q1030">
            <v>1</v>
          </cell>
        </row>
        <row r="1031">
          <cell r="O1031" t="str">
            <v>4NEA4F060100</v>
          </cell>
          <cell r="P1031" t="str">
            <v>BLIND SPECTACLE 300# RF A516 GR 70 NACE MR0175/ISO 15156 SSC resistant, HIC resitant  ASME B16.48,1"</v>
          </cell>
          <cell r="Q1031">
            <v>2</v>
          </cell>
        </row>
        <row r="1032">
          <cell r="O1032" t="str">
            <v>4NEC4F040200</v>
          </cell>
          <cell r="P1032" t="str">
            <v>BLIND SPECTACLE 300# RF A516 GR 60 NACE MR0175/ISO 15156 SSC resistant ASME B16.48,2"</v>
          </cell>
          <cell r="Q1032">
            <v>2</v>
          </cell>
        </row>
        <row r="1033">
          <cell r="O1033" t="str">
            <v>4NEL2F000E00</v>
          </cell>
          <cell r="P1033" t="str">
            <v>BLIND SPECTACLE 150# RF A240 GR.316L ASME B16.48</v>
          </cell>
          <cell r="Q1033">
            <v>1</v>
          </cell>
        </row>
        <row r="1034">
          <cell r="O1034" t="str">
            <v>4NEL2F001B00</v>
          </cell>
          <cell r="P1034" t="str">
            <v>BLIND SPECTACLE 150# RF A240 GR.316L ASME B16.48,1 1/2"</v>
          </cell>
          <cell r="Q1034">
            <v>3</v>
          </cell>
        </row>
        <row r="1035">
          <cell r="O1035" t="str">
            <v>4NEL2F040100</v>
          </cell>
          <cell r="P1035" t="str">
            <v>BLIND SPECTACLE 150# RF A240 GR.316L NACE MR0175/ISO 15156 SSC resistant,ASME B16.48</v>
          </cell>
          <cell r="Q1035">
            <v>2</v>
          </cell>
        </row>
        <row r="1036">
          <cell r="O1036" t="str">
            <v>4NEL2F040E00</v>
          </cell>
          <cell r="P1036" t="str">
            <v>BLIND SPECTACLE 150# RF A240 GR.316L NACE MR0175/ISO 15156 SSC resistant,ASME B16.48</v>
          </cell>
          <cell r="Q1036">
            <v>2</v>
          </cell>
        </row>
        <row r="1037">
          <cell r="O1037" t="str">
            <v>4NEL2F041B00</v>
          </cell>
          <cell r="P1037" t="str">
            <v>BLIND SPECTACLE 150# RF A240 GR.316L NACE MR0175/ISO 15156 SSC resistant,ASME B16.48</v>
          </cell>
          <cell r="Q1037">
            <v>1</v>
          </cell>
        </row>
        <row r="1038">
          <cell r="O1038" t="str">
            <v>4NHA2F001600</v>
          </cell>
          <cell r="P1038" t="str">
            <v>SPACER &amp; BLIND PADDLE 150# RF A516 GR 70 ENGINEERING STD: SACR-DE-GEN-PI-SPC-0023,16"</v>
          </cell>
          <cell r="Q1038">
            <v>2</v>
          </cell>
        </row>
        <row r="1039">
          <cell r="O1039" t="str">
            <v>4BJLS1001B00</v>
          </cell>
          <cell r="P1039" t="str">
            <v>FULL COUPLING 3000# SW A182-F316L ASME B16.11</v>
          </cell>
          <cell r="Q1039">
            <v>9</v>
          </cell>
        </row>
        <row r="1040">
          <cell r="O1040" t="str">
            <v>4BDLS1000E0D</v>
          </cell>
          <cell r="P1040" t="str">
            <v>RED TEE 3000# SW A182-F316L ASME B16.11</v>
          </cell>
          <cell r="Q1040">
            <v>1</v>
          </cell>
        </row>
        <row r="1041">
          <cell r="O1041" t="str">
            <v>4BDLS1000E0E</v>
          </cell>
          <cell r="P1041" t="str">
            <v>TEE 3000# SW A182-F316L ASME B16.11</v>
          </cell>
          <cell r="Q1041">
            <v>7</v>
          </cell>
        </row>
        <row r="1042">
          <cell r="O1042" t="str">
            <v>4BGAT1100200</v>
          </cell>
          <cell r="P1042" t="str">
            <v>CAP 3000# SCRD A105N GALV ASME B16.11,2"</v>
          </cell>
          <cell r="Q1042">
            <v>5</v>
          </cell>
        </row>
        <row r="1043">
          <cell r="O1043" t="str">
            <v>4BAAG1100D00</v>
          </cell>
          <cell r="P1043" t="str">
            <v>ELBOW 90 DEG 3000# SCRD A105N GALV ASME B16.11,1/2"</v>
          </cell>
          <cell r="Q1043">
            <v>31</v>
          </cell>
        </row>
        <row r="1044">
          <cell r="O1044" t="str">
            <v>4GBLT104060E</v>
          </cell>
          <cell r="P1044" t="str">
            <v>SOCKOLET 3000# A182-F316L NACE MR0175/ISO 15156 SSC resistant MSS SP-97</v>
          </cell>
          <cell r="Q1044">
            <v>2</v>
          </cell>
        </row>
        <row r="1045">
          <cell r="O1045" t="str">
            <v>4GBAV3040401</v>
          </cell>
          <cell r="P1045" t="str">
            <v>SOCKOLET 6000# A105N NACE MR0175/ISO 15156 SSC resistant MSS SP-97,4",1"</v>
          </cell>
          <cell r="Q1045">
            <v>6</v>
          </cell>
        </row>
        <row r="1046">
          <cell r="O1046" t="str">
            <v>4BDLS104010E</v>
          </cell>
          <cell r="P1046" t="str">
            <v>RED TEE 3000# SW A182-F316L MR0175 NACE MR0175/ISO 15156 SSC resistant ASME B16.11</v>
          </cell>
          <cell r="Q1046">
            <v>4</v>
          </cell>
        </row>
        <row r="1047">
          <cell r="O1047" t="str">
            <v>4BDLS1040E0E</v>
          </cell>
          <cell r="P1047" t="str">
            <v>TEE 3000# SW A182-F316L NACE MR0175/ISO 15156 SSC resistant ASME B16.11</v>
          </cell>
          <cell r="Q1047">
            <v>2</v>
          </cell>
        </row>
        <row r="1048">
          <cell r="O1048" t="str">
            <v>4BALS1040E00</v>
          </cell>
          <cell r="P1048" t="str">
            <v>ELBOW 90 DEG 3000# SW A182-F316L NACE MR0175/ISO 15156 SSC resistant ASME B16.11</v>
          </cell>
          <cell r="Q1048">
            <v>9</v>
          </cell>
        </row>
        <row r="1049">
          <cell r="O1049" t="str">
            <v>4BJAS3041B00</v>
          </cell>
          <cell r="P1049" t="str">
            <v>FULL COUPLING 6000# SW A105N NACE MR0175/ISO 15156 SSC resistant ASME B16.11</v>
          </cell>
          <cell r="Q1049">
            <v>2</v>
          </cell>
        </row>
        <row r="1050">
          <cell r="O1050" t="str">
            <v>4BDAS3041B1B</v>
          </cell>
          <cell r="P1050" t="str">
            <v>TEE 6000# SW A105N NACE MR0175/ISO 15156 SSC resistant ASME B16.11,1 1/2",1 1/2"</v>
          </cell>
          <cell r="Q1050">
            <v>5</v>
          </cell>
        </row>
        <row r="1051">
          <cell r="O1051" t="str">
            <v>4BALS1040100</v>
          </cell>
          <cell r="P1051" t="str">
            <v>ELBOW 90 DEG 3000# SW A182-F316L NACE MR0175/ISO 15156 SSC resistant ASME B16.11,1"</v>
          </cell>
          <cell r="Q1051">
            <v>9</v>
          </cell>
        </row>
        <row r="1052">
          <cell r="O1052" t="str">
            <v>4BDLS1041B01</v>
          </cell>
          <cell r="P1052" t="str">
            <v>RED TEE 3000# SW A182-F316L MR0175 NACE MR0175/ISO 15156 SSC resistant ASME B16.11</v>
          </cell>
          <cell r="Q1052">
            <v>1</v>
          </cell>
        </row>
        <row r="1053">
          <cell r="O1053" t="str">
            <v>4GACPK001402</v>
          </cell>
          <cell r="P1053" t="str">
            <v>WELDOLET STD WT X SCH160 A350 LF2 CL.1 MSS SP-97,14",2"</v>
          </cell>
          <cell r="Q1053">
            <v>2</v>
          </cell>
        </row>
        <row r="1054">
          <cell r="O1054" t="str">
            <v>4GAAEE002006</v>
          </cell>
          <cell r="P1054" t="str">
            <v>WELDOLET SCH40 X SCH40 A105N MSS SP-97,20",6"</v>
          </cell>
          <cell r="Q1054">
            <v>1</v>
          </cell>
        </row>
        <row r="1055">
          <cell r="O1055" t="str">
            <v>4GAAPE002802</v>
          </cell>
          <cell r="P1055" t="str">
            <v>WELDOLET STD WT X SCH 40 A105N MSS SP-97,28",2"</v>
          </cell>
          <cell r="Q1055">
            <v>1</v>
          </cell>
        </row>
        <row r="1056">
          <cell r="O1056" t="str">
            <v>4GBAT100280E</v>
          </cell>
          <cell r="P1056" t="str">
            <v>SOCKOLET 3000# A105N MSS SP-97,28",3/4"</v>
          </cell>
          <cell r="Q1056">
            <v>6</v>
          </cell>
        </row>
        <row r="1057">
          <cell r="O1057" t="str">
            <v>4GAAQE001808</v>
          </cell>
          <cell r="P1057" t="str">
            <v>WELDOLET XS X SCH40 A105N MSS SP-97,18",8"</v>
          </cell>
          <cell r="Q1057">
            <v>1</v>
          </cell>
        </row>
        <row r="1058">
          <cell r="O1058" t="str">
            <v>4BPCT1000E0D</v>
          </cell>
          <cell r="P1058" t="str">
            <v>BUSHING HEX HEAD 3000# M X FNPT A350 LF2 CL.1 ASME B16.11,3/4",1/2"</v>
          </cell>
          <cell r="Q1058">
            <v>13</v>
          </cell>
        </row>
        <row r="1059">
          <cell r="O1059" t="str">
            <v>4GBCT100041B</v>
          </cell>
          <cell r="P1059" t="str">
            <v>SOCKOLET 3000# A350 LF2 CL.1 MSS SP-97,4",1 1/2"</v>
          </cell>
          <cell r="Q1059">
            <v>1</v>
          </cell>
        </row>
        <row r="1060">
          <cell r="O1060" t="str">
            <v>4BPCT2040E0D</v>
          </cell>
          <cell r="P1060" t="str">
            <v>BUSHING HEX HEAD 6000# M X FNPT A350 LF2 CL.1 NACE MR0175/ISO 15156 SSC resistant ASME B16.11,3/4",1/2"</v>
          </cell>
          <cell r="Q1060">
            <v>4</v>
          </cell>
        </row>
        <row r="1061">
          <cell r="O1061" t="str">
            <v>4BLAT2000E0D</v>
          </cell>
          <cell r="P1061" t="str">
            <v>COUPLING 6000# Female Thrded A105N ASME B16.11,3/4"</v>
          </cell>
          <cell r="Q1061">
            <v>3</v>
          </cell>
        </row>
        <row r="1062">
          <cell r="O1062" t="str">
            <v>4BHCT1040E00</v>
          </cell>
          <cell r="P1062" t="str">
            <v>PLUG ROUND HEAD SCRD A350 LF2 CL.1 NACE MR0175/ISO 15156 SSC resistant ASME B16.11,3/4"</v>
          </cell>
          <cell r="Q1062">
            <v>8</v>
          </cell>
        </row>
        <row r="1063">
          <cell r="O1063" t="str">
            <v>4BDJS1000E0E</v>
          </cell>
          <cell r="P1063" t="str">
            <v>TEE 3000# SW A182-F304L ASME B16.11,3/4",3/4"</v>
          </cell>
          <cell r="Q1063">
            <v>2</v>
          </cell>
        </row>
        <row r="1064">
          <cell r="O1064" t="str">
            <v>4GBJT100041B</v>
          </cell>
          <cell r="P1064" t="str">
            <v>SOCKOLET 3000# A182-F304L MSS SP-97,4",1 1/2"</v>
          </cell>
          <cell r="Q1064">
            <v>3</v>
          </cell>
        </row>
        <row r="1065">
          <cell r="O1065" t="str">
            <v>4BCAS3040100</v>
          </cell>
          <cell r="P1065" t="str">
            <v>ELBOW 45 DEG 6000# SW A105N NACE MR0175/ISO 15156 SSC resistant ASME B16.11</v>
          </cell>
          <cell r="Q1065">
            <v>2</v>
          </cell>
        </row>
        <row r="1066">
          <cell r="O1066" t="str">
            <v>4BDAS3040101</v>
          </cell>
          <cell r="P1066" t="str">
            <v>TEE 6000# SW A105N NACE MR0175/ISO 15156 SSC resistant ASME B16.11,1",1"</v>
          </cell>
          <cell r="Q1066">
            <v>9</v>
          </cell>
        </row>
        <row r="1067">
          <cell r="O1067" t="str">
            <v>4BAAS3040100</v>
          </cell>
          <cell r="P1067" t="str">
            <v>ELBOW 90 DEG 6000# SW A105N NACE MR0175/ISO 15156 SSC resistant ASME B16.11,1"</v>
          </cell>
          <cell r="Q1067">
            <v>27</v>
          </cell>
        </row>
        <row r="1068">
          <cell r="O1068" t="str">
            <v>4BDAS2040E0E</v>
          </cell>
          <cell r="P1068" t="str">
            <v>TEE 6000# SW A105N NACE MR0175/ISO 15156 SSC resistant ASME B16.11,3/4",3/4"</v>
          </cell>
          <cell r="Q1068">
            <v>1</v>
          </cell>
        </row>
        <row r="1069">
          <cell r="O1069" t="str">
            <v>4GBAU204180E</v>
          </cell>
          <cell r="P1069" t="str">
            <v>SOCKOLET 6000# A105N NACE MR0175/ISO 15156 SSC resistant MSS SP-97,18",3/4"</v>
          </cell>
          <cell r="Q1069">
            <v>3</v>
          </cell>
        </row>
        <row r="1070">
          <cell r="O1070" t="str">
            <v>4GAAPE001202</v>
          </cell>
          <cell r="P1070" t="str">
            <v>WELDOLET STD WT X SCH 40 A105N MSS SP-97,12",2"</v>
          </cell>
          <cell r="Q1070">
            <v>1</v>
          </cell>
        </row>
        <row r="1071">
          <cell r="O1071" t="str">
            <v>4BGAT1100E00</v>
          </cell>
          <cell r="P1071" t="str">
            <v>CAP 3000# SCRD A105N GALV ASME B16.11,3/4"</v>
          </cell>
          <cell r="Q1071">
            <v>2</v>
          </cell>
        </row>
        <row r="1072">
          <cell r="O1072" t="str">
            <v>4GCAT1100602</v>
          </cell>
          <cell r="P1072" t="str">
            <v>THREDOLET 3000# A105N GALV MSS SP-97,6",2"</v>
          </cell>
          <cell r="Q1072">
            <v>1</v>
          </cell>
        </row>
        <row r="1073">
          <cell r="O1073" t="str">
            <v>4GCAT1100601</v>
          </cell>
          <cell r="P1073" t="str">
            <v>THREDOLET 3000# A105N GALV MSS SP-97,6",1"</v>
          </cell>
          <cell r="Q1073">
            <v>20</v>
          </cell>
        </row>
        <row r="1074">
          <cell r="O1074" t="str">
            <v>4BDAG110030E</v>
          </cell>
          <cell r="P1074" t="str">
            <v>RED TEE 3000# SCRD A105N GALV ASME B16.11,3",3/4"</v>
          </cell>
          <cell r="Q1074">
            <v>2</v>
          </cell>
        </row>
        <row r="1075">
          <cell r="O1075" t="str">
            <v>4BDAG1101B0D</v>
          </cell>
          <cell r="P1075" t="str">
            <v>RED TEE 3000# SCRD A105N GALV ASME B16.11,1 1/2",1/2"</v>
          </cell>
          <cell r="Q1075">
            <v>15</v>
          </cell>
        </row>
        <row r="1076">
          <cell r="O1076" t="str">
            <v>4BJAT1100200</v>
          </cell>
          <cell r="P1076" t="str">
            <v>FULL COUPLING 3000# SCRD A105N GALV ASME B16.11,2"</v>
          </cell>
          <cell r="Q1076">
            <v>45</v>
          </cell>
        </row>
        <row r="1077">
          <cell r="O1077" t="str">
            <v>4BAAS2040E00</v>
          </cell>
          <cell r="P1077" t="str">
            <v>ELBOW 90 DEG 6000# SW A105N NACE MR0175/ISO 15156 SSC resistant ASME B16.11,3/4"</v>
          </cell>
          <cell r="Q1077">
            <v>26</v>
          </cell>
        </row>
        <row r="1078">
          <cell r="O1078" t="str">
            <v>4BJAS2001B00</v>
          </cell>
          <cell r="P1078" t="str">
            <v>FULL COUPLING 6000# SW A105N ASME B16.11,1 1/2"</v>
          </cell>
          <cell r="Q1078">
            <v>1</v>
          </cell>
        </row>
        <row r="1079">
          <cell r="O1079" t="str">
            <v>4BDAS2001B0E</v>
          </cell>
          <cell r="P1079" t="str">
            <v>RED TEE 6000# SW A105N ASME B16.11,1 1/2",3/4"</v>
          </cell>
          <cell r="Q1079">
            <v>15</v>
          </cell>
        </row>
        <row r="1080">
          <cell r="O1080" t="str">
            <v>4BAAS2001B00</v>
          </cell>
          <cell r="P1080" t="str">
            <v>ELBOW 90 DEG 6000# SW A105N ASME B16.11,1 1/2"</v>
          </cell>
          <cell r="Q1080">
            <v>11</v>
          </cell>
        </row>
        <row r="1081">
          <cell r="O1081" t="str">
            <v>4BAAS3061B00</v>
          </cell>
          <cell r="P1081" t="str">
            <v>ELBOW 90 DEG 9000# SW A105N NACE MR0175/ISO 15156 SSC resistant, HIC resitant ASME B16.11,1 1/2"</v>
          </cell>
          <cell r="Q1081">
            <v>5</v>
          </cell>
        </row>
        <row r="1082">
          <cell r="O1082" t="str">
            <v>4BPAT1100E0D</v>
          </cell>
          <cell r="P1082" t="str">
            <v>BUSHING HEX HEAD 3000# M X FNPT A105N GALV. ASME B16.11,3/4",1/2"</v>
          </cell>
          <cell r="Q1082">
            <v>4</v>
          </cell>
        </row>
        <row r="1083">
          <cell r="O1083" t="str">
            <v>4BAAG1100200</v>
          </cell>
          <cell r="P1083" t="str">
            <v>ELBOW 90 DEG 3000# SCRD A105N GALV ASME B16.11,2"</v>
          </cell>
          <cell r="Q1083">
            <v>25</v>
          </cell>
        </row>
        <row r="1084">
          <cell r="O1084" t="str">
            <v>4BHAT1100E00</v>
          </cell>
          <cell r="P1084" t="str">
            <v>PLUG ROUND HEAD SCRD A105N GALV ASME B16.11,3/4"</v>
          </cell>
          <cell r="Q1084">
            <v>3</v>
          </cell>
        </row>
        <row r="1085">
          <cell r="O1085" t="str">
            <v>4BAAG1100E00</v>
          </cell>
          <cell r="P1085" t="str">
            <v>ELBOW 90 DEG 3000# SCRD A105N GALV ASME B16.11,3/4"</v>
          </cell>
          <cell r="Q1085">
            <v>14</v>
          </cell>
        </row>
        <row r="1086">
          <cell r="O1086" t="str">
            <v>4BHAT1100D00</v>
          </cell>
          <cell r="P1086" t="str">
            <v>PLUG ROUND HEAD SCRD A105N GALV ASME B16.11,1/2"</v>
          </cell>
          <cell r="Q1086">
            <v>55</v>
          </cell>
        </row>
        <row r="1087">
          <cell r="O1087" t="str">
            <v>4BAAG1100100</v>
          </cell>
          <cell r="P1087" t="str">
            <v>ELBOW 90 DEG 3000# SCRD A105N GALV ASME B16.11,1"</v>
          </cell>
          <cell r="Q1087">
            <v>23</v>
          </cell>
        </row>
        <row r="1088">
          <cell r="O1088" t="str">
            <v>4GBAU200040E</v>
          </cell>
          <cell r="P1088" t="str">
            <v>SOCKOLET 6000# A105N MSS SP-97,4",3/4"</v>
          </cell>
          <cell r="Q1088">
            <v>2</v>
          </cell>
        </row>
        <row r="1089">
          <cell r="O1089" t="str">
            <v>4BLGT200010D</v>
          </cell>
          <cell r="P1089" t="str">
            <v>REDUCED CON COUPLING 6000#  Female Thrded  ASTM A182 F5,1"x1/2"</v>
          </cell>
          <cell r="Q1089">
            <v>4</v>
          </cell>
        </row>
        <row r="1090">
          <cell r="O1090" t="str">
            <v>4BGAT2000E00</v>
          </cell>
          <cell r="P1090" t="str">
            <v>CAP 6000# SCRD A105N ASME B16.11,3/4"</v>
          </cell>
          <cell r="Q1090">
            <v>7</v>
          </cell>
        </row>
        <row r="1091">
          <cell r="O1091" t="str">
            <v>4BCAS2000E00</v>
          </cell>
          <cell r="P1091" t="str">
            <v>ELBOW 45 DEG 6000# SW A105N ASME B16.11,3/4"</v>
          </cell>
          <cell r="Q1091">
            <v>5</v>
          </cell>
        </row>
        <row r="1092">
          <cell r="O1092" t="str">
            <v>4BKAS1000100</v>
          </cell>
          <cell r="P1092" t="str">
            <v>HALF COUPLING 3000# SW A105N ASME B16.11,1"</v>
          </cell>
          <cell r="Q1092">
            <v>5</v>
          </cell>
        </row>
        <row r="1093">
          <cell r="O1093" t="str">
            <v>4BPJT1000E0D</v>
          </cell>
          <cell r="P1093" t="str">
            <v>BUSHING HEX HEAD 3000# M X FNPT A182-F304L ASME B16.11,3/4",1/2"</v>
          </cell>
          <cell r="Q1093">
            <v>6</v>
          </cell>
        </row>
        <row r="1094">
          <cell r="O1094" t="str">
            <v>4BAJS1000E00</v>
          </cell>
          <cell r="P1094" t="str">
            <v>ELBOW 90 DEG 3000# SW A182-F304L ASME B16.11,3/4"</v>
          </cell>
          <cell r="Q1094">
            <v>20</v>
          </cell>
        </row>
        <row r="1095">
          <cell r="O1095" t="str">
            <v>4BAAS2000D00</v>
          </cell>
          <cell r="P1095" t="str">
            <v>ELBOW 90 DEG 6000# SW A105N ASME B16.11,1/2"</v>
          </cell>
          <cell r="Q1095">
            <v>10</v>
          </cell>
        </row>
        <row r="1096">
          <cell r="O1096" t="str">
            <v>4BPAT1000E0D</v>
          </cell>
          <cell r="P1096" t="str">
            <v>BUSHING HEX HEAD 3000# M X FNPT A105N ASME B16.11,3/4",1/2"</v>
          </cell>
          <cell r="Q1096">
            <v>12</v>
          </cell>
        </row>
        <row r="1097">
          <cell r="O1097" t="str">
            <v>4BDAS1000101</v>
          </cell>
          <cell r="P1097" t="str">
            <v>TEE 3000# SW A105N ASME B16.11,1",1"</v>
          </cell>
          <cell r="Q1097">
            <v>51</v>
          </cell>
        </row>
        <row r="1098">
          <cell r="O1098" t="str">
            <v>4BHAT1000100</v>
          </cell>
          <cell r="P1098" t="str">
            <v>PLUG ROUND HEAD SCRD A105N ASME B16.11,1"</v>
          </cell>
          <cell r="Q1098">
            <v>57</v>
          </cell>
        </row>
        <row r="1099">
          <cell r="O1099" t="str">
            <v>4BJAS1000D00</v>
          </cell>
          <cell r="P1099" t="str">
            <v>FULL COUPLING 3000# SW A105N ASME B16.11,1/2"</v>
          </cell>
          <cell r="Q1099">
            <v>60</v>
          </cell>
        </row>
        <row r="1100">
          <cell r="O1100" t="str">
            <v>4BALS1000E00</v>
          </cell>
          <cell r="P1100" t="str">
            <v>ELBOW 90 DEG 3000# SW A182-F316L ASME B16.11,3/4"</v>
          </cell>
          <cell r="Q1100">
            <v>24</v>
          </cell>
        </row>
        <row r="1101">
          <cell r="O1101" t="str">
            <v>4BJLS1000100</v>
          </cell>
          <cell r="P1101" t="str">
            <v>FULL COUPLING 3000# SW A182-F316L ASME B16.11,1"</v>
          </cell>
          <cell r="Q1101">
            <v>14</v>
          </cell>
        </row>
        <row r="1102">
          <cell r="O1102" t="str">
            <v>4BDLS1000101</v>
          </cell>
          <cell r="P1102" t="str">
            <v>TEE 3000# SW A182-F316L ASME B16.11,1",1"</v>
          </cell>
          <cell r="Q1102">
            <v>12</v>
          </cell>
        </row>
        <row r="1103">
          <cell r="O1103" t="str">
            <v>4BALS1000100</v>
          </cell>
          <cell r="P1103" t="str">
            <v>ELBOW 90 DEG 3000# SW A182-F316L ASME B16.11,1"</v>
          </cell>
          <cell r="Q1103">
            <v>75</v>
          </cell>
        </row>
        <row r="1104">
          <cell r="O1104" t="str">
            <v>4BALS1000D00</v>
          </cell>
          <cell r="P1104" t="str">
            <v>ELBOW 90 DEG 3000# SW A182-F316L ASME B16.11,1/2"</v>
          </cell>
          <cell r="Q1104">
            <v>18</v>
          </cell>
        </row>
        <row r="1105">
          <cell r="O1105" t="str">
            <v>4BJAS2000100</v>
          </cell>
          <cell r="P1105" t="str">
            <v>FULL COUPLING 6000# SW A105N ASME B16.11,1"</v>
          </cell>
          <cell r="Q1105">
            <v>5</v>
          </cell>
        </row>
        <row r="1106">
          <cell r="O1106" t="str">
            <v>4BAAS2000E00</v>
          </cell>
          <cell r="P1106" t="str">
            <v>ELBOW 90 DEG 6000# SW A105N ASME B16.11,3/4"</v>
          </cell>
          <cell r="Q1106">
            <v>50</v>
          </cell>
        </row>
        <row r="1107">
          <cell r="O1107" t="str">
            <v>4BCAS2000100</v>
          </cell>
          <cell r="P1107" t="str">
            <v>ELBOW 45 DEG 6000# SW A105N ASME B16.11,1"</v>
          </cell>
          <cell r="Q1107">
            <v>3</v>
          </cell>
        </row>
        <row r="1108">
          <cell r="O1108" t="str">
            <v>4BAAS2000100</v>
          </cell>
          <cell r="P1108" t="str">
            <v>ELBOW 90 DEG 6000# SW A105N ASME B16.11,1"</v>
          </cell>
          <cell r="Q1108">
            <v>22</v>
          </cell>
        </row>
        <row r="1109">
          <cell r="O1109" t="str">
            <v>4BDAS1001B0E</v>
          </cell>
          <cell r="P1109" t="str">
            <v>RED TEE 3000# SW A105N ASME B16.11,1 1/2",3/4"</v>
          </cell>
          <cell r="Q1109">
            <v>45</v>
          </cell>
        </row>
        <row r="1110">
          <cell r="O1110" t="str">
            <v>4BDAS100010E</v>
          </cell>
          <cell r="P1110" t="str">
            <v>RED TEE 3000# SW A105N ASME B16.11,1",3/4"</v>
          </cell>
          <cell r="Q1110">
            <v>43</v>
          </cell>
        </row>
        <row r="1111">
          <cell r="O1111" t="str">
            <v>4BDAS1000D0D</v>
          </cell>
          <cell r="P1111" t="str">
            <v>TEE 3000# SW A105N ASME B16.11,1/2",1/2"</v>
          </cell>
          <cell r="Q1111">
            <v>264</v>
          </cell>
        </row>
        <row r="1112">
          <cell r="O1112" t="str">
            <v>4BKAS1000E00</v>
          </cell>
          <cell r="P1112" t="str">
            <v>HALF COUPLING 3000# SW A105N ASME B16.11,3/4"</v>
          </cell>
          <cell r="Q1112">
            <v>12</v>
          </cell>
        </row>
        <row r="1113">
          <cell r="O1113" t="str">
            <v>4BAAS1000100</v>
          </cell>
          <cell r="P1113" t="str">
            <v>ELBOW 90 DEG 3000# SW A105N ASME B16.11,1"</v>
          </cell>
          <cell r="Q1113">
            <v>122</v>
          </cell>
        </row>
        <row r="1114">
          <cell r="O1114" t="str">
            <v>4BJAS1000100</v>
          </cell>
          <cell r="P1114" t="str">
            <v>FULL COUPLING 3000# SW A105N ASME B16.11,1"</v>
          </cell>
          <cell r="Q1114">
            <v>96</v>
          </cell>
        </row>
        <row r="1115">
          <cell r="O1115" t="str">
            <v>4BJAS1001B00</v>
          </cell>
          <cell r="P1115" t="str">
            <v>FULL COUPLING 3000# SW A105N ASME B16.11,1 1/2"</v>
          </cell>
          <cell r="Q1115">
            <v>13</v>
          </cell>
        </row>
        <row r="1116">
          <cell r="O1116" t="str">
            <v>4BAAS1001B00</v>
          </cell>
          <cell r="P1116" t="str">
            <v>ELBOW 90 DEG 3000# SW A105N ASME B16.11,1 1/2"</v>
          </cell>
          <cell r="Q1116">
            <v>89</v>
          </cell>
        </row>
        <row r="1117">
          <cell r="O1117" t="str">
            <v>4BHAT1000D00</v>
          </cell>
          <cell r="P1117" t="str">
            <v>PLUG ROUND HEAD SCRD A105N ASME B16.11,1/2"</v>
          </cell>
          <cell r="Q1117">
            <v>82</v>
          </cell>
        </row>
        <row r="1118">
          <cell r="O1118" t="str">
            <v>4BCAS1000E00</v>
          </cell>
          <cell r="P1118" t="str">
            <v>ELBOW 45 DEG 3000# SW A105N ASME B16.11,3/4"</v>
          </cell>
          <cell r="Q1118">
            <v>45</v>
          </cell>
        </row>
        <row r="1119">
          <cell r="O1119" t="str">
            <v>4BGAT1000E00</v>
          </cell>
          <cell r="P1119" t="str">
            <v>CAP 3000# SCRD A105N ASME B16.11,3/4"</v>
          </cell>
          <cell r="Q1119">
            <v>148</v>
          </cell>
        </row>
        <row r="1120">
          <cell r="O1120" t="str">
            <v>4BDAS1000E0E</v>
          </cell>
          <cell r="P1120" t="str">
            <v>TEE 3000# SW A105N ASME B16.11,3/4",3/4"</v>
          </cell>
          <cell r="Q1120">
            <v>162</v>
          </cell>
        </row>
        <row r="1121">
          <cell r="O1121" t="str">
            <v>4BAAS1000E00</v>
          </cell>
          <cell r="P1121" t="str">
            <v>ELBOW 90 DEG 3000# SW A105N ASME B16.11,3/4"</v>
          </cell>
          <cell r="Q1121">
            <v>636</v>
          </cell>
        </row>
        <row r="1122">
          <cell r="O1122" t="str">
            <v>4BPAT110010E</v>
          </cell>
          <cell r="P1122" t="str">
            <v>BUSHING HEX HEAD 3000# M X FNPT A105N GALV. ASME B16.11</v>
          </cell>
          <cell r="Q1122">
            <v>11</v>
          </cell>
        </row>
        <row r="1123">
          <cell r="O1123" t="str">
            <v>4BPAT110010D</v>
          </cell>
          <cell r="P1123" t="str">
            <v>BUSHING HEX HEAD 3000# M X FNPT A105N GALV. ASME B16.12</v>
          </cell>
          <cell r="Q1123">
            <v>44</v>
          </cell>
        </row>
        <row r="1124">
          <cell r="O1124" t="str">
            <v>4BDAG1100D0D</v>
          </cell>
          <cell r="P1124" t="str">
            <v>RED TEE 3000# SCRD A105N GALV ASME B16.11</v>
          </cell>
          <cell r="Q1124">
            <v>210</v>
          </cell>
        </row>
        <row r="1125">
          <cell r="O1125" t="str">
            <v>4BDAG1100E0D</v>
          </cell>
          <cell r="P1125" t="str">
            <v>RED TEE 3000# SCRD A105N GALV ASME B16.12</v>
          </cell>
          <cell r="Q1125">
            <v>33</v>
          </cell>
        </row>
        <row r="1126">
          <cell r="O1126" t="str">
            <v>4BGAT1100D00</v>
          </cell>
          <cell r="P1126" t="str">
            <v>CAP 3000# SCRD A105N GALV ASME B16.11</v>
          </cell>
          <cell r="Q1126">
            <v>44</v>
          </cell>
        </row>
        <row r="1127">
          <cell r="O1127" t="str">
            <v>4CGASP002400</v>
          </cell>
          <cell r="P1127" t="str">
            <v>CAP STD WT A234-WPB BW SEAMLESS, ASME B16.9</v>
          </cell>
          <cell r="Q1127">
            <v>1</v>
          </cell>
        </row>
        <row r="1128">
          <cell r="O1128" t="str">
            <v>4EASGG000402</v>
          </cell>
          <cell r="P1128" t="str">
            <v>REDUCER CONC SCH80 X SCH80 A234-WPB BW SEAMLESS, ASME B16.9</v>
          </cell>
          <cell r="Q1128">
            <v>2</v>
          </cell>
        </row>
        <row r="1129">
          <cell r="O1129" t="str">
            <v>4DASFG001006</v>
          </cell>
          <cell r="P1129" t="str">
            <v>RED TEE SCH60 X SCH80 A234-WPB BW SEAMLESS, ASME B16.9</v>
          </cell>
          <cell r="Q1129">
            <v>2</v>
          </cell>
        </row>
        <row r="1130">
          <cell r="O1130" t="str">
            <v>4FASFG000806</v>
          </cell>
          <cell r="P1130" t="str">
            <v>REDUCER ECC SCH60 X SCH80 A234-WPB BW SEAMLESS, ASME B16.9</v>
          </cell>
          <cell r="Q1130">
            <v>3</v>
          </cell>
        </row>
        <row r="1131">
          <cell r="O1131" t="str">
            <v>4KPLNN000E0D</v>
          </cell>
          <cell r="P1131" t="str">
            <v>SWAGE ECC SCH40S X SCH40S A403-WP316L PBE MSS SP-95</v>
          </cell>
          <cell r="Q1131">
            <v>1</v>
          </cell>
        </row>
        <row r="1132">
          <cell r="O1132" t="str">
            <v>4FJSLL000403</v>
          </cell>
          <cell r="P1132" t="str">
            <v>REDUCER ECC SCH10S X SCH10S A403-WP304L BW SEAMLESS, ASME B16.9</v>
          </cell>
          <cell r="Q1132">
            <v>2</v>
          </cell>
        </row>
        <row r="1133">
          <cell r="O1133" t="str">
            <v>4CCJSL000300</v>
          </cell>
          <cell r="P1133" t="str">
            <v>ELBOW 45 DEG SCH10S A403-WP304L BW SEAMLESS, ASME B16.9,3"</v>
          </cell>
          <cell r="Q1133">
            <v>1</v>
          </cell>
        </row>
        <row r="1134">
          <cell r="O1134" t="str">
            <v>4JIAKR04021B</v>
          </cell>
          <cell r="P1134" t="str">
            <v>SWAGE CONC SCH160 X XXS A234-WPB BLE/PSE API 945 NACE MR0175/ISO 15156 SSC resistant MSS SP-95</v>
          </cell>
          <cell r="Q1134">
            <v>2</v>
          </cell>
        </row>
        <row r="1135">
          <cell r="O1135" t="str">
            <v>4JPLNN04010E</v>
          </cell>
          <cell r="P1135" t="str">
            <v>SWAGE CONC SCH40S A403-WP316L PBE NACE MR0175/ISO 15156 SSC resistant MSS SP-95</v>
          </cell>
          <cell r="Q1135">
            <v>2</v>
          </cell>
        </row>
        <row r="1136">
          <cell r="O1136" t="str">
            <v>4CALSL040200</v>
          </cell>
          <cell r="P1136" t="str">
            <v>ELBOW 90 DEG LR SCH10S A403-WP316L BW NACE MR0175/ISO 15156 SSC resistant SEAMLESS, ASME B16.9</v>
          </cell>
          <cell r="Q1136">
            <v>2</v>
          </cell>
        </row>
        <row r="1137">
          <cell r="O1137" t="str">
            <v>4EAGPE101408</v>
          </cell>
          <cell r="P1137" t="str">
            <v>REDUCER CONC STD WT X SCH40 A234-WPB GALV. BW SEAMLESS, ASME B16.9,14",8"</v>
          </cell>
          <cell r="Q1137">
            <v>1</v>
          </cell>
        </row>
        <row r="1138">
          <cell r="O1138" t="str">
            <v>4FASPP001412</v>
          </cell>
          <cell r="P1138" t="str">
            <v>REDUCER ECC STD WT X STD WT A234-WPB BW SEAMLESS, ASME B16.9,14",12"</v>
          </cell>
          <cell r="Q1138">
            <v>3</v>
          </cell>
        </row>
        <row r="1139">
          <cell r="O1139" t="str">
            <v>4FCSEE000302</v>
          </cell>
          <cell r="P1139" t="str">
            <v>REDUCER ECC SCH40 X SCH40 A420-WPL6 BW SEAMLESS, ASME B16.9,3",2"</v>
          </cell>
          <cell r="Q1139">
            <v>2</v>
          </cell>
        </row>
        <row r="1140">
          <cell r="O1140" t="str">
            <v>4DCSGG040202</v>
          </cell>
          <cell r="P1140" t="str">
            <v>TEE SCH80 X SCH80 A420-WPL6 BW NACE MR0175/ISO 15156 SSC resistant SEAMLESS, ASME B16.9,2",2"</v>
          </cell>
          <cell r="Q1140">
            <v>3</v>
          </cell>
        </row>
        <row r="1141">
          <cell r="O1141" t="str">
            <v>4CACSG040200</v>
          </cell>
          <cell r="P1141" t="str">
            <v>ELBOW 90 DEG LR SCH80 A420-WPL6 BW NACE MR0175/ISO 15156 SSC resistant SEAMLESS, ASME B16.9,2"</v>
          </cell>
          <cell r="Q1141">
            <v>13</v>
          </cell>
        </row>
        <row r="1142">
          <cell r="O1142" t="str">
            <v>4GBAV3040301</v>
          </cell>
          <cell r="P1142" t="str">
            <v>SOCKOLET 6000# A105N NACE MR0175/ISO 15156 SSC resistant MSS SP-97,3",1"</v>
          </cell>
          <cell r="Q1142">
            <v>6</v>
          </cell>
        </row>
        <row r="1143">
          <cell r="O1143" t="str">
            <v>4CACSG000200</v>
          </cell>
          <cell r="P1143" t="str">
            <v>ELBOW 90 DEG LR SCH80 A420-WPL6 BW SEAMLESS, ASME B16.9,2"</v>
          </cell>
          <cell r="Q1143">
            <v>15</v>
          </cell>
        </row>
        <row r="1144">
          <cell r="O1144" t="str">
            <v>4JIAKR040201</v>
          </cell>
          <cell r="P1144" t="str">
            <v>SWAGE CONC SCH160 X XXS A234-WPB BLE/PSE API 945 NACE MR0175/ISO 15156 SSC resistant MSS SP-95</v>
          </cell>
          <cell r="Q1144">
            <v>1</v>
          </cell>
        </row>
        <row r="1145">
          <cell r="O1145" t="str">
            <v>4KPAKK040E0D</v>
          </cell>
          <cell r="P1145" t="str">
            <v>SWAGE ECC SCH160 X SCH160 A234-WPB PBE NACE MR0175/ISO 15156 SSC resistant MSS SP-95</v>
          </cell>
          <cell r="Q1145">
            <v>4</v>
          </cell>
        </row>
        <row r="1146">
          <cell r="O1146" t="str">
            <v>4GBAT100260E</v>
          </cell>
          <cell r="P1146" t="str">
            <v>SOCKOLET 3000# A105N MSS SP-97,26",3/4"</v>
          </cell>
          <cell r="Q1146">
            <v>1</v>
          </cell>
        </row>
        <row r="1147">
          <cell r="O1147" t="str">
            <v>4JJAKR04020E</v>
          </cell>
          <cell r="P1147" t="str">
            <v>SWAGE CONC SCH160 X XXS A234-WPB BLE/TSE NACE MR0175/ISO 15156 SSC resistant MSS SP-95</v>
          </cell>
          <cell r="Q1147">
            <v>1</v>
          </cell>
        </row>
        <row r="1148">
          <cell r="O1148" t="str">
            <v>4JIAKK04020E</v>
          </cell>
          <cell r="P1148" t="str">
            <v>SWAGE CONC SCH160 X SCH160 A234-WPB BLE/PSE NACE MR0175/ISO 15156 SSC resistant MSS SP-95</v>
          </cell>
          <cell r="Q1148">
            <v>1</v>
          </cell>
        </row>
        <row r="1149">
          <cell r="O1149" t="str">
            <v>4EASEE000302</v>
          </cell>
          <cell r="P1149" t="str">
            <v>REDUCER CONC SCH40 X SCH40 A234-WPB BW SEAMLESS, ASME B16.9,3",2"</v>
          </cell>
          <cell r="Q1149">
            <v>5</v>
          </cell>
        </row>
        <row r="1150">
          <cell r="O1150" t="str">
            <v>4CAJSL000300</v>
          </cell>
          <cell r="P1150" t="str">
            <v>ELBOW 90 DEG LR SCH10S A403-WP304L BW SEAMLESS, ASME B16.9,3"</v>
          </cell>
          <cell r="Q1150">
            <v>16</v>
          </cell>
        </row>
        <row r="1151">
          <cell r="O1151" t="str">
            <v>4DASIK040403</v>
          </cell>
          <cell r="P1151" t="str">
            <v>RED TEE SCH120 X SCH160 A234-WPB BW NACE MR0175/ISO 15156 SSC resistant SEAMLESS, ASME B16.9,4",3"</v>
          </cell>
          <cell r="Q1151">
            <v>2</v>
          </cell>
        </row>
        <row r="1152">
          <cell r="O1152" t="str">
            <v>4DASIR040402</v>
          </cell>
          <cell r="P1152" t="str">
            <v>RED TEE SCH120 X SCHXXS A234-WPB BW NACE MR0175/ISO 15156 SSC resistant SEAMLESS, ASME B16.9,4",2"</v>
          </cell>
          <cell r="Q1152">
            <v>4</v>
          </cell>
        </row>
        <row r="1153">
          <cell r="O1153" t="str">
            <v>4CACSE000300</v>
          </cell>
          <cell r="P1153" t="str">
            <v>ELBOW 90 DEG LR SCH40 A420-WPL6 BW SEAMLESS, ASME B16.9,3"</v>
          </cell>
          <cell r="Q1153">
            <v>10</v>
          </cell>
        </row>
        <row r="1154">
          <cell r="O1154" t="str">
            <v>4CAAWQ004600</v>
          </cell>
          <cell r="P1154" t="str">
            <v>ELBOW 90 DEG LR XS A234-WPBW BW WELDED 100%RT, ASME B16.9,46"</v>
          </cell>
          <cell r="Q1154">
            <v>1</v>
          </cell>
        </row>
        <row r="1155">
          <cell r="O1155" t="str">
            <v>4DASEE040303</v>
          </cell>
          <cell r="P1155" t="str">
            <v>TEE SCH40 X SCH40 A234-WPB BW NACE MR0175/ISO 15156 SSC resistant SEAMLESS, ASME B16.9,3",3"</v>
          </cell>
          <cell r="Q1155">
            <v>2</v>
          </cell>
        </row>
        <row r="1156">
          <cell r="O1156" t="str">
            <v>4GBAT100080E</v>
          </cell>
          <cell r="P1156" t="str">
            <v>SOCKOLET 3000# A105N MSS SP-97,8",3/4"</v>
          </cell>
          <cell r="Q1156">
            <v>21</v>
          </cell>
        </row>
        <row r="1157">
          <cell r="O1157" t="str">
            <v>4CCASQ061600</v>
          </cell>
          <cell r="P1157" t="str">
            <v>ELBOW 45 DEG XS A234-WPB BW NACE MR0175/ISO 15156 SSC resistant, HIC resitant SEAMLESS, ASME B16.9,16"</v>
          </cell>
          <cell r="Q1157">
            <v>1</v>
          </cell>
        </row>
        <row r="1158">
          <cell r="O1158" t="str">
            <v>4KIAKR060201</v>
          </cell>
          <cell r="P1158" t="str">
            <v>SWAGE ECC SCH160 X XXS A234-WPB BLE/PSE NACE MR0175/ISO 15156 SSC resistant, HIC resitant MSS SP-95,2",1"</v>
          </cell>
          <cell r="Q1158">
            <v>2</v>
          </cell>
        </row>
        <row r="1159">
          <cell r="O1159" t="str">
            <v>4FASQQ061206</v>
          </cell>
          <cell r="P1159" t="str">
            <v>REDUCER ECC XS X XS A234-WPB BW NACE MR0175/ISO 15156 SSC resistant, HIC resitant SEAMLESS, ASME B16.9, 12" / 6"</v>
          </cell>
          <cell r="Q1159">
            <v>1</v>
          </cell>
        </row>
        <row r="1160">
          <cell r="O1160" t="str">
            <v>4CAASK060300</v>
          </cell>
          <cell r="P1160" t="str">
            <v>ELBOW 90 DEG LR SCH160 A234-WPB BW NACE MR0175/ISO 15156 SSC resistant, HIC resitant SEAMLESS, ASME B16.9,3"</v>
          </cell>
          <cell r="Q1160">
            <v>10</v>
          </cell>
        </row>
        <row r="1161">
          <cell r="O1161" t="str">
            <v>4CAASK060200</v>
          </cell>
          <cell r="P1161" t="str">
            <v>ELBOW 90 DEG LR SCH160 A234-WPB BW NACE MR0175/ISO 15156 SSC resistant, HIC resitant SEAMLESS, ASME B16.9,2"</v>
          </cell>
          <cell r="Q1161">
            <v>14</v>
          </cell>
        </row>
        <row r="1162">
          <cell r="O1162" t="str">
            <v>4CAJSL000200</v>
          </cell>
          <cell r="P1162" t="str">
            <v>ELBOW 90 DEG LR SCH10S A403-WP304L BW SEAMLESS, ASME B16.9,2"</v>
          </cell>
          <cell r="Q1162">
            <v>16</v>
          </cell>
        </row>
        <row r="1163">
          <cell r="O1163" t="str">
            <v>4FASEE000804</v>
          </cell>
          <cell r="P1163" t="str">
            <v>REDUCER ECC SCH40 X SCH40 A234-WPB BW SEAMLESS, ASME B16.9,8",4"</v>
          </cell>
          <cell r="Q1163">
            <v>3</v>
          </cell>
        </row>
        <row r="1164">
          <cell r="O1164" t="str">
            <v>4EAWQE001810</v>
          </cell>
          <cell r="P1164" t="str">
            <v>REDUCER CONC XS X SCH40 A234-WPBW BW  WELDED 100%RT, ASME B16.9,18",10"</v>
          </cell>
          <cell r="Q1164">
            <v>1</v>
          </cell>
        </row>
        <row r="1165">
          <cell r="O1165" t="str">
            <v>4FASEE000603</v>
          </cell>
          <cell r="P1165" t="str">
            <v>REDUCER ECC SCH40 X SCH40 A234-WPB BW SEAMLESS, ASME B16.9,6",3"</v>
          </cell>
          <cell r="Q1165">
            <v>8</v>
          </cell>
        </row>
        <row r="1166">
          <cell r="O1166" t="str">
            <v>4DLSLL000202</v>
          </cell>
          <cell r="P1166" t="str">
            <v>TEE SCH10S X SCH10S A403-WP316L BW SEAMLESS, ASME B16.9,2",2"</v>
          </cell>
          <cell r="Q1166">
            <v>1</v>
          </cell>
        </row>
        <row r="1167">
          <cell r="O1167" t="str">
            <v>4CALSL000200</v>
          </cell>
          <cell r="P1167" t="str">
            <v>ELBOW 90 DEG LR SCH10S A403-WP316L BW SEAMLESS, ASME B16.9,2"</v>
          </cell>
          <cell r="Q1167">
            <v>44</v>
          </cell>
        </row>
        <row r="1168">
          <cell r="O1168" t="str">
            <v>4BHAT1000E00</v>
          </cell>
          <cell r="P1168" t="str">
            <v>PLUG ROUND HEAD SCRD A105N ASME B16.11,3/4"</v>
          </cell>
          <cell r="Q1168">
            <v>105</v>
          </cell>
        </row>
        <row r="1169">
          <cell r="O1169" t="str">
            <v>4EASEE000806</v>
          </cell>
          <cell r="P1169" t="str">
            <v>REDUCER CONC SCH40 X SCH40 A234-WPB BW SEAMLESS, ASME B16.9,8",6"</v>
          </cell>
          <cell r="Q1169">
            <v>3</v>
          </cell>
        </row>
        <row r="1170">
          <cell r="O1170" t="str">
            <v>4BHAT1040100</v>
          </cell>
          <cell r="P1170" t="str">
            <v>PLUG ROUND HEAD SCRD A105N NACE MR0175/ISO 15156 SSC resistant ASME B16.11,1"</v>
          </cell>
          <cell r="Q1170">
            <v>16</v>
          </cell>
        </row>
        <row r="1171">
          <cell r="O1171" t="str">
            <v>4BJAS2040E00</v>
          </cell>
          <cell r="P1171" t="str">
            <v>FULL COUPLING 6000# SW A105N NACE MR0175/ISO 15156 SSC resistant ASME B16.11,3/4"</v>
          </cell>
          <cell r="Q1171">
            <v>2</v>
          </cell>
        </row>
        <row r="1172">
          <cell r="O1172" t="str">
            <v>4BJAS3040100</v>
          </cell>
          <cell r="P1172" t="str">
            <v>FULL COUPLING 6000# SW A105N NACE MR0175/ISO 15156 SSC resistant ASME B16.11</v>
          </cell>
          <cell r="Q1172">
            <v>1</v>
          </cell>
        </row>
        <row r="1173">
          <cell r="O1173" t="str">
            <v>4CGASE000200</v>
          </cell>
          <cell r="P1173" t="str">
            <v>CAP SCH40 A234-WPB BW SEAMLESS, ASME B16.9,2"</v>
          </cell>
          <cell r="Q1173">
            <v>23</v>
          </cell>
        </row>
        <row r="1174">
          <cell r="O1174" t="str">
            <v>4DASKK040202</v>
          </cell>
          <cell r="P1174" t="str">
            <v>TEE SCH160 X SCH160 A234-WPB BW NACE MR0175/ISO 15156 SSC resistant SEAMLESS, ASME B16.9,2",2"</v>
          </cell>
          <cell r="Q1174">
            <v>5</v>
          </cell>
        </row>
        <row r="1175">
          <cell r="O1175" t="str">
            <v>4DASKK040302</v>
          </cell>
          <cell r="P1175" t="str">
            <v>RED TEE SCH160 X SCH160 A234-WPB BW NACE MR0175/ISO 15156 SSC resistant SEAMLESS, ASME B16.9</v>
          </cell>
          <cell r="Q1175">
            <v>3</v>
          </cell>
        </row>
        <row r="1176">
          <cell r="O1176" t="str">
            <v>4EASEE000403</v>
          </cell>
          <cell r="P1176" t="str">
            <v>REDUCER CONC SCH40 X SCH40 A234-WPB BW SEAMLESS, ASME B16.9,4",3"</v>
          </cell>
          <cell r="Q1176">
            <v>10</v>
          </cell>
        </row>
        <row r="1177">
          <cell r="O1177" t="str">
            <v>4FASEE000403</v>
          </cell>
          <cell r="P1177" t="str">
            <v>REDUCER ECC SCH40 X SCH40 A234-WPB BW SEAMLESS, ASME B16.9,4",3"</v>
          </cell>
          <cell r="Q1177">
            <v>8</v>
          </cell>
        </row>
        <row r="1178">
          <cell r="O1178" t="str">
            <v>4FASEE000604</v>
          </cell>
          <cell r="P1178" t="str">
            <v>REDUCER ECC SCH40 X SCH40 A234-WPB BW SEAMLESS, ASME B16.9,6",4"</v>
          </cell>
          <cell r="Q1178">
            <v>5</v>
          </cell>
        </row>
        <row r="1179">
          <cell r="O1179" t="str">
            <v>4GAAEE000802</v>
          </cell>
          <cell r="P1179" t="str">
            <v>WELDOLET SCH40 X SCH40 A105N MSS SP-97,8",2"</v>
          </cell>
          <cell r="Q1179">
            <v>9</v>
          </cell>
        </row>
        <row r="1180">
          <cell r="O1180" t="str">
            <v>4GAAPE002608</v>
          </cell>
          <cell r="P1180" t="str">
            <v>WELDOLET STD X SCH40 A105N MSS SP-97,26",8"</v>
          </cell>
          <cell r="Q1180">
            <v>1</v>
          </cell>
        </row>
        <row r="1181">
          <cell r="O1181" t="str">
            <v>4GBAT100020E</v>
          </cell>
          <cell r="P1181" t="str">
            <v>SOCKOLET 3000# A105N MSS SP-97,2",3/4"</v>
          </cell>
          <cell r="Q1181">
            <v>14</v>
          </cell>
        </row>
        <row r="1182">
          <cell r="O1182" t="str">
            <v>4GBAT100040E</v>
          </cell>
          <cell r="P1182" t="str">
            <v>SOCKOLET 3000# A105N MSS SP-97,4",3/4"</v>
          </cell>
          <cell r="Q1182">
            <v>16</v>
          </cell>
        </row>
        <row r="1183">
          <cell r="O1183" t="str">
            <v>4IABAX000100</v>
          </cell>
          <cell r="P1183" t="str">
            <v>Tube, ASTM A 179 with 1.65mm thickness.</v>
          </cell>
          <cell r="Q1183">
            <v>192</v>
          </cell>
        </row>
        <row r="1184">
          <cell r="O1184" t="str">
            <v>4IABAW000E00</v>
          </cell>
          <cell r="P1184" t="str">
            <v>Tube, ASTM A 179 with 1.25mm  thickness.</v>
          </cell>
          <cell r="Q1184">
            <v>366</v>
          </cell>
        </row>
        <row r="1185">
          <cell r="O1185" t="str">
            <v>4AABSG000100</v>
          </cell>
          <cell r="P1185" t="str">
            <v>PIPE SCH80 SMLS A106-B PE ASME B36.10M,1"</v>
          </cell>
          <cell r="Q1185">
            <v>3258</v>
          </cell>
        </row>
        <row r="1186">
          <cell r="O1186" t="str">
            <v>4BAAS1000100</v>
          </cell>
          <cell r="P1186" t="str">
            <v>ELBOW 90 DEG 3000# SW A105N ASME B16.11,1"</v>
          </cell>
          <cell r="Q1186">
            <v>1132</v>
          </cell>
        </row>
        <row r="1187">
          <cell r="O1187" t="str">
            <v>4BJAS1000100</v>
          </cell>
          <cell r="P1187" t="str">
            <v>FULL COUPLING 3000# SW A105N ASME B16.11,1"</v>
          </cell>
          <cell r="Q1187">
            <v>273</v>
          </cell>
        </row>
        <row r="1188">
          <cell r="O1188" t="str">
            <v>4JPAGG00010D</v>
          </cell>
          <cell r="P1188" t="str">
            <v>SWAGE CONC SCH80 X SCH80 A234-WPB PBE MSS SP-95,1",1/2"</v>
          </cell>
          <cell r="Q1188">
            <v>387</v>
          </cell>
        </row>
        <row r="1189">
          <cell r="O1189" t="str">
            <v>4BAAS1000100</v>
          </cell>
          <cell r="P1189" t="str">
            <v>ELBOW 90 DEG 3000# SW A105N ASME B16.11,1"</v>
          </cell>
          <cell r="Q1189">
            <v>118</v>
          </cell>
        </row>
        <row r="1190">
          <cell r="O1190" t="str">
            <v>4LFG4I000400</v>
          </cell>
          <cell r="P1190" t="str">
            <v>FLANGE WN 300# RF SCH120 A182-F5 ASME B 16.5,4"</v>
          </cell>
          <cell r="Q1190">
            <v>28</v>
          </cell>
        </row>
        <row r="1191">
          <cell r="O1191" t="str">
            <v>4BHCT1040E00</v>
          </cell>
          <cell r="P1191" t="str">
            <v>PLUG ROUND HEAD SCRD A350 LF2 CL.1 NACE MR0175/ISO 15156 SSC resistant ASME B16.11,3/4"</v>
          </cell>
          <cell r="Q1191">
            <v>8</v>
          </cell>
        </row>
        <row r="1192">
          <cell r="O1192" t="str">
            <v>4BPCT1000E0D</v>
          </cell>
          <cell r="P1192" t="str">
            <v>BUSHING HEX HEAD 3000# M X FNPT A350 LF2 CL.1 ASME B16.11,3/4",1/2"</v>
          </cell>
          <cell r="Q1192">
            <v>13</v>
          </cell>
        </row>
        <row r="1193">
          <cell r="O1193" t="str">
            <v>4BPCT2040E0D</v>
          </cell>
          <cell r="P1193" t="str">
            <v>BUSHING HEX HEAD 6000# M X FNPT A350 LF2 CL.1 NACE MR0175/ISO 15156 SSC resistant ASME B16.11,3/4",1/2"</v>
          </cell>
          <cell r="Q1193">
            <v>4</v>
          </cell>
        </row>
        <row r="1194">
          <cell r="O1194" t="str">
            <v>4BAAS2000E00</v>
          </cell>
          <cell r="P1194" t="str">
            <v>ELBOW 90 DEG 6000# SW A105N ASME B16.11,3/4"</v>
          </cell>
          <cell r="Q1194">
            <v>10</v>
          </cell>
        </row>
        <row r="1195">
          <cell r="O1195" t="str">
            <v>4BLAT2000E0D</v>
          </cell>
          <cell r="P1195" t="str">
            <v>COUPLING 6000# Female Thrded A105N ASME B16.11,3/4"</v>
          </cell>
          <cell r="Q1195">
            <v>3</v>
          </cell>
        </row>
        <row r="1196">
          <cell r="O1196" t="str">
            <v>4BAAS1000100</v>
          </cell>
          <cell r="P1196" t="str">
            <v>ELBOW 90 DEG 3000# SW A105N ASME B16.11,1"</v>
          </cell>
          <cell r="Q1196">
            <v>61</v>
          </cell>
        </row>
        <row r="1197">
          <cell r="O1197" t="str">
            <v>4BALS1000D00</v>
          </cell>
          <cell r="P1197" t="str">
            <v>ELBOW 90 DEG 3000# SW A182-F316L ASME B16.11,1/2"</v>
          </cell>
          <cell r="Q1197">
            <v>1</v>
          </cell>
        </row>
        <row r="1198">
          <cell r="O1198" t="str">
            <v>4KIJLN00020E</v>
          </cell>
          <cell r="P1198" t="str">
            <v>SWAGE ECC SCH10S X SCH40S A403-WP304L BLE/PSE MSS SP-95</v>
          </cell>
          <cell r="Q1198">
            <v>1</v>
          </cell>
        </row>
        <row r="1199">
          <cell r="O1199" t="str">
            <v>4KPAKK001B01</v>
          </cell>
          <cell r="P1199" t="str">
            <v>SWAGE ECC SCH160 X SCH160 A234-WPB PBE MSS SP-95,1 1/2",1"</v>
          </cell>
          <cell r="Q1199">
            <v>4</v>
          </cell>
        </row>
        <row r="1200">
          <cell r="O1200" t="str">
            <v>4KICGK00020E</v>
          </cell>
          <cell r="P1200" t="str">
            <v>SWAGE ECC SCH80 X SCH160 A420-WPL6 BLE/PSE MSS SP-95,2",3/4"</v>
          </cell>
          <cell r="Q1200">
            <v>1</v>
          </cell>
        </row>
        <row r="1201">
          <cell r="O1201" t="str">
            <v>4KPAGG001B01</v>
          </cell>
          <cell r="P1201" t="str">
            <v>SWAGE ECC SCH80 X SCH80 A234-WPB PBE MSS SP-95,1 1/2",1"</v>
          </cell>
          <cell r="Q1201">
            <v>8</v>
          </cell>
        </row>
        <row r="1202">
          <cell r="O1202" t="str">
            <v>4KPAGG000E0D</v>
          </cell>
          <cell r="P1202" t="str">
            <v>SWAGE ECC SCH80 X SCH80 A234-WPB PBE MSS SP-95,3/4",1/2"</v>
          </cell>
          <cell r="Q1202">
            <v>6</v>
          </cell>
        </row>
        <row r="1203">
          <cell r="O1203" t="str">
            <v>4JJAKR00020E</v>
          </cell>
          <cell r="P1203" t="str">
            <v>SWAGE CONC SCH160 X XXS A234-WPB BLE/TSE MSS SP-95,2",3/4"</v>
          </cell>
          <cell r="Q1203">
            <v>1</v>
          </cell>
        </row>
        <row r="1204">
          <cell r="O1204" t="str">
            <v>4JJAEK00020E</v>
          </cell>
          <cell r="P1204" t="str">
            <v>SWAGE CONC SCH40 X SCH160 A234-WPB BLE/TSE MSS SP-95,2",3/4"</v>
          </cell>
          <cell r="Q1204">
            <v>7</v>
          </cell>
        </row>
        <row r="1205">
          <cell r="O1205" t="str">
            <v>4KTAGG100402</v>
          </cell>
          <cell r="P1205" t="str">
            <v>SWAGE ECC SCH80 X SCH80 A234-WPB TBE GALV MSS SP-95,4",2"</v>
          </cell>
          <cell r="Q1205">
            <v>2</v>
          </cell>
        </row>
        <row r="1206">
          <cell r="O1206" t="str">
            <v>4JPAGG00010D</v>
          </cell>
          <cell r="P1206" t="str">
            <v>SWAGE CONC SCH80 X SCH80 A234-WPB PBE MSS SP-95,1",1/2"</v>
          </cell>
          <cell r="Q1206">
            <v>62</v>
          </cell>
        </row>
        <row r="1207">
          <cell r="O1207" t="str">
            <v>4KPAGG00010E</v>
          </cell>
          <cell r="P1207" t="str">
            <v>SWAGE ECC SCH80 X SCH80 A234-WPB PBE MSS SP-95,1",3/4"</v>
          </cell>
          <cell r="Q1207">
            <v>48</v>
          </cell>
        </row>
        <row r="1208">
          <cell r="O1208" t="str">
            <v>4KIAKK00020E</v>
          </cell>
          <cell r="P1208" t="str">
            <v>SWAGE ECC SCH160 X SCH160 A234-WPB BLE/PSE MSS SP-95,2",3/4"</v>
          </cell>
          <cell r="Q1208">
            <v>7</v>
          </cell>
        </row>
        <row r="1209">
          <cell r="O1209" t="str">
            <v>4JPAKK000E0D</v>
          </cell>
          <cell r="P1209" t="str">
            <v>SWAGE CONC SCH160 X SCH160 A234-WPB PBE MSS SP-95,3/4",1/2"</v>
          </cell>
          <cell r="Q1209">
            <v>4</v>
          </cell>
        </row>
        <row r="1210">
          <cell r="O1210" t="str">
            <v>4JPAGG000E0D</v>
          </cell>
          <cell r="P1210" t="str">
            <v>SWAGE CONC SCH80 X SCH80 A234-WPB PBE MSS SP-95,3/4",1/2"</v>
          </cell>
          <cell r="Q1210">
            <v>53</v>
          </cell>
        </row>
        <row r="1211">
          <cell r="O1211" t="str">
            <v>4JIAEG000201</v>
          </cell>
          <cell r="P1211" t="str">
            <v>SWAGE CONC SCH40 X SCH80 A234-WPB BLE/PSE MSS SP-95,2",1"</v>
          </cell>
          <cell r="Q1211">
            <v>5</v>
          </cell>
        </row>
        <row r="1212">
          <cell r="O1212" t="str">
            <v>4JIAEG00020E</v>
          </cell>
          <cell r="P1212" t="str">
            <v>SWAGE CONC SCH40 X SCH80 A234-WPB BLE/PSE MSS SP-95,2",3/4"</v>
          </cell>
          <cell r="Q1212">
            <v>21</v>
          </cell>
        </row>
        <row r="1213">
          <cell r="O1213" t="str">
            <v>4JIAEG00021B</v>
          </cell>
          <cell r="P1213" t="str">
            <v>SWAGE CONC SCH40 X SCH80 A234-WPB BLE/PSE MSS SP-95,2",1 1/2"</v>
          </cell>
          <cell r="Q1213">
            <v>13</v>
          </cell>
        </row>
        <row r="1214">
          <cell r="O1214" t="str">
            <v>4NDK4F003000</v>
          </cell>
          <cell r="P1214" t="str">
            <v>BLIND FLANGE 300# RF A182-F316 ASME B16.47 SERIES A,30"</v>
          </cell>
          <cell r="Q1214">
            <v>1</v>
          </cell>
        </row>
        <row r="1215">
          <cell r="O1215" t="str">
            <v>4KPLNN000E0D</v>
          </cell>
          <cell r="P1215" t="str">
            <v>SWAGE ECC SCH40S X SCH40S A403-WP316L PBE MSS SP-95</v>
          </cell>
          <cell r="Q1215">
            <v>1</v>
          </cell>
        </row>
        <row r="1216">
          <cell r="O1216" t="str">
            <v>4JIAKR04021B</v>
          </cell>
          <cell r="P1216" t="str">
            <v>SWAGE CONC SCH160 X XXS A234-WPB BLE/PSE API 945 NACE MR0175/ISO 15156 SSC resistant MSS SP-95</v>
          </cell>
          <cell r="Q1216">
            <v>2</v>
          </cell>
        </row>
        <row r="1217">
          <cell r="O1217" t="str">
            <v>4JPLNN04010E</v>
          </cell>
          <cell r="P1217" t="str">
            <v>SWAGE CONC SCH40S A403-WP316L PBE NACE MR0175/ISO 15156 SSC resistant MSS SP-95</v>
          </cell>
          <cell r="Q1217">
            <v>2</v>
          </cell>
        </row>
        <row r="1218">
          <cell r="O1218" t="str">
            <v>4JIAKR040201</v>
          </cell>
          <cell r="P1218" t="str">
            <v>SWAGE CONC SCH160 X XXS A234-WPB BLE/PSE API 945 NACE MR0175/ISO 15156 SSC resistant MSS SP-95</v>
          </cell>
          <cell r="Q1218">
            <v>1</v>
          </cell>
        </row>
        <row r="1219">
          <cell r="O1219" t="str">
            <v>4KPAKK040E0D</v>
          </cell>
          <cell r="P1219" t="str">
            <v>SWAGE ECC SCH160 X SCH160 A234-WPB PBE NACE MR0175/ISO 15156 SSC resistant MSS SP-95</v>
          </cell>
          <cell r="Q1219">
            <v>4</v>
          </cell>
        </row>
        <row r="1220">
          <cell r="O1220" t="str">
            <v>4JJAKR04020E</v>
          </cell>
          <cell r="P1220" t="str">
            <v>SWAGE CONC SCH160 X XXS A234-WPB BLE/TSE NACE MR0175/ISO 15156 SSC resistant MSS SP-95</v>
          </cell>
          <cell r="Q1220">
            <v>1</v>
          </cell>
        </row>
        <row r="1221">
          <cell r="O1221" t="str">
            <v>4JIAKK04020E</v>
          </cell>
          <cell r="P1221" t="str">
            <v>SWAGE CONC SCH160 X SCH160 A234-WPB BLE/PSE NACE MR0175/ISO 15156 SSC resistant MSS SP-95</v>
          </cell>
          <cell r="Q1221">
            <v>1</v>
          </cell>
        </row>
        <row r="1222">
          <cell r="O1222" t="str">
            <v>4KIAKR060201</v>
          </cell>
          <cell r="P1222" t="str">
            <v>SWAGE ECC SCH160 X XXS A234-WPB BLE/PSE NACE MR0175/ISO 15156 SSC resistant, HIC resitant MSS SP-95,2",1"</v>
          </cell>
          <cell r="Q1222">
            <v>2</v>
          </cell>
        </row>
        <row r="1223">
          <cell r="O1223" t="str">
            <v>4IABAW000D00</v>
          </cell>
          <cell r="P1223" t="str">
            <v>Tube, ASTM A 179 with 1.25mm  thickness.</v>
          </cell>
          <cell r="Q1223">
            <v>4254</v>
          </cell>
        </row>
        <row r="1224">
          <cell r="O1224" t="str">
            <v>4IABAV000C00</v>
          </cell>
          <cell r="P1224" t="str">
            <v>Tube, ASTM A 179 with 0.86mm  thickness.</v>
          </cell>
          <cell r="Q1224">
            <v>684</v>
          </cell>
        </row>
        <row r="1225">
          <cell r="O1225" t="str">
            <v>4UWAIR6A0100</v>
          </cell>
          <cell r="P1225" t="str">
            <v>BALL 800# SW 100 mm NIPPLE PBE ASTM A105 TRIM:SS304 W/RTFE SEATS WO FLOATING FB BS EN ISO 17292,1"</v>
          </cell>
          <cell r="Q1225">
            <v>2</v>
          </cell>
        </row>
        <row r="1226">
          <cell r="O1226" t="str">
            <v>4UWAIR6A0E00</v>
          </cell>
          <cell r="P1226" t="str">
            <v>BALL 800# SW 100 mm NIPPLE PBE ASTM A105 TRIM:SS304 W/RTFE SEATS WO FLOATING FB BS EN ISO 17292,3/4"</v>
          </cell>
          <cell r="Q1226">
            <v>2</v>
          </cell>
        </row>
        <row r="1227">
          <cell r="O1227" t="str">
            <v>4QYHI6010100</v>
          </cell>
          <cell r="P1227" t="str">
            <v>GATE 800# SW/SCRD A182-F9 TRIM NO.10 BB W/NIP,POE(100MM,XXS) C.A=6MM HO, SOLID WEDGE, API 602,1"</v>
          </cell>
          <cell r="Q1227">
            <v>2</v>
          </cell>
        </row>
        <row r="1228">
          <cell r="O1228" t="str">
            <v>4QWHI6010100</v>
          </cell>
          <cell r="P1228" t="str">
            <v>GATE 800# SW A182-F9 TRIM NO.10 BB W/NIP,PBE(100MM,XXS) C.A=6MM HO, SOLID WEDGE, API 602,1"</v>
          </cell>
          <cell r="Q1228">
            <v>1</v>
          </cell>
        </row>
        <row r="1229">
          <cell r="O1229" t="str">
            <v>4RSAP6020D00</v>
          </cell>
          <cell r="P1229" t="str">
            <v>GLOBE 800# SW A105N TRIM NO.13 BB C.A=3MM HO, API 602,1/2"</v>
          </cell>
          <cell r="Q1229">
            <v>1</v>
          </cell>
        </row>
        <row r="1230">
          <cell r="O1230" t="str">
            <v>4RSAP6020100</v>
          </cell>
          <cell r="P1230" t="str">
            <v>GLOBE 800# SW A105N TRIM NO.13 BB C.A=3MM HO, API 602,1"</v>
          </cell>
          <cell r="Q1230">
            <v>1</v>
          </cell>
        </row>
        <row r="1231">
          <cell r="O1231" t="str">
            <v>4QSAP6020100</v>
          </cell>
          <cell r="P1231" t="str">
            <v>GATE 800# SW A105N TRIM NO.13 BB C.A=3MM HO, SOLID WEDGE, API 602,1"</v>
          </cell>
          <cell r="Q1231">
            <v>4</v>
          </cell>
        </row>
        <row r="1232">
          <cell r="O1232" t="str">
            <v>4QSAP6020E00</v>
          </cell>
          <cell r="P1232" t="str">
            <v>GATE 800# SW A105N TRIM NO.13 BB C.A=3MM HO, SOLID WEDGE, API 602,3/4"</v>
          </cell>
          <cell r="Q1232">
            <v>32</v>
          </cell>
        </row>
        <row r="1233">
          <cell r="O1233" t="str">
            <v>4QXAP6020D00</v>
          </cell>
          <cell r="P1233" t="str">
            <v>GATE 800# SW/SCRD A105N, TRIM NO.13 BB C.A=3MM HO, SOLID WEDGE, API 602,1/2"</v>
          </cell>
          <cell r="Q1233">
            <v>4</v>
          </cell>
        </row>
        <row r="1234">
          <cell r="O1234" t="str">
            <v>4RSAP6021B00</v>
          </cell>
          <cell r="P1234" t="str">
            <v>GLOBE 800# SW A105N TRIM NO.13 BB C.A=3MM HO, API 602,1 1/2"</v>
          </cell>
          <cell r="Q1234">
            <v>5</v>
          </cell>
        </row>
        <row r="1235">
          <cell r="O1235" t="str">
            <v>4QSAP6021B00</v>
          </cell>
          <cell r="P1235" t="str">
            <v>GATE 800# SW A105N TRIM NO.13 BB C.A=3MM HO, SOLID WEDGE, API 602,1 1/2"</v>
          </cell>
          <cell r="Q1235">
            <v>10</v>
          </cell>
        </row>
        <row r="1236">
          <cell r="O1236" t="str">
            <v>4QXAP6020100</v>
          </cell>
          <cell r="P1236" t="str">
            <v>GATE 800# SW/SCRD A105N, TRIM NO.13 BB C.A=3MM HO, SOLID WEDGE, API 602,1"</v>
          </cell>
          <cell r="Q1236">
            <v>6</v>
          </cell>
        </row>
        <row r="1237">
          <cell r="O1237" t="str">
            <v>4SSAP6121B00</v>
          </cell>
          <cell r="P1237" t="str">
            <v>CHECK 800# SW A105N TRIM NO.13 BC PISTON-S C.A=3MM W/SPRING TYPE, API 602,1 1/2"</v>
          </cell>
          <cell r="Q1237">
            <v>11</v>
          </cell>
        </row>
        <row r="1238">
          <cell r="O1238" t="str">
            <v>4SSAP6120100</v>
          </cell>
          <cell r="P1238" t="str">
            <v>CHECK 800# SW A105N TRIM NO.13 BC PISTON-S C.A=3MM W/SPRING TYPE, API 602,1"</v>
          </cell>
          <cell r="Q1238">
            <v>5</v>
          </cell>
        </row>
        <row r="1239">
          <cell r="O1239" t="str">
            <v>4SSAP6120E00</v>
          </cell>
          <cell r="P1239" t="str">
            <v>CHECK 800# SW A105N TRIM NO.13 BC PISTON-S C.A=3MM W/SPRING TYPE, API 602,3/4"</v>
          </cell>
          <cell r="Q1239">
            <v>4</v>
          </cell>
        </row>
        <row r="1240">
          <cell r="O1240" t="str">
            <v>4QXAP6020E00</v>
          </cell>
          <cell r="P1240" t="str">
            <v>GATE 800# SW/SCRD A105N, TRIM NO.13 BB C.A=3MM HO, SOLID WEDGE, API 602,3/4"</v>
          </cell>
          <cell r="Q1240">
            <v>52</v>
          </cell>
        </row>
        <row r="1241">
          <cell r="O1241" t="str">
            <v>4UFAIR200D00</v>
          </cell>
          <cell r="P1241" t="str">
            <v>BALL 150# RF A216-WCB, 304SS/RTFE-S FLOAT  FS WO FB, API 608</v>
          </cell>
          <cell r="Q1241">
            <v>263</v>
          </cell>
        </row>
        <row r="1242">
          <cell r="O1242" t="str">
            <v>4SSAC6120D00</v>
          </cell>
          <cell r="P1242" t="str">
            <v>CHECK 800# SW A105N, TRIM NO.1 BC PISTON-S C.A=3MM W/SPRING TYPE, API 602</v>
          </cell>
          <cell r="Q1242">
            <v>1</v>
          </cell>
        </row>
        <row r="1243">
          <cell r="O1243" t="str">
            <v>4RSLK6000E00</v>
          </cell>
          <cell r="P1243" t="str">
            <v>GLOBE 800# SW A182-F316L TRIM NO.16 BB HO, API 602</v>
          </cell>
          <cell r="Q1243">
            <v>7</v>
          </cell>
        </row>
        <row r="1244">
          <cell r="O1244" t="str">
            <v>4QILK2000E00</v>
          </cell>
          <cell r="P1244" t="str">
            <v>GATE 150# RF A182-F316L TRIM NO.16 BB HO, SOLID WEDGE, API 602</v>
          </cell>
          <cell r="Q1244">
            <v>1</v>
          </cell>
        </row>
        <row r="1245">
          <cell r="O1245" t="str">
            <v>4QSLK6001B00</v>
          </cell>
          <cell r="P1245" t="str">
            <v>GATE 800# SW A182-F316L TRIM NO.16 BB HO, SOLID WEDGE, API 602,1 1/2"</v>
          </cell>
          <cell r="Q1245">
            <v>2</v>
          </cell>
        </row>
        <row r="1246">
          <cell r="O1246" t="str">
            <v>4QIGI4010100</v>
          </cell>
          <cell r="P1246" t="str">
            <v>GATE 300# RF A182-F5 TRIM NO.10 BB C.A=6MM HO, SOLID WEDGE, API 602,1"</v>
          </cell>
          <cell r="Q1246">
            <v>2</v>
          </cell>
        </row>
        <row r="1247">
          <cell r="O1247" t="str">
            <v>4QIAD2020100</v>
          </cell>
          <cell r="P1247" t="str">
            <v>GATE 150# RF A105N TRIM NO.8 BB C.A=3MM HO, SOLID WEDGE, API 602,1"</v>
          </cell>
          <cell r="Q1247">
            <v>1</v>
          </cell>
        </row>
        <row r="1248">
          <cell r="O1248" t="str">
            <v>4RSAC6021B00</v>
          </cell>
          <cell r="P1248" t="str">
            <v>GLOBE 800# SW A105N TRIM NO.1 BB C.A=3MM HO, API 602,1 1/2"</v>
          </cell>
          <cell r="Q1248">
            <v>1</v>
          </cell>
        </row>
        <row r="1249">
          <cell r="O1249" t="str">
            <v>4QWAD6020100</v>
          </cell>
          <cell r="P1249" t="str">
            <v>GATE 800# SW A105N TRIM NO.8 BB W/NIP,PBE(100MM,S160) C.A=3MM HO, SOLID WEDGE, API 602,1"</v>
          </cell>
          <cell r="Q1249">
            <v>3</v>
          </cell>
        </row>
        <row r="1250">
          <cell r="O1250" t="str">
            <v>4RSAD6020E00</v>
          </cell>
          <cell r="P1250" t="str">
            <v>GLOBE 800# SW A105N TRIM NO.8 BB C.A=3MM HO, API 602,3/4"</v>
          </cell>
          <cell r="Q1250">
            <v>8</v>
          </cell>
        </row>
        <row r="1251">
          <cell r="O1251" t="str">
            <v>4QYAK6070100</v>
          </cell>
          <cell r="P1251" t="str">
            <v>GATE 800# SW/SCRD A105N, TRIM NO.16 BB W/NIP,POE(100MM,XXS) C.A=6MM NACE MR0175/ISO 15156 SSC resistant HO, SOLID WEDGE, API 602,1"</v>
          </cell>
          <cell r="Q1251">
            <v>105</v>
          </cell>
        </row>
        <row r="1252">
          <cell r="O1252" t="str">
            <v>4RWAD6020D00</v>
          </cell>
          <cell r="P1252" t="str">
            <v>NEEDLE GLOBE 800# SW A105, TRIM NO.8 BB C.A=3MM HO, API 602,1/2"</v>
          </cell>
          <cell r="Q1252">
            <v>6</v>
          </cell>
        </row>
        <row r="1253">
          <cell r="O1253" t="str">
            <v>4QXAD6020D00</v>
          </cell>
          <cell r="P1253" t="str">
            <v>GATE 800# SW/SCRD A105N, TRIM NO.8 BB C.A=3MM HO, SOLID WEDGE, API 602,1/2"</v>
          </cell>
          <cell r="Q1253">
            <v>43</v>
          </cell>
        </row>
        <row r="1254">
          <cell r="O1254" t="str">
            <v>4QSAE6020100</v>
          </cell>
          <cell r="P1254" t="str">
            <v>GATE 800# SW A105N TRIM NO.5 BB C.A=3MM HO, SOLID WEDGE, API 602,1"</v>
          </cell>
          <cell r="Q1254">
            <v>1</v>
          </cell>
        </row>
        <row r="1255">
          <cell r="O1255" t="str">
            <v>4QXAK6050100</v>
          </cell>
          <cell r="P1255" t="str">
            <v>GATE 800# SW/SCRD A105N, TRIM NO.16 BB CA=6MM W/NIP,POE(100MM,XXS)  NACE MR0175/ISO 15156 SSC resistant HO, SOLID WEDGE, API 602,1"</v>
          </cell>
          <cell r="Q1255">
            <v>1</v>
          </cell>
        </row>
        <row r="1256">
          <cell r="O1256" t="str">
            <v>4QSAC6021B00</v>
          </cell>
          <cell r="P1256" t="str">
            <v>GATE 800# SW A105N TRIM NO.1 BB C.A=3MM HO, SOLID WEDGE, API 602,1 1/2"</v>
          </cell>
          <cell r="Q1256">
            <v>4</v>
          </cell>
        </row>
        <row r="1257">
          <cell r="O1257" t="str">
            <v>4SSAC6120E00</v>
          </cell>
          <cell r="P1257" t="str">
            <v>CHECK 800# SW A105N, TRIM NO.1 BC PISTON-S C.A=3MM W/SPRING TYPE, API 602,3/4"</v>
          </cell>
          <cell r="Q1257">
            <v>13</v>
          </cell>
        </row>
        <row r="1258">
          <cell r="O1258" t="str">
            <v>4QSAC6020100</v>
          </cell>
          <cell r="P1258" t="str">
            <v>GATE 800# SW A105N TRIM NO.1 BB C.A=3MM HO, SOLID WEDGE, API 602,1"</v>
          </cell>
          <cell r="Q1258">
            <v>7</v>
          </cell>
        </row>
        <row r="1259">
          <cell r="O1259" t="str">
            <v>4QXAD6020100</v>
          </cell>
          <cell r="P1259" t="str">
            <v>GATE 800# SW/SCRD A105N, TRIM NO.8 BB C.A=3MM HO, SOLID WEDGE, API 602,1"</v>
          </cell>
          <cell r="Q1259">
            <v>11</v>
          </cell>
        </row>
        <row r="1260">
          <cell r="O1260" t="str">
            <v>4RSAC6020E00</v>
          </cell>
          <cell r="P1260" t="str">
            <v>GLOBE 800# SW A105N TRIM NO.1 BB C.A=3MM HO, API 602,3/4"</v>
          </cell>
          <cell r="Q1260">
            <v>36</v>
          </cell>
        </row>
        <row r="1261">
          <cell r="O1261" t="str">
            <v>4QSAD6020E00</v>
          </cell>
          <cell r="P1261" t="str">
            <v>GATE 800# SW A105N TRIM NO.8 BB C.A=3MM HO, SOLID WEDGE, API 602,3/4"</v>
          </cell>
          <cell r="Q1261">
            <v>8</v>
          </cell>
        </row>
        <row r="1262">
          <cell r="O1262" t="str">
            <v>4QXAD6020E00</v>
          </cell>
          <cell r="P1262" t="str">
            <v>GATE 800# SW/SCRD A105N, TRIM NO.8 BB C.A=3MM HO, SOLID WEDGE, API 602,3/4"</v>
          </cell>
          <cell r="Q1262">
            <v>100</v>
          </cell>
        </row>
        <row r="1263">
          <cell r="O1263" t="str">
            <v>4QXAC6020E00</v>
          </cell>
          <cell r="P1263" t="str">
            <v>GATE 800# SW/SCRD A105N TRIM NO.1 BB C.A=3MM HO, SOLID WEDGE, API 602,3/4"</v>
          </cell>
          <cell r="Q1263">
            <v>75</v>
          </cell>
        </row>
        <row r="1264">
          <cell r="O1264" t="str">
            <v>4UWJIR600100 </v>
          </cell>
          <cell r="P1264" t="str">
            <v>BALL 800# SW 100 mm NIPPLE PBE ASTM A182 F304L TRIM:SS304 W/RTFE SEATS WO FLOATING FB BS EN ISO 17292</v>
          </cell>
          <cell r="Q1264">
            <v>1</v>
          </cell>
        </row>
        <row r="1265">
          <cell r="O1265" t="str">
            <v>4LFA4P602800</v>
          </cell>
          <cell r="P1265" t="str">
            <v>FLANGE WN 300# RF SCH20 A105N ASME B 16.47 Series A,28"</v>
          </cell>
          <cell r="Q1265">
            <v>2</v>
          </cell>
        </row>
        <row r="1266">
          <cell r="O1266" t="str">
            <v>4QIAP2021B00</v>
          </cell>
          <cell r="P1266" t="str">
            <v>GATE 150# RF A105N TRIM NO.13 BB CA=3MM HO, SOLID WEDGE, API 602,1 1/2"</v>
          </cell>
          <cell r="Q1266">
            <v>4</v>
          </cell>
        </row>
        <row r="1267">
          <cell r="O1267" t="str">
            <v>4QIAP2020100</v>
          </cell>
          <cell r="P1267" t="str">
            <v>GATE 150# RF A105N TRIM NO.13 BB CA=3MM HO, SOLID WEDGE, API 602,1"</v>
          </cell>
          <cell r="Q1267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K1" t="str">
            <v>کد کالای اصلی</v>
          </cell>
          <cell r="L1" t="str">
            <v>کد کالا</v>
          </cell>
          <cell r="M1" t="str">
            <v>تعداد</v>
          </cell>
        </row>
        <row r="2">
          <cell r="K2" t="str">
            <v>4BJLS1001B00</v>
          </cell>
          <cell r="L2" t="str">
            <v>4BJLS1001B00</v>
          </cell>
          <cell r="M2">
            <v>9</v>
          </cell>
        </row>
        <row r="3">
          <cell r="K3" t="str">
            <v>4BDLS1000E0D</v>
          </cell>
          <cell r="L3" t="str">
            <v>4BDLS1000E0D</v>
          </cell>
          <cell r="M3">
            <v>1</v>
          </cell>
        </row>
        <row r="4">
          <cell r="K4" t="str">
            <v>4BDLS1000E0E</v>
          </cell>
          <cell r="L4" t="str">
            <v>4BDLS1000E0E</v>
          </cell>
          <cell r="M4">
            <v>7</v>
          </cell>
        </row>
        <row r="5">
          <cell r="K5" t="str">
            <v>4BGAT1100200</v>
          </cell>
          <cell r="L5" t="str">
            <v>4BGAT1100200</v>
          </cell>
          <cell r="M5">
            <v>5</v>
          </cell>
        </row>
        <row r="6">
          <cell r="K6" t="str">
            <v>4BAAG1100D00</v>
          </cell>
          <cell r="L6" t="str">
            <v>4BAAG1100D00</v>
          </cell>
          <cell r="M6">
            <v>31</v>
          </cell>
        </row>
        <row r="7">
          <cell r="K7" t="str">
            <v>4GBLT104060E</v>
          </cell>
          <cell r="L7" t="str">
            <v>4GBLT104060E</v>
          </cell>
          <cell r="M7">
            <v>2</v>
          </cell>
        </row>
        <row r="8">
          <cell r="K8" t="str">
            <v>4GBAV3040401</v>
          </cell>
          <cell r="L8" t="str">
            <v>4GBAV3040401</v>
          </cell>
          <cell r="M8">
            <v>6</v>
          </cell>
        </row>
        <row r="9">
          <cell r="K9" t="str">
            <v>4BDLS104010E</v>
          </cell>
          <cell r="L9" t="str">
            <v>4BDLS104010E</v>
          </cell>
          <cell r="M9">
            <v>4</v>
          </cell>
        </row>
        <row r="10">
          <cell r="K10" t="str">
            <v>4BDLS1040E0E</v>
          </cell>
          <cell r="L10" t="str">
            <v>4BDLS1040E0E</v>
          </cell>
          <cell r="M10">
            <v>2</v>
          </cell>
        </row>
        <row r="11">
          <cell r="K11" t="str">
            <v>4BALS1040E00</v>
          </cell>
          <cell r="L11" t="str">
            <v>4BALS1040E00</v>
          </cell>
          <cell r="M11">
            <v>9</v>
          </cell>
        </row>
        <row r="12">
          <cell r="K12" t="str">
            <v>4BJAS3041B00</v>
          </cell>
          <cell r="L12" t="str">
            <v>4BJAS3041B00</v>
          </cell>
          <cell r="M12">
            <v>2</v>
          </cell>
        </row>
        <row r="13">
          <cell r="K13" t="str">
            <v>4BDAS3041B1B</v>
          </cell>
          <cell r="L13" t="str">
            <v>4BDAS3041B1B</v>
          </cell>
          <cell r="M13">
            <v>5</v>
          </cell>
        </row>
        <row r="14">
          <cell r="K14" t="str">
            <v>4BALS1040100</v>
          </cell>
          <cell r="L14" t="str">
            <v>4BALS1040100</v>
          </cell>
          <cell r="M14">
            <v>8</v>
          </cell>
        </row>
        <row r="15">
          <cell r="K15" t="str">
            <v>4BDLS1041B01</v>
          </cell>
          <cell r="L15" t="str">
            <v>4BDLS1041B01</v>
          </cell>
          <cell r="M15">
            <v>1</v>
          </cell>
        </row>
        <row r="16">
          <cell r="K16" t="str">
            <v>4GACPK001402</v>
          </cell>
          <cell r="L16" t="str">
            <v>4GACPK001402</v>
          </cell>
          <cell r="M16">
            <v>2</v>
          </cell>
        </row>
        <row r="17">
          <cell r="K17" t="str">
            <v>4GAAEE002006</v>
          </cell>
          <cell r="L17" t="str">
            <v>4GAAEE002006</v>
          </cell>
          <cell r="M17">
            <v>1</v>
          </cell>
        </row>
        <row r="18">
          <cell r="K18" t="str">
            <v>4GAAPE002802</v>
          </cell>
          <cell r="L18" t="str">
            <v>4GAAPE002802</v>
          </cell>
          <cell r="M18">
            <v>1</v>
          </cell>
        </row>
        <row r="19">
          <cell r="K19" t="str">
            <v>4GBAT100280E</v>
          </cell>
          <cell r="L19" t="str">
            <v>4GBAT100280E</v>
          </cell>
          <cell r="M19">
            <v>6</v>
          </cell>
        </row>
        <row r="20">
          <cell r="K20" t="str">
            <v>4GAAQE001808</v>
          </cell>
          <cell r="L20" t="str">
            <v>4GAAQE001808</v>
          </cell>
          <cell r="M20">
            <v>1</v>
          </cell>
        </row>
        <row r="21">
          <cell r="K21" t="str">
            <v>4BPCT1000E0D</v>
          </cell>
          <cell r="L21" t="str">
            <v>4BPCT1000E0D</v>
          </cell>
          <cell r="M21">
            <v>0</v>
          </cell>
        </row>
        <row r="22">
          <cell r="K22" t="str">
            <v>4GBCT100041B</v>
          </cell>
          <cell r="L22" t="str">
            <v>4GBCT100041B</v>
          </cell>
          <cell r="M22">
            <v>1</v>
          </cell>
        </row>
        <row r="23">
          <cell r="K23" t="str">
            <v>4BPCT2040E0D</v>
          </cell>
          <cell r="L23" t="str">
            <v>4BPCT2040E0D</v>
          </cell>
          <cell r="M23">
            <v>0</v>
          </cell>
        </row>
        <row r="24">
          <cell r="K24" t="str">
            <v>4BLAT2000E0D</v>
          </cell>
          <cell r="L24" t="str">
            <v>4BLAT2000E0D</v>
          </cell>
          <cell r="M24">
            <v>0</v>
          </cell>
        </row>
        <row r="25">
          <cell r="K25" t="str">
            <v>4BHCT1040E00</v>
          </cell>
          <cell r="L25" t="str">
            <v>4BHCT1040E00</v>
          </cell>
          <cell r="M25">
            <v>0</v>
          </cell>
        </row>
        <row r="26">
          <cell r="K26" t="str">
            <v>4BDJS1000E0E</v>
          </cell>
          <cell r="L26" t="str">
            <v>4BDJS1000E0E</v>
          </cell>
          <cell r="M26">
            <v>2</v>
          </cell>
        </row>
        <row r="27">
          <cell r="K27" t="str">
            <v>4GBJT100041B</v>
          </cell>
          <cell r="L27" t="str">
            <v>4GBJT100041B</v>
          </cell>
          <cell r="M27">
            <v>3</v>
          </cell>
        </row>
        <row r="28">
          <cell r="K28" t="str">
            <v>4BCAS3040100</v>
          </cell>
          <cell r="L28" t="str">
            <v>4BCAS3040100</v>
          </cell>
          <cell r="M28">
            <v>2</v>
          </cell>
        </row>
        <row r="29">
          <cell r="K29" t="str">
            <v>4BDAS3040101</v>
          </cell>
          <cell r="L29" t="str">
            <v>4BDAS3040101</v>
          </cell>
          <cell r="M29">
            <v>9</v>
          </cell>
        </row>
        <row r="30">
          <cell r="K30" t="str">
            <v>4BAAS3040100</v>
          </cell>
          <cell r="L30" t="str">
            <v>4BAAS3040100</v>
          </cell>
          <cell r="M30">
            <v>27</v>
          </cell>
        </row>
        <row r="31">
          <cell r="K31" t="str">
            <v>4BDAS2040E0E</v>
          </cell>
          <cell r="L31" t="str">
            <v>4BDAS2040E0E</v>
          </cell>
          <cell r="M31">
            <v>1</v>
          </cell>
        </row>
        <row r="32">
          <cell r="K32" t="str">
            <v>4GBAU204180E</v>
          </cell>
          <cell r="L32" t="str">
            <v>4GBAU204180E</v>
          </cell>
          <cell r="M32">
            <v>3</v>
          </cell>
        </row>
        <row r="33">
          <cell r="K33" t="str">
            <v>4GAAPE001202</v>
          </cell>
          <cell r="L33" t="str">
            <v>4GAAPE001202</v>
          </cell>
          <cell r="M33">
            <v>1</v>
          </cell>
        </row>
        <row r="34">
          <cell r="K34" t="str">
            <v>4BGAT1100E00</v>
          </cell>
          <cell r="L34" t="str">
            <v>4BGAT1100E00</v>
          </cell>
          <cell r="M34">
            <v>2</v>
          </cell>
        </row>
        <row r="35">
          <cell r="K35" t="str">
            <v>4GCAT1100602</v>
          </cell>
          <cell r="L35" t="str">
            <v>4GCAT1100602</v>
          </cell>
          <cell r="M35">
            <v>1</v>
          </cell>
        </row>
        <row r="36">
          <cell r="K36" t="str">
            <v>4GCAT1100601</v>
          </cell>
          <cell r="L36" t="str">
            <v>4GCAT1100601</v>
          </cell>
          <cell r="M36">
            <v>20</v>
          </cell>
        </row>
        <row r="37">
          <cell r="K37" t="str">
            <v>4BDAG110030E</v>
          </cell>
          <cell r="L37" t="str">
            <v>4BDAG110030E</v>
          </cell>
          <cell r="M37">
            <v>2</v>
          </cell>
        </row>
        <row r="38">
          <cell r="K38" t="str">
            <v>4BDAG1101B0D</v>
          </cell>
          <cell r="L38" t="str">
            <v>4BDAG1101B0D</v>
          </cell>
          <cell r="M38">
            <v>15</v>
          </cell>
        </row>
        <row r="39">
          <cell r="K39" t="str">
            <v>4BJAT1100200</v>
          </cell>
          <cell r="L39" t="str">
            <v>4BJAT1100200</v>
          </cell>
          <cell r="M39">
            <v>45</v>
          </cell>
        </row>
        <row r="40">
          <cell r="K40" t="str">
            <v>4BAAS2040E00</v>
          </cell>
          <cell r="L40" t="str">
            <v>4BAAS2040E00</v>
          </cell>
          <cell r="M40">
            <v>26</v>
          </cell>
        </row>
        <row r="41">
          <cell r="K41" t="str">
            <v>4BJAS2001B00</v>
          </cell>
          <cell r="L41" t="str">
            <v>4BJAS2001B00</v>
          </cell>
          <cell r="M41">
            <v>1</v>
          </cell>
        </row>
        <row r="42">
          <cell r="K42" t="str">
            <v>4BDAS2001B0E</v>
          </cell>
          <cell r="L42" t="str">
            <v>4BDAS2001B0E</v>
          </cell>
          <cell r="M42">
            <v>15</v>
          </cell>
        </row>
        <row r="43">
          <cell r="K43" t="str">
            <v>4BAAS2001B00</v>
          </cell>
          <cell r="L43" t="str">
            <v>4BAAS2001B00</v>
          </cell>
          <cell r="M43">
            <v>11</v>
          </cell>
        </row>
        <row r="44">
          <cell r="K44" t="str">
            <v>4BAAS3061B00</v>
          </cell>
          <cell r="L44" t="str">
            <v>4BAAS3061B00</v>
          </cell>
          <cell r="M44">
            <v>5</v>
          </cell>
        </row>
        <row r="45">
          <cell r="K45" t="str">
            <v>4BPAT1100E0D</v>
          </cell>
          <cell r="L45" t="str">
            <v>4BPAT1100E0D</v>
          </cell>
          <cell r="M45">
            <v>4</v>
          </cell>
        </row>
        <row r="46">
          <cell r="K46" t="str">
            <v>4BAAG1100200</v>
          </cell>
          <cell r="L46" t="str">
            <v>4BAAG1100200</v>
          </cell>
          <cell r="M46">
            <v>25</v>
          </cell>
        </row>
        <row r="47">
          <cell r="K47" t="str">
            <v>4BHAT1100E00</v>
          </cell>
          <cell r="L47" t="str">
            <v>4BHAT1100E00</v>
          </cell>
          <cell r="M47">
            <v>3</v>
          </cell>
        </row>
        <row r="48">
          <cell r="K48" t="str">
            <v>4BAAG1100E00</v>
          </cell>
          <cell r="L48" t="str">
            <v>4BAAG1100E00</v>
          </cell>
          <cell r="M48">
            <v>14</v>
          </cell>
        </row>
        <row r="49">
          <cell r="K49" t="str">
            <v>4BHAT1100D00</v>
          </cell>
          <cell r="L49" t="str">
            <v>4BHAT1100D00</v>
          </cell>
          <cell r="M49">
            <v>55</v>
          </cell>
        </row>
        <row r="50">
          <cell r="K50" t="str">
            <v>4BAAG1100100</v>
          </cell>
          <cell r="L50" t="str">
            <v>4BAAG1100100</v>
          </cell>
          <cell r="M50">
            <v>23</v>
          </cell>
        </row>
        <row r="51">
          <cell r="K51" t="str">
            <v>4GBAU200040E</v>
          </cell>
          <cell r="L51" t="str">
            <v>4GBAU200040E</v>
          </cell>
          <cell r="M51">
            <v>2</v>
          </cell>
        </row>
        <row r="52">
          <cell r="K52" t="str">
            <v>4BLGT200010D</v>
          </cell>
          <cell r="L52" t="str">
            <v>4BLGT200010D</v>
          </cell>
          <cell r="M52">
            <v>0</v>
          </cell>
        </row>
        <row r="53">
          <cell r="K53" t="str">
            <v>4BGAT2000E00</v>
          </cell>
          <cell r="L53" t="str">
            <v>4BGAT2000E00</v>
          </cell>
          <cell r="M53">
            <v>7</v>
          </cell>
        </row>
        <row r="54">
          <cell r="K54" t="str">
            <v>4BCAS2000E00</v>
          </cell>
          <cell r="L54" t="str">
            <v>4BCAS2000E00</v>
          </cell>
          <cell r="M54">
            <v>5</v>
          </cell>
        </row>
        <row r="55">
          <cell r="K55" t="str">
            <v>4BKAS1000100</v>
          </cell>
          <cell r="L55" t="str">
            <v>4BKAS1000100</v>
          </cell>
          <cell r="M55">
            <v>5</v>
          </cell>
        </row>
        <row r="56">
          <cell r="K56" t="str">
            <v>4BPJT1000E0D</v>
          </cell>
          <cell r="L56" t="str">
            <v>4BPJT1000E0D</v>
          </cell>
          <cell r="M56">
            <v>6</v>
          </cell>
        </row>
        <row r="57">
          <cell r="K57" t="str">
            <v>4BAJS1000E00</v>
          </cell>
          <cell r="L57" t="str">
            <v>4BAJS1000E00</v>
          </cell>
          <cell r="M57">
            <v>20</v>
          </cell>
        </row>
        <row r="58">
          <cell r="K58" t="str">
            <v>4BAAS2000D00</v>
          </cell>
          <cell r="L58" t="str">
            <v>4BAAS2000D00</v>
          </cell>
          <cell r="M58">
            <v>10</v>
          </cell>
        </row>
        <row r="59">
          <cell r="K59" t="str">
            <v>4BPAT1000E0D</v>
          </cell>
          <cell r="L59" t="str">
            <v>4BPAT1000E0D</v>
          </cell>
          <cell r="M59">
            <v>12</v>
          </cell>
        </row>
        <row r="60">
          <cell r="K60" t="str">
            <v>4BDAS1000101</v>
          </cell>
          <cell r="L60" t="str">
            <v>4BDAS1000101</v>
          </cell>
          <cell r="M60">
            <v>51</v>
          </cell>
        </row>
        <row r="61">
          <cell r="K61" t="str">
            <v>4BHAT1000100</v>
          </cell>
          <cell r="L61" t="str">
            <v>4BHAT1000100</v>
          </cell>
          <cell r="M61">
            <v>57</v>
          </cell>
        </row>
        <row r="62">
          <cell r="K62" t="str">
            <v>4BJAS1000D00</v>
          </cell>
          <cell r="L62" t="str">
            <v>4BJAS1000D00</v>
          </cell>
          <cell r="M62">
            <v>60</v>
          </cell>
        </row>
        <row r="63">
          <cell r="K63" t="str">
            <v>4BALS1000E00</v>
          </cell>
          <cell r="L63" t="str">
            <v>4BALS1000E00</v>
          </cell>
          <cell r="M63">
            <v>24</v>
          </cell>
        </row>
        <row r="64">
          <cell r="K64" t="str">
            <v>4BJLS1000100</v>
          </cell>
          <cell r="L64" t="str">
            <v>4BJLS1000100</v>
          </cell>
          <cell r="M64">
            <v>14</v>
          </cell>
        </row>
        <row r="65">
          <cell r="K65" t="str">
            <v>4BDLS1000101</v>
          </cell>
          <cell r="L65" t="str">
            <v>4BDLS1000101</v>
          </cell>
          <cell r="M65">
            <v>12</v>
          </cell>
        </row>
        <row r="66">
          <cell r="K66" t="str">
            <v>4BALS1000100</v>
          </cell>
          <cell r="L66" t="str">
            <v>4BALS1000100</v>
          </cell>
          <cell r="M66">
            <v>75</v>
          </cell>
        </row>
        <row r="67">
          <cell r="K67" t="str">
            <v>4BALS1000D00</v>
          </cell>
          <cell r="L67" t="str">
            <v>4BALS1000D00</v>
          </cell>
          <cell r="M67">
            <v>17</v>
          </cell>
        </row>
        <row r="68">
          <cell r="K68" t="str">
            <v>4BJAS2000100</v>
          </cell>
          <cell r="L68" t="str">
            <v>4BJAS2000100</v>
          </cell>
          <cell r="M68">
            <v>5</v>
          </cell>
        </row>
        <row r="69">
          <cell r="K69" t="str">
            <v>4BAAS2000E00</v>
          </cell>
          <cell r="L69" t="str">
            <v>4BAAS2000E00</v>
          </cell>
          <cell r="M69">
            <v>40</v>
          </cell>
        </row>
        <row r="70">
          <cell r="K70" t="str">
            <v>4BCAS2000100</v>
          </cell>
          <cell r="L70" t="str">
            <v>4BCAS2000100</v>
          </cell>
          <cell r="M70">
            <v>3</v>
          </cell>
        </row>
        <row r="71">
          <cell r="K71" t="str">
            <v>4BAAS2000100</v>
          </cell>
          <cell r="L71" t="str">
            <v>4BAAS2000100</v>
          </cell>
          <cell r="M71">
            <v>22</v>
          </cell>
        </row>
        <row r="72">
          <cell r="K72" t="str">
            <v>4BDAS1001B0E</v>
          </cell>
          <cell r="L72" t="str">
            <v>4BDAS1001B0E</v>
          </cell>
          <cell r="M72">
            <v>45</v>
          </cell>
        </row>
        <row r="73">
          <cell r="K73" t="str">
            <v>4BDAS100010E</v>
          </cell>
          <cell r="L73" t="str">
            <v>4BDAS100010E</v>
          </cell>
          <cell r="M73">
            <v>43</v>
          </cell>
        </row>
        <row r="74">
          <cell r="K74" t="str">
            <v>4BDAS1000D0D</v>
          </cell>
          <cell r="L74" t="str">
            <v>4BDAS1000D0D</v>
          </cell>
          <cell r="M74">
            <v>264</v>
          </cell>
        </row>
        <row r="75">
          <cell r="K75" t="str">
            <v>4BKAS1000E00</v>
          </cell>
          <cell r="L75" t="str">
            <v>4BKAS1000E00</v>
          </cell>
          <cell r="M75">
            <v>11</v>
          </cell>
        </row>
        <row r="76">
          <cell r="K76" t="str">
            <v>4BAAS1000100</v>
          </cell>
          <cell r="L76" t="str">
            <v>4BAAS1000100</v>
          </cell>
          <cell r="M76">
            <v>122</v>
          </cell>
        </row>
        <row r="77">
          <cell r="K77" t="str">
            <v>4BJAS1000100</v>
          </cell>
          <cell r="L77" t="str">
            <v>4BJAS1000100</v>
          </cell>
          <cell r="M77">
            <v>96</v>
          </cell>
        </row>
        <row r="78">
          <cell r="K78" t="str">
            <v>4BJAS1001B00</v>
          </cell>
          <cell r="L78" t="str">
            <v>4BJAS1001B00</v>
          </cell>
          <cell r="M78">
            <v>13</v>
          </cell>
        </row>
        <row r="79">
          <cell r="K79" t="str">
            <v>4BAAS1001B00</v>
          </cell>
          <cell r="L79" t="str">
            <v>4BAAS1001B00</v>
          </cell>
          <cell r="M79">
            <v>89</v>
          </cell>
        </row>
        <row r="80">
          <cell r="K80" t="str">
            <v>4BHAT1000D00</v>
          </cell>
          <cell r="L80" t="str">
            <v>4BHAT1000D00</v>
          </cell>
          <cell r="M80">
            <v>82</v>
          </cell>
        </row>
        <row r="81">
          <cell r="K81" t="str">
            <v>4BCAS1000E00</v>
          </cell>
          <cell r="L81" t="str">
            <v>4BCAS1000E00</v>
          </cell>
          <cell r="M81">
            <v>45</v>
          </cell>
        </row>
        <row r="82">
          <cell r="K82" t="str">
            <v>4BGAT1000E00</v>
          </cell>
          <cell r="L82" t="str">
            <v>4BGAT1000E00</v>
          </cell>
          <cell r="M82">
            <v>148</v>
          </cell>
        </row>
        <row r="83">
          <cell r="K83" t="str">
            <v>4BDAS1000E0E</v>
          </cell>
          <cell r="L83" t="str">
            <v>4BDAS1000E0E</v>
          </cell>
          <cell r="M83">
            <v>162</v>
          </cell>
        </row>
        <row r="84">
          <cell r="K84" t="str">
            <v>4BAAS1000E00</v>
          </cell>
          <cell r="L84" t="str">
            <v>4BAAS1000E00</v>
          </cell>
          <cell r="M84">
            <v>635</v>
          </cell>
        </row>
        <row r="85">
          <cell r="K85" t="str">
            <v>4BPAT110010E</v>
          </cell>
          <cell r="L85" t="str">
            <v>4BPAT110010E</v>
          </cell>
          <cell r="M85">
            <v>11</v>
          </cell>
        </row>
        <row r="86">
          <cell r="K86" t="str">
            <v>4BPAT110010D</v>
          </cell>
          <cell r="L86" t="str">
            <v>4BPAT110010D</v>
          </cell>
          <cell r="M86">
            <v>44</v>
          </cell>
        </row>
        <row r="87">
          <cell r="K87" t="str">
            <v>4BDAG1100D0D</v>
          </cell>
          <cell r="L87" t="str">
            <v>4BDAG1100D0D</v>
          </cell>
          <cell r="M87">
            <v>209</v>
          </cell>
        </row>
        <row r="88">
          <cell r="K88" t="str">
            <v>4BDAG1100E0D</v>
          </cell>
          <cell r="L88" t="str">
            <v>4BDAG1100E0D</v>
          </cell>
          <cell r="M88">
            <v>33</v>
          </cell>
        </row>
        <row r="89">
          <cell r="K89" t="str">
            <v>4BGAT1100D00</v>
          </cell>
          <cell r="L89" t="str">
            <v>4BGAT1100D00</v>
          </cell>
          <cell r="M89">
            <v>0</v>
          </cell>
        </row>
        <row r="90">
          <cell r="K90" t="str">
            <v>4CGASP002400</v>
          </cell>
          <cell r="L90" t="str">
            <v>4CGASP002400</v>
          </cell>
          <cell r="M90">
            <v>1</v>
          </cell>
        </row>
        <row r="91">
          <cell r="K91" t="str">
            <v>4EASGG000402</v>
          </cell>
          <cell r="L91" t="str">
            <v>4EASGG000402</v>
          </cell>
          <cell r="M91">
            <v>2</v>
          </cell>
        </row>
        <row r="92">
          <cell r="K92" t="str">
            <v>4DASFG001006</v>
          </cell>
          <cell r="L92" t="str">
            <v>4DASFG001006</v>
          </cell>
          <cell r="M92">
            <v>2</v>
          </cell>
        </row>
        <row r="93">
          <cell r="K93" t="str">
            <v>4FASFG000806</v>
          </cell>
          <cell r="L93" t="str">
            <v>4FASFG000806</v>
          </cell>
          <cell r="M93">
            <v>1</v>
          </cell>
        </row>
        <row r="94">
          <cell r="K94" t="str">
            <v>4KPLNN000E0D</v>
          </cell>
          <cell r="L94" t="str">
            <v>4KPLNN000E0D</v>
          </cell>
          <cell r="M94">
            <v>0</v>
          </cell>
        </row>
        <row r="95">
          <cell r="K95" t="str">
            <v>4FJSLL000403</v>
          </cell>
          <cell r="L95" t="str">
            <v>4FJSLL000403</v>
          </cell>
          <cell r="M95">
            <v>2</v>
          </cell>
        </row>
        <row r="96">
          <cell r="K96" t="str">
            <v>4CCJSL000300</v>
          </cell>
          <cell r="L96" t="str">
            <v>4CCJSL000300</v>
          </cell>
          <cell r="M96">
            <v>1</v>
          </cell>
        </row>
        <row r="97">
          <cell r="K97" t="str">
            <v>4JIAKR04021B</v>
          </cell>
          <cell r="L97" t="str">
            <v>4JIAKR04021B</v>
          </cell>
          <cell r="M97">
            <v>0</v>
          </cell>
        </row>
        <row r="98">
          <cell r="K98" t="str">
            <v>4JPLNN04010E</v>
          </cell>
          <cell r="L98" t="str">
            <v>4JPLNN04010E</v>
          </cell>
          <cell r="M98">
            <v>0</v>
          </cell>
        </row>
        <row r="99">
          <cell r="K99" t="str">
            <v>4CALSL040200</v>
          </cell>
          <cell r="L99" t="str">
            <v>4CALSL040200</v>
          </cell>
          <cell r="M99">
            <v>2</v>
          </cell>
        </row>
        <row r="100">
          <cell r="K100" t="str">
            <v>4EAGPE101408</v>
          </cell>
          <cell r="L100" t="str">
            <v>4EAGPE101408</v>
          </cell>
          <cell r="M100">
            <v>1</v>
          </cell>
        </row>
        <row r="101">
          <cell r="K101" t="str">
            <v>4FASPP001412</v>
          </cell>
          <cell r="L101" t="str">
            <v>4FASPP001412</v>
          </cell>
          <cell r="M101">
            <v>3</v>
          </cell>
        </row>
        <row r="102">
          <cell r="K102" t="str">
            <v>4FCSEE000302</v>
          </cell>
          <cell r="L102" t="str">
            <v>4FCSEE000302</v>
          </cell>
          <cell r="M102">
            <v>2</v>
          </cell>
        </row>
        <row r="103">
          <cell r="K103" t="str">
            <v>4DCSGG040202</v>
          </cell>
          <cell r="L103" t="str">
            <v>4DCSGG040202</v>
          </cell>
          <cell r="M103">
            <v>3</v>
          </cell>
        </row>
        <row r="104">
          <cell r="K104" t="str">
            <v>4CACSG040200</v>
          </cell>
          <cell r="L104" t="str">
            <v>4CACSG040200</v>
          </cell>
          <cell r="M104">
            <v>12</v>
          </cell>
        </row>
        <row r="105">
          <cell r="K105" t="str">
            <v>4GBAV3040301</v>
          </cell>
          <cell r="L105" t="str">
            <v>4GBAV3040301</v>
          </cell>
          <cell r="M105">
            <v>6</v>
          </cell>
        </row>
        <row r="106">
          <cell r="K106" t="str">
            <v>4CACSG000200</v>
          </cell>
          <cell r="L106" t="str">
            <v>4CACSG000200</v>
          </cell>
          <cell r="M106">
            <v>14</v>
          </cell>
        </row>
        <row r="107">
          <cell r="K107" t="str">
            <v>4JIAKR040201</v>
          </cell>
          <cell r="L107" t="str">
            <v>4JIAKR040201</v>
          </cell>
          <cell r="M107">
            <v>0</v>
          </cell>
        </row>
        <row r="108">
          <cell r="K108" t="str">
            <v>4KPAKK040E0D</v>
          </cell>
          <cell r="L108" t="str">
            <v>4KPAKK040E0D</v>
          </cell>
          <cell r="M108">
            <v>0</v>
          </cell>
        </row>
        <row r="109">
          <cell r="K109" t="str">
            <v>4GBAT100260E</v>
          </cell>
          <cell r="L109" t="str">
            <v>4GBAT100260E</v>
          </cell>
          <cell r="M109">
            <v>1</v>
          </cell>
        </row>
        <row r="110">
          <cell r="K110" t="str">
            <v>4JJAKR04020E</v>
          </cell>
          <cell r="L110" t="str">
            <v>4JJAKR04020E</v>
          </cell>
          <cell r="M110">
            <v>0</v>
          </cell>
        </row>
        <row r="111">
          <cell r="K111" t="str">
            <v>4JIAKK04020E</v>
          </cell>
          <cell r="L111" t="str">
            <v>4JIAKK04020E</v>
          </cell>
          <cell r="M111">
            <v>0</v>
          </cell>
        </row>
        <row r="112">
          <cell r="K112" t="str">
            <v>4EASEE000302</v>
          </cell>
          <cell r="L112" t="str">
            <v>4EASEE000302</v>
          </cell>
          <cell r="M112">
            <v>5</v>
          </cell>
        </row>
        <row r="113">
          <cell r="K113" t="str">
            <v>4CAJSL000300</v>
          </cell>
          <cell r="L113" t="str">
            <v>4CAJSL000300</v>
          </cell>
          <cell r="M113">
            <v>16</v>
          </cell>
        </row>
        <row r="114">
          <cell r="K114" t="str">
            <v>4DASIK040403</v>
          </cell>
          <cell r="L114" t="str">
            <v>4DASIK040403</v>
          </cell>
          <cell r="M114">
            <v>1</v>
          </cell>
        </row>
        <row r="115">
          <cell r="K115" t="str">
            <v>4DASIR040402</v>
          </cell>
          <cell r="L115" t="str">
            <v>4DASIR040402</v>
          </cell>
          <cell r="M115">
            <v>0</v>
          </cell>
        </row>
        <row r="116">
          <cell r="K116" t="str">
            <v>4CACSE000300</v>
          </cell>
          <cell r="L116" t="str">
            <v>4CACSE000300</v>
          </cell>
          <cell r="M116">
            <v>10</v>
          </cell>
        </row>
        <row r="117">
          <cell r="K117" t="str">
            <v>4CAAWQ004600</v>
          </cell>
          <cell r="L117" t="str">
            <v>4CAAWQ004600</v>
          </cell>
          <cell r="M117">
            <v>0</v>
          </cell>
        </row>
        <row r="118">
          <cell r="K118" t="str">
            <v>4DASEE040303</v>
          </cell>
          <cell r="L118" t="str">
            <v>4DASEE040303</v>
          </cell>
          <cell r="M118">
            <v>2</v>
          </cell>
        </row>
        <row r="119">
          <cell r="K119" t="str">
            <v>4GBAT100080E</v>
          </cell>
          <cell r="L119" t="str">
            <v>4GBAT100080E</v>
          </cell>
          <cell r="M119">
            <v>21</v>
          </cell>
        </row>
        <row r="120">
          <cell r="K120" t="str">
            <v>4CCASQ061600</v>
          </cell>
          <cell r="L120" t="str">
            <v>4CCASQ061600</v>
          </cell>
          <cell r="M120">
            <v>1</v>
          </cell>
        </row>
        <row r="121">
          <cell r="K121" t="str">
            <v>4KIAKR060201</v>
          </cell>
          <cell r="L121" t="str">
            <v>4KIAKR060201</v>
          </cell>
          <cell r="M121">
            <v>0</v>
          </cell>
        </row>
        <row r="122">
          <cell r="K122" t="str">
            <v>4FASQQ061206</v>
          </cell>
          <cell r="L122" t="str">
            <v>4FASQQ061206</v>
          </cell>
          <cell r="M122">
            <v>1</v>
          </cell>
        </row>
        <row r="123">
          <cell r="K123" t="str">
            <v>4CAASK060300</v>
          </cell>
          <cell r="L123" t="str">
            <v>4CAASK060300</v>
          </cell>
          <cell r="M123">
            <v>10</v>
          </cell>
        </row>
        <row r="124">
          <cell r="K124" t="str">
            <v>4CAASK060200</v>
          </cell>
          <cell r="L124" t="str">
            <v>4CAASK060200</v>
          </cell>
          <cell r="M124">
            <v>14</v>
          </cell>
        </row>
        <row r="125">
          <cell r="K125" t="str">
            <v>4CAJSL000200</v>
          </cell>
          <cell r="L125" t="str">
            <v>4CAJSL000200</v>
          </cell>
          <cell r="M125">
            <v>16</v>
          </cell>
        </row>
        <row r="126">
          <cell r="K126" t="str">
            <v>4FASEE000804</v>
          </cell>
          <cell r="L126" t="str">
            <v>4FASEE000804</v>
          </cell>
          <cell r="M126">
            <v>3</v>
          </cell>
        </row>
        <row r="127">
          <cell r="K127" t="str">
            <v>4EAWQE001810</v>
          </cell>
          <cell r="L127" t="str">
            <v>4EAWQE001810</v>
          </cell>
          <cell r="M127">
            <v>1</v>
          </cell>
        </row>
        <row r="128">
          <cell r="K128" t="str">
            <v>4FASEE000603</v>
          </cell>
          <cell r="L128" t="str">
            <v>4FASEE000603</v>
          </cell>
          <cell r="M128">
            <v>8</v>
          </cell>
        </row>
        <row r="129">
          <cell r="K129" t="str">
            <v>4DLSLL000202</v>
          </cell>
          <cell r="L129" t="str">
            <v>4DLSLL000202</v>
          </cell>
          <cell r="M129">
            <v>1</v>
          </cell>
        </row>
        <row r="130">
          <cell r="K130" t="str">
            <v>4CALSL000200</v>
          </cell>
          <cell r="L130" t="str">
            <v>4CALSL000200</v>
          </cell>
          <cell r="M130">
            <v>44</v>
          </cell>
        </row>
        <row r="131">
          <cell r="K131" t="str">
            <v>4BHAT1000E00</v>
          </cell>
          <cell r="L131" t="str">
            <v>4BHAT1000E00</v>
          </cell>
          <cell r="M131">
            <v>105</v>
          </cell>
        </row>
        <row r="132">
          <cell r="K132" t="str">
            <v>4EASEE000806</v>
          </cell>
          <cell r="L132" t="str">
            <v>4EASEE000806</v>
          </cell>
          <cell r="M132">
            <v>3</v>
          </cell>
        </row>
        <row r="133">
          <cell r="K133" t="str">
            <v>4BHAT1040100</v>
          </cell>
          <cell r="L133" t="str">
            <v>4BHAT1040100</v>
          </cell>
          <cell r="M133">
            <v>16</v>
          </cell>
        </row>
        <row r="134">
          <cell r="K134" t="str">
            <v>4BJAS2040E00</v>
          </cell>
          <cell r="L134" t="str">
            <v>4BJAS2040E00</v>
          </cell>
          <cell r="M134">
            <v>2</v>
          </cell>
        </row>
        <row r="135">
          <cell r="K135" t="str">
            <v>4BJAS3040100</v>
          </cell>
          <cell r="L135" t="str">
            <v>4BJAS3040100</v>
          </cell>
          <cell r="M135">
            <v>1</v>
          </cell>
        </row>
        <row r="136">
          <cell r="K136" t="str">
            <v>4CGASE000200</v>
          </cell>
          <cell r="L136" t="str">
            <v>4CGASE000200</v>
          </cell>
          <cell r="M136">
            <v>0</v>
          </cell>
        </row>
        <row r="137">
          <cell r="K137" t="str">
            <v>4DASKK040202</v>
          </cell>
          <cell r="L137" t="str">
            <v>4DASKK040202</v>
          </cell>
          <cell r="M137">
            <v>5</v>
          </cell>
        </row>
        <row r="138">
          <cell r="K138" t="str">
            <v>4DASKK040302</v>
          </cell>
          <cell r="L138" t="str">
            <v>4DASKK040302</v>
          </cell>
          <cell r="M138">
            <v>3</v>
          </cell>
        </row>
        <row r="139">
          <cell r="K139" t="str">
            <v>4EASEE000403</v>
          </cell>
          <cell r="L139" t="str">
            <v>4EASEE000403</v>
          </cell>
          <cell r="M139">
            <v>10</v>
          </cell>
        </row>
        <row r="140">
          <cell r="K140" t="str">
            <v>4FASEE000403</v>
          </cell>
          <cell r="L140" t="str">
            <v>4FASEE000403</v>
          </cell>
          <cell r="M140">
            <v>8</v>
          </cell>
        </row>
        <row r="141">
          <cell r="K141" t="str">
            <v>4FASEE000604</v>
          </cell>
          <cell r="L141" t="str">
            <v>4FASEE000604</v>
          </cell>
          <cell r="M141">
            <v>5</v>
          </cell>
        </row>
        <row r="142">
          <cell r="K142" t="str">
            <v>4GAAEE000802</v>
          </cell>
          <cell r="L142" t="str">
            <v>4GAAEE000802</v>
          </cell>
          <cell r="M142">
            <v>9</v>
          </cell>
        </row>
        <row r="143">
          <cell r="K143" t="str">
            <v>4GAAPE002608</v>
          </cell>
          <cell r="L143" t="str">
            <v>4GAAPE002608</v>
          </cell>
          <cell r="M143">
            <v>1</v>
          </cell>
        </row>
        <row r="144">
          <cell r="K144" t="str">
            <v>4GBAT100020E</v>
          </cell>
          <cell r="L144" t="str">
            <v>4GBAT100020E</v>
          </cell>
          <cell r="M144">
            <v>14</v>
          </cell>
        </row>
        <row r="145">
          <cell r="K145" t="str">
            <v>4GBAT100040E</v>
          </cell>
          <cell r="L145" t="str">
            <v>4GBAT100040E</v>
          </cell>
          <cell r="M145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mis.adishrefinery.com/material/view/10733" TargetMode="External"/><Relationship Id="rId1" Type="http://schemas.openxmlformats.org/officeDocument/2006/relationships/hyperlink" Target="http://pmis.adishrefinery.com/material/view/13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49"/>
  <sheetViews>
    <sheetView tabSelected="1" workbookViewId="0">
      <pane ySplit="1" topLeftCell="A2" activePane="bottomLeft" state="frozen"/>
      <selection pane="bottomLeft" activeCell="F1" sqref="F1"/>
    </sheetView>
  </sheetViews>
  <sheetFormatPr defaultColWidth="8.85546875" defaultRowHeight="15"/>
  <cols>
    <col min="1" max="1" width="6.28515625" bestFit="1" customWidth="1"/>
    <col min="2" max="2" width="12.28515625" bestFit="1" customWidth="1"/>
    <col min="3" max="3" width="19" bestFit="1" customWidth="1"/>
    <col min="4" max="4" width="15.85546875" bestFit="1" customWidth="1"/>
    <col min="5" max="5" width="10" bestFit="1" customWidth="1"/>
    <col min="6" max="6" width="15.5703125" bestFit="1" customWidth="1"/>
    <col min="7" max="7" width="12.7109375" bestFit="1" customWidth="1"/>
    <col min="8" max="8" width="50.7109375" customWidth="1"/>
    <col min="9" max="9" width="6.7109375" bestFit="1" customWidth="1"/>
    <col min="10" max="10" width="8.7109375" bestFit="1" customWidth="1"/>
    <col min="11" max="34" width="8.7109375" hidden="1" customWidth="1"/>
    <col min="35" max="35" width="12.7109375" hidden="1" customWidth="1"/>
    <col min="36" max="43" width="8.7109375" hidden="1" customWidth="1"/>
    <col min="44" max="44" width="6.140625" bestFit="1" customWidth="1"/>
    <col min="45" max="45" width="14.28515625" style="46" bestFit="1" customWidth="1"/>
    <col min="46" max="46" width="11.5703125" customWidth="1"/>
  </cols>
  <sheetData>
    <row r="1" spans="1:49" s="3" customFormat="1">
      <c r="A1" s="1" t="s">
        <v>10</v>
      </c>
      <c r="B1" s="2" t="s">
        <v>0</v>
      </c>
      <c r="C1" s="2" t="s">
        <v>4</v>
      </c>
      <c r="D1" s="1" t="s">
        <v>5</v>
      </c>
      <c r="E1" s="2" t="s">
        <v>9</v>
      </c>
      <c r="F1" s="2" t="s">
        <v>1</v>
      </c>
      <c r="G1" s="1" t="s">
        <v>11</v>
      </c>
      <c r="H1" s="1" t="s">
        <v>2</v>
      </c>
      <c r="I1" s="2" t="s">
        <v>6</v>
      </c>
      <c r="J1" s="30" t="s">
        <v>3</v>
      </c>
      <c r="K1" s="44">
        <v>39695</v>
      </c>
      <c r="L1" s="44">
        <v>39702</v>
      </c>
      <c r="M1" s="44">
        <v>39704</v>
      </c>
      <c r="N1" s="44">
        <v>39714</v>
      </c>
      <c r="O1" s="44">
        <v>39716</v>
      </c>
      <c r="P1" s="44">
        <v>39717</v>
      </c>
      <c r="Q1" s="44">
        <v>39721</v>
      </c>
      <c r="R1" s="44">
        <v>39722</v>
      </c>
      <c r="S1" s="44">
        <v>39741</v>
      </c>
      <c r="T1" s="44">
        <v>39742</v>
      </c>
      <c r="U1" s="44">
        <v>39743</v>
      </c>
      <c r="V1" s="44">
        <v>39745</v>
      </c>
      <c r="W1" s="44">
        <v>39746</v>
      </c>
      <c r="X1" s="44">
        <v>39747</v>
      </c>
      <c r="Y1" s="44">
        <v>39748</v>
      </c>
      <c r="Z1" s="44">
        <v>39749</v>
      </c>
      <c r="AA1" s="44">
        <v>39752</v>
      </c>
      <c r="AB1" s="44">
        <v>39754</v>
      </c>
      <c r="AC1" s="44">
        <v>39755</v>
      </c>
      <c r="AD1" s="44">
        <v>39756</v>
      </c>
      <c r="AE1" s="44">
        <v>39757</v>
      </c>
      <c r="AF1" s="44">
        <v>39758</v>
      </c>
      <c r="AG1" s="44">
        <v>39760</v>
      </c>
      <c r="AH1" s="44" t="s">
        <v>1245</v>
      </c>
      <c r="AI1" s="44" t="s">
        <v>1259</v>
      </c>
      <c r="AJ1" s="44">
        <v>39766</v>
      </c>
      <c r="AK1" s="44">
        <v>39761</v>
      </c>
      <c r="AL1" s="44">
        <v>39706</v>
      </c>
      <c r="AM1" s="44" t="s">
        <v>943</v>
      </c>
      <c r="AN1" s="44"/>
      <c r="AO1" s="44"/>
      <c r="AP1" s="44"/>
      <c r="AQ1" s="30"/>
      <c r="AR1" s="2" t="s">
        <v>7</v>
      </c>
      <c r="AS1" s="45" t="s">
        <v>8</v>
      </c>
      <c r="AT1" s="3" t="s">
        <v>1288</v>
      </c>
      <c r="AU1" s="3" t="s">
        <v>1284</v>
      </c>
      <c r="AV1" s="3" t="s">
        <v>1285</v>
      </c>
      <c r="AW1" s="3" t="s">
        <v>1286</v>
      </c>
    </row>
    <row r="2" spans="1:49" ht="15.75" thickBot="1">
      <c r="A2">
        <v>1</v>
      </c>
      <c r="B2" t="s">
        <v>13</v>
      </c>
      <c r="C2" t="s">
        <v>17</v>
      </c>
      <c r="E2" t="s">
        <v>14</v>
      </c>
      <c r="F2" s="4" t="s">
        <v>18</v>
      </c>
      <c r="H2" s="6" t="s">
        <v>56</v>
      </c>
      <c r="I2" t="s">
        <v>15</v>
      </c>
      <c r="J2" s="31">
        <v>18</v>
      </c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8" t="s">
        <v>16</v>
      </c>
      <c r="AT2" t="e">
        <f>VLOOKUP(F2,'[1]Packing List Items'!$O:$Q,3,0)</f>
        <v>#N/A</v>
      </c>
      <c r="AU2" t="e">
        <f>VLOOKUP(F2,[2]Sheet1!$K:$M,3,0)</f>
        <v>#N/A</v>
      </c>
    </row>
    <row r="3" spans="1:49" ht="15.75" thickBot="1">
      <c r="A3">
        <v>2</v>
      </c>
      <c r="B3" t="s">
        <v>13</v>
      </c>
      <c r="C3" t="s">
        <v>17</v>
      </c>
      <c r="E3" t="s">
        <v>14</v>
      </c>
      <c r="F3" s="5" t="s">
        <v>19</v>
      </c>
      <c r="H3" s="7" t="s">
        <v>57</v>
      </c>
      <c r="I3" t="s">
        <v>15</v>
      </c>
      <c r="J3" s="33">
        <v>126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8" t="s">
        <v>16</v>
      </c>
      <c r="AT3" t="e">
        <f>VLOOKUP(F3,'[1]Packing List Items'!$O:$Q,3,0)</f>
        <v>#N/A</v>
      </c>
      <c r="AU3" t="e">
        <f>VLOOKUP(F3,[2]Sheet1!$K:$M,3,0)</f>
        <v>#N/A</v>
      </c>
    </row>
    <row r="4" spans="1:49" ht="15.75" thickBot="1">
      <c r="A4">
        <v>3</v>
      </c>
      <c r="B4" t="s">
        <v>13</v>
      </c>
      <c r="C4" t="s">
        <v>17</v>
      </c>
      <c r="E4" t="s">
        <v>14</v>
      </c>
      <c r="F4" s="5" t="s">
        <v>20</v>
      </c>
      <c r="H4" s="7" t="s">
        <v>58</v>
      </c>
      <c r="I4" t="s">
        <v>15</v>
      </c>
      <c r="J4" s="33">
        <v>192</v>
      </c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8" t="s">
        <v>16</v>
      </c>
      <c r="AT4" t="e">
        <f>VLOOKUP(F4,'[1]Packing List Items'!$O:$Q,3,0)</f>
        <v>#N/A</v>
      </c>
      <c r="AU4" t="e">
        <f>VLOOKUP(F4,[2]Sheet1!$K:$M,3,0)</f>
        <v>#N/A</v>
      </c>
    </row>
    <row r="5" spans="1:49" ht="15.75" thickBot="1">
      <c r="A5">
        <v>4</v>
      </c>
      <c r="B5" t="s">
        <v>13</v>
      </c>
      <c r="C5" t="s">
        <v>17</v>
      </c>
      <c r="E5" t="s">
        <v>14</v>
      </c>
      <c r="F5" s="5" t="s">
        <v>21</v>
      </c>
      <c r="H5" s="7" t="s">
        <v>58</v>
      </c>
      <c r="I5" t="s">
        <v>15</v>
      </c>
      <c r="J5" s="33">
        <v>264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8" t="s">
        <v>16</v>
      </c>
      <c r="AT5" t="e">
        <f>VLOOKUP(F5,'[1]Packing List Items'!$O:$Q,3,0)</f>
        <v>#N/A</v>
      </c>
      <c r="AU5" t="e">
        <f>VLOOKUP(F5,[2]Sheet1!$K:$M,3,0)</f>
        <v>#N/A</v>
      </c>
    </row>
    <row r="6" spans="1:49" ht="15.75" thickBot="1">
      <c r="A6">
        <v>5</v>
      </c>
      <c r="B6" t="s">
        <v>13</v>
      </c>
      <c r="C6" t="s">
        <v>17</v>
      </c>
      <c r="E6" t="s">
        <v>14</v>
      </c>
      <c r="F6" s="5" t="s">
        <v>22</v>
      </c>
      <c r="H6" s="7" t="s">
        <v>59</v>
      </c>
      <c r="I6" t="s">
        <v>15</v>
      </c>
      <c r="J6" s="33">
        <v>18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8" t="s">
        <v>16</v>
      </c>
      <c r="AT6" t="e">
        <f>VLOOKUP(F6,'[1]Packing List Items'!$O:$Q,3,0)</f>
        <v>#N/A</v>
      </c>
      <c r="AU6" t="e">
        <f>VLOOKUP(F6,[2]Sheet1!$K:$M,3,0)</f>
        <v>#N/A</v>
      </c>
    </row>
    <row r="7" spans="1:49" ht="15.75" thickBot="1">
      <c r="A7">
        <v>6</v>
      </c>
      <c r="B7" t="s">
        <v>13</v>
      </c>
      <c r="C7" t="s">
        <v>17</v>
      </c>
      <c r="E7" t="s">
        <v>14</v>
      </c>
      <c r="F7" s="5" t="s">
        <v>23</v>
      </c>
      <c r="H7" s="7" t="s">
        <v>60</v>
      </c>
      <c r="I7" t="s">
        <v>15</v>
      </c>
      <c r="J7" s="33">
        <v>60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8" t="s">
        <v>16</v>
      </c>
      <c r="AT7" t="e">
        <f>VLOOKUP(F7,'[1]Packing List Items'!$O:$Q,3,0)</f>
        <v>#N/A</v>
      </c>
      <c r="AU7" t="e">
        <f>VLOOKUP(F7,[2]Sheet1!$K:$M,3,0)</f>
        <v>#N/A</v>
      </c>
    </row>
    <row r="8" spans="1:49" ht="15.75" thickBot="1">
      <c r="A8">
        <v>7</v>
      </c>
      <c r="B8" t="s">
        <v>13</v>
      </c>
      <c r="C8" t="s">
        <v>17</v>
      </c>
      <c r="E8" t="s">
        <v>14</v>
      </c>
      <c r="F8" s="5" t="s">
        <v>24</v>
      </c>
      <c r="H8" s="7" t="s">
        <v>61</v>
      </c>
      <c r="I8" t="s">
        <v>15</v>
      </c>
      <c r="J8" s="33">
        <v>48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8" t="s">
        <v>16</v>
      </c>
      <c r="AT8" t="e">
        <f>VLOOKUP(F8,'[1]Packing List Items'!$O:$Q,3,0)</f>
        <v>#N/A</v>
      </c>
      <c r="AU8" t="e">
        <f>VLOOKUP(F8,[2]Sheet1!$K:$M,3,0)</f>
        <v>#N/A</v>
      </c>
    </row>
    <row r="9" spans="1:49" ht="15.75" thickBot="1">
      <c r="A9">
        <v>8</v>
      </c>
      <c r="B9" t="s">
        <v>13</v>
      </c>
      <c r="C9" t="s">
        <v>17</v>
      </c>
      <c r="E9" t="s">
        <v>14</v>
      </c>
      <c r="F9" s="5" t="s">
        <v>25</v>
      </c>
      <c r="H9" s="7" t="s">
        <v>62</v>
      </c>
      <c r="I9" t="s">
        <v>15</v>
      </c>
      <c r="J9" s="33">
        <v>18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8" t="s">
        <v>16</v>
      </c>
      <c r="AT9" t="e">
        <f>VLOOKUP(F9,'[1]Packing List Items'!$O:$Q,3,0)</f>
        <v>#N/A</v>
      </c>
      <c r="AU9" t="e">
        <f>VLOOKUP(F9,[2]Sheet1!$K:$M,3,0)</f>
        <v>#N/A</v>
      </c>
    </row>
    <row r="10" spans="1:49" ht="15.75" thickBot="1">
      <c r="A10">
        <v>9</v>
      </c>
      <c r="B10" t="s">
        <v>13</v>
      </c>
      <c r="C10" t="s">
        <v>17</v>
      </c>
      <c r="E10" t="s">
        <v>14</v>
      </c>
      <c r="F10" s="5" t="s">
        <v>26</v>
      </c>
      <c r="H10" s="7" t="s">
        <v>63</v>
      </c>
      <c r="I10" t="s">
        <v>15</v>
      </c>
      <c r="J10" s="33">
        <v>72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8" t="s">
        <v>16</v>
      </c>
      <c r="AT10">
        <f>VLOOKUP(F10,'[1]Packing List Items'!$O:$Q,3,0)</f>
        <v>56</v>
      </c>
      <c r="AU10" t="e">
        <f>VLOOKUP(F10,[2]Sheet1!$K:$M,3,0)</f>
        <v>#N/A</v>
      </c>
    </row>
    <row r="11" spans="1:49" ht="15.75" thickBot="1">
      <c r="A11">
        <v>10</v>
      </c>
      <c r="B11" t="s">
        <v>13</v>
      </c>
      <c r="C11" t="s">
        <v>17</v>
      </c>
      <c r="E11" t="s">
        <v>14</v>
      </c>
      <c r="F11" s="5" t="s">
        <v>27</v>
      </c>
      <c r="H11" s="7" t="s">
        <v>63</v>
      </c>
      <c r="I11" t="s">
        <v>15</v>
      </c>
      <c r="J11" s="33">
        <v>228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8" t="s">
        <v>16</v>
      </c>
      <c r="AT11">
        <f>VLOOKUP(F11,'[1]Packing List Items'!$O:$Q,3,0)</f>
        <v>210</v>
      </c>
      <c r="AU11" t="e">
        <f>VLOOKUP(F11,[2]Sheet1!$K:$M,3,0)</f>
        <v>#N/A</v>
      </c>
    </row>
    <row r="12" spans="1:49" ht="15.75" thickBot="1">
      <c r="A12">
        <v>11</v>
      </c>
      <c r="B12" t="s">
        <v>13</v>
      </c>
      <c r="C12" t="s">
        <v>17</v>
      </c>
      <c r="E12" t="s">
        <v>14</v>
      </c>
      <c r="F12" s="5" t="s">
        <v>28</v>
      </c>
      <c r="H12" s="7" t="s">
        <v>64</v>
      </c>
      <c r="I12" t="s">
        <v>15</v>
      </c>
      <c r="J12" s="33">
        <v>132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8" t="s">
        <v>16</v>
      </c>
      <c r="AT12">
        <f>VLOOKUP(F12,'[1]Packing List Items'!$O:$Q,3,0)</f>
        <v>120</v>
      </c>
      <c r="AU12" t="e">
        <f>VLOOKUP(F12,[2]Sheet1!$K:$M,3,0)</f>
        <v>#N/A</v>
      </c>
    </row>
    <row r="13" spans="1:49" ht="15.75" thickBot="1">
      <c r="A13">
        <v>12</v>
      </c>
      <c r="B13" t="s">
        <v>13</v>
      </c>
      <c r="C13" t="s">
        <v>17</v>
      </c>
      <c r="E13" t="s">
        <v>14</v>
      </c>
      <c r="F13" s="5" t="s">
        <v>29</v>
      </c>
      <c r="H13" s="7" t="s">
        <v>65</v>
      </c>
      <c r="I13" t="s">
        <v>15</v>
      </c>
      <c r="J13" s="33">
        <v>24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8" t="s">
        <v>16</v>
      </c>
      <c r="AT13" t="e">
        <f>VLOOKUP(F13,'[1]Packing List Items'!$O:$Q,3,0)</f>
        <v>#N/A</v>
      </c>
      <c r="AU13" t="e">
        <f>VLOOKUP(F13,[2]Sheet1!$K:$M,3,0)</f>
        <v>#N/A</v>
      </c>
    </row>
    <row r="14" spans="1:49" ht="15.75" thickBot="1">
      <c r="A14">
        <v>13</v>
      </c>
      <c r="B14" t="s">
        <v>13</v>
      </c>
      <c r="C14" t="s">
        <v>17</v>
      </c>
      <c r="E14" t="s">
        <v>14</v>
      </c>
      <c r="F14" s="5" t="s">
        <v>30</v>
      </c>
      <c r="H14" s="7" t="s">
        <v>66</v>
      </c>
      <c r="I14" t="s">
        <v>15</v>
      </c>
      <c r="J14" s="33">
        <v>18</v>
      </c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8" t="s">
        <v>16</v>
      </c>
      <c r="AT14" t="e">
        <f>VLOOKUP(F14,'[1]Packing List Items'!$O:$Q,3,0)</f>
        <v>#N/A</v>
      </c>
      <c r="AU14" t="e">
        <f>VLOOKUP(F14,[2]Sheet1!$K:$M,3,0)</f>
        <v>#N/A</v>
      </c>
    </row>
    <row r="15" spans="1:49" ht="15.75" thickBot="1">
      <c r="A15">
        <v>14</v>
      </c>
      <c r="B15" t="s">
        <v>13</v>
      </c>
      <c r="C15" t="s">
        <v>17</v>
      </c>
      <c r="E15" t="s">
        <v>14</v>
      </c>
      <c r="F15" s="5" t="s">
        <v>31</v>
      </c>
      <c r="H15" s="7" t="s">
        <v>65</v>
      </c>
      <c r="I15" t="s">
        <v>15</v>
      </c>
      <c r="J15" s="33">
        <v>564</v>
      </c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8" t="s">
        <v>16</v>
      </c>
      <c r="AT15" t="e">
        <f>VLOOKUP(F15,'[1]Packing List Items'!$O:$Q,3,0)</f>
        <v>#N/A</v>
      </c>
      <c r="AU15" t="e">
        <f>VLOOKUP(F15,[2]Sheet1!$K:$M,3,0)</f>
        <v>#N/A</v>
      </c>
    </row>
    <row r="16" spans="1:49" ht="15.75" thickBot="1">
      <c r="A16">
        <v>15</v>
      </c>
      <c r="B16" t="s">
        <v>13</v>
      </c>
      <c r="C16" t="s">
        <v>17</v>
      </c>
      <c r="E16" t="s">
        <v>14</v>
      </c>
      <c r="F16" s="5" t="s">
        <v>32</v>
      </c>
      <c r="H16" s="7" t="s">
        <v>65</v>
      </c>
      <c r="I16" t="s">
        <v>15</v>
      </c>
      <c r="J16" s="33">
        <v>24</v>
      </c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8" t="s">
        <v>16</v>
      </c>
      <c r="AT16" t="e">
        <f>VLOOKUP(F16,'[1]Packing List Items'!$O:$Q,3,0)</f>
        <v>#N/A</v>
      </c>
      <c r="AU16" t="e">
        <f>VLOOKUP(F16,[2]Sheet1!$K:$M,3,0)</f>
        <v>#N/A</v>
      </c>
    </row>
    <row r="17" spans="1:47" ht="15.75" thickBot="1">
      <c r="A17">
        <v>16</v>
      </c>
      <c r="B17" t="s">
        <v>13</v>
      </c>
      <c r="C17" t="s">
        <v>17</v>
      </c>
      <c r="E17" t="s">
        <v>14</v>
      </c>
      <c r="F17" s="5" t="s">
        <v>33</v>
      </c>
      <c r="H17" s="7" t="s">
        <v>67</v>
      </c>
      <c r="I17" t="s">
        <v>15</v>
      </c>
      <c r="J17" s="33">
        <v>486</v>
      </c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8" t="s">
        <v>16</v>
      </c>
      <c r="AT17" t="e">
        <f>VLOOKUP(F17,'[1]Packing List Items'!$O:$Q,3,0)</f>
        <v>#N/A</v>
      </c>
      <c r="AU17" t="e">
        <f>VLOOKUP(F17,[2]Sheet1!$K:$M,3,0)</f>
        <v>#N/A</v>
      </c>
    </row>
    <row r="18" spans="1:47" ht="15.75" thickBot="1">
      <c r="A18">
        <v>17</v>
      </c>
      <c r="B18" t="s">
        <v>13</v>
      </c>
      <c r="C18" t="s">
        <v>17</v>
      </c>
      <c r="E18" t="s">
        <v>14</v>
      </c>
      <c r="F18" s="5" t="s">
        <v>34</v>
      </c>
      <c r="H18" s="7" t="s">
        <v>68</v>
      </c>
      <c r="I18" t="s">
        <v>15</v>
      </c>
      <c r="J18" s="33">
        <v>264</v>
      </c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8" t="s">
        <v>16</v>
      </c>
      <c r="AT18" t="e">
        <f>VLOOKUP(F18,'[1]Packing List Items'!$O:$Q,3,0)</f>
        <v>#N/A</v>
      </c>
      <c r="AU18" t="e">
        <f>VLOOKUP(F18,[2]Sheet1!$K:$M,3,0)</f>
        <v>#N/A</v>
      </c>
    </row>
    <row r="19" spans="1:47" ht="15.75" thickBot="1">
      <c r="A19">
        <v>18</v>
      </c>
      <c r="B19" t="s">
        <v>13</v>
      </c>
      <c r="C19" t="s">
        <v>17</v>
      </c>
      <c r="E19" t="s">
        <v>14</v>
      </c>
      <c r="F19" s="5" t="s">
        <v>35</v>
      </c>
      <c r="H19" s="7" t="s">
        <v>68</v>
      </c>
      <c r="I19" t="s">
        <v>15</v>
      </c>
      <c r="J19" s="33">
        <v>84</v>
      </c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8" t="s">
        <v>16</v>
      </c>
      <c r="AT19" t="e">
        <f>VLOOKUP(F19,'[1]Packing List Items'!$O:$Q,3,0)</f>
        <v>#N/A</v>
      </c>
      <c r="AU19" t="e">
        <f>VLOOKUP(F19,[2]Sheet1!$K:$M,3,0)</f>
        <v>#N/A</v>
      </c>
    </row>
    <row r="20" spans="1:47" ht="15.75" thickBot="1">
      <c r="A20">
        <v>19</v>
      </c>
      <c r="B20" t="s">
        <v>13</v>
      </c>
      <c r="C20" t="s">
        <v>17</v>
      </c>
      <c r="E20" t="s">
        <v>14</v>
      </c>
      <c r="F20" s="5" t="s">
        <v>36</v>
      </c>
      <c r="H20" s="7" t="s">
        <v>59</v>
      </c>
      <c r="I20" t="s">
        <v>15</v>
      </c>
      <c r="J20" s="33">
        <v>18</v>
      </c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8" t="s">
        <v>16</v>
      </c>
      <c r="AT20" t="e">
        <f>VLOOKUP(F20,'[1]Packing List Items'!$O:$Q,3,0)</f>
        <v>#N/A</v>
      </c>
      <c r="AU20" t="e">
        <f>VLOOKUP(F20,[2]Sheet1!$K:$M,3,0)</f>
        <v>#N/A</v>
      </c>
    </row>
    <row r="21" spans="1:47" ht="15.75" thickBot="1">
      <c r="A21">
        <v>20</v>
      </c>
      <c r="B21" t="s">
        <v>13</v>
      </c>
      <c r="C21" t="s">
        <v>17</v>
      </c>
      <c r="E21" t="s">
        <v>14</v>
      </c>
      <c r="F21" s="5" t="s">
        <v>37</v>
      </c>
      <c r="H21" s="7" t="s">
        <v>59</v>
      </c>
      <c r="I21" t="s">
        <v>15</v>
      </c>
      <c r="J21" s="33">
        <v>18</v>
      </c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8" t="s">
        <v>16</v>
      </c>
      <c r="AT21" t="e">
        <f>VLOOKUP(F21,'[1]Packing List Items'!$O:$Q,3,0)</f>
        <v>#N/A</v>
      </c>
      <c r="AU21" t="e">
        <f>VLOOKUP(F21,[2]Sheet1!$K:$M,3,0)</f>
        <v>#N/A</v>
      </c>
    </row>
    <row r="22" spans="1:47" ht="15.75" thickBot="1">
      <c r="A22">
        <v>21</v>
      </c>
      <c r="B22" t="s">
        <v>13</v>
      </c>
      <c r="C22" t="s">
        <v>17</v>
      </c>
      <c r="E22" t="s">
        <v>14</v>
      </c>
      <c r="F22" s="5" t="s">
        <v>38</v>
      </c>
      <c r="H22" s="7" t="s">
        <v>58</v>
      </c>
      <c r="I22" t="s">
        <v>15</v>
      </c>
      <c r="J22" s="33">
        <v>168</v>
      </c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8" t="s">
        <v>16</v>
      </c>
      <c r="AT22" t="e">
        <f>VLOOKUP(F22,'[1]Packing List Items'!$O:$Q,3,0)</f>
        <v>#N/A</v>
      </c>
      <c r="AU22" t="e">
        <f>VLOOKUP(F22,[2]Sheet1!$K:$M,3,0)</f>
        <v>#N/A</v>
      </c>
    </row>
    <row r="23" spans="1:47" ht="15.75" thickBot="1">
      <c r="A23">
        <v>22</v>
      </c>
      <c r="B23" t="s">
        <v>13</v>
      </c>
      <c r="C23" t="s">
        <v>17</v>
      </c>
      <c r="E23" t="s">
        <v>14</v>
      </c>
      <c r="F23" s="5" t="s">
        <v>39</v>
      </c>
      <c r="H23" s="7" t="s">
        <v>68</v>
      </c>
      <c r="I23" t="s">
        <v>15</v>
      </c>
      <c r="J23" s="33">
        <v>336</v>
      </c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8" t="s">
        <v>16</v>
      </c>
      <c r="AT23" t="e">
        <f>VLOOKUP(F23,'[1]Packing List Items'!$O:$Q,3,0)</f>
        <v>#N/A</v>
      </c>
      <c r="AU23" t="e">
        <f>VLOOKUP(F23,[2]Sheet1!$K:$M,3,0)</f>
        <v>#N/A</v>
      </c>
    </row>
    <row r="24" spans="1:47" ht="15.75" thickBot="1">
      <c r="A24">
        <v>23</v>
      </c>
      <c r="B24" t="s">
        <v>13</v>
      </c>
      <c r="C24" t="s">
        <v>17</v>
      </c>
      <c r="E24" t="s">
        <v>14</v>
      </c>
      <c r="F24" s="5" t="s">
        <v>40</v>
      </c>
      <c r="H24" s="7" t="s">
        <v>69</v>
      </c>
      <c r="I24" t="s">
        <v>15</v>
      </c>
      <c r="J24" s="33">
        <v>18</v>
      </c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8" t="s">
        <v>12</v>
      </c>
      <c r="AT24" t="e">
        <f>VLOOKUP(F24,'[1]Packing List Items'!$O:$Q,3,0)</f>
        <v>#N/A</v>
      </c>
      <c r="AU24" t="e">
        <f>VLOOKUP(F24,[2]Sheet1!$K:$M,3,0)</f>
        <v>#N/A</v>
      </c>
    </row>
    <row r="25" spans="1:47" ht="15.75" thickBot="1">
      <c r="A25">
        <v>24</v>
      </c>
      <c r="B25" t="s">
        <v>13</v>
      </c>
      <c r="C25" t="s">
        <v>17</v>
      </c>
      <c r="E25" t="s">
        <v>14</v>
      </c>
      <c r="F25" s="5" t="s">
        <v>41</v>
      </c>
      <c r="H25" s="7" t="s">
        <v>70</v>
      </c>
      <c r="I25" t="s">
        <v>15</v>
      </c>
      <c r="J25" s="33">
        <v>96</v>
      </c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8" t="s">
        <v>16</v>
      </c>
      <c r="AT25">
        <f>VLOOKUP(F25,'[1]Packing List Items'!$O:$Q,3,0)</f>
        <v>90</v>
      </c>
      <c r="AU25" t="e">
        <f>VLOOKUP(F25,[2]Sheet1!$K:$M,3,0)</f>
        <v>#N/A</v>
      </c>
    </row>
    <row r="26" spans="1:47" ht="15.75" thickBot="1">
      <c r="A26">
        <v>25</v>
      </c>
      <c r="B26" t="s">
        <v>13</v>
      </c>
      <c r="C26" t="s">
        <v>17</v>
      </c>
      <c r="E26" t="s">
        <v>14</v>
      </c>
      <c r="F26" s="5" t="s">
        <v>42</v>
      </c>
      <c r="H26" s="7" t="s">
        <v>70</v>
      </c>
      <c r="I26" t="s">
        <v>15</v>
      </c>
      <c r="J26" s="33">
        <v>24</v>
      </c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8" t="s">
        <v>16</v>
      </c>
      <c r="AT26">
        <f>VLOOKUP(F26,'[1]Packing List Items'!$O:$Q,3,0)</f>
        <v>12</v>
      </c>
      <c r="AU26" t="e">
        <f>VLOOKUP(F26,[2]Sheet1!$K:$M,3,0)</f>
        <v>#N/A</v>
      </c>
    </row>
    <row r="27" spans="1:47" ht="15.75" thickBot="1">
      <c r="A27">
        <v>26</v>
      </c>
      <c r="B27" t="s">
        <v>13</v>
      </c>
      <c r="C27" t="s">
        <v>17</v>
      </c>
      <c r="E27" t="s">
        <v>14</v>
      </c>
      <c r="F27" s="5" t="s">
        <v>43</v>
      </c>
      <c r="H27" s="7" t="s">
        <v>71</v>
      </c>
      <c r="I27" t="s">
        <v>15</v>
      </c>
      <c r="J27" s="33">
        <v>78</v>
      </c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8" t="s">
        <v>16</v>
      </c>
      <c r="AT27" t="e">
        <f>VLOOKUP(F27,'[1]Packing List Items'!$O:$Q,3,0)</f>
        <v>#N/A</v>
      </c>
      <c r="AU27" t="e">
        <f>VLOOKUP(F27,[2]Sheet1!$K:$M,3,0)</f>
        <v>#N/A</v>
      </c>
    </row>
    <row r="28" spans="1:47" ht="15.75" thickBot="1">
      <c r="A28">
        <v>27</v>
      </c>
      <c r="B28" t="s">
        <v>13</v>
      </c>
      <c r="C28" t="s">
        <v>17</v>
      </c>
      <c r="E28" t="s">
        <v>14</v>
      </c>
      <c r="F28" s="5" t="s">
        <v>44</v>
      </c>
      <c r="H28" s="7" t="s">
        <v>68</v>
      </c>
      <c r="I28" t="s">
        <v>15</v>
      </c>
      <c r="J28" s="33">
        <v>552</v>
      </c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8" t="s">
        <v>16</v>
      </c>
      <c r="AT28">
        <f>VLOOKUP(F28,'[1]Packing List Items'!$O:$Q,3,0)</f>
        <v>135</v>
      </c>
      <c r="AU28" t="e">
        <f>VLOOKUP(F28,[2]Sheet1!$K:$M,3,0)</f>
        <v>#N/A</v>
      </c>
    </row>
    <row r="29" spans="1:47" ht="15.75" thickBot="1">
      <c r="A29">
        <v>28</v>
      </c>
      <c r="B29" t="s">
        <v>13</v>
      </c>
      <c r="C29" t="s">
        <v>17</v>
      </c>
      <c r="E29" t="s">
        <v>14</v>
      </c>
      <c r="F29" s="5" t="s">
        <v>45</v>
      </c>
      <c r="H29" s="7" t="s">
        <v>68</v>
      </c>
      <c r="I29" t="s">
        <v>15</v>
      </c>
      <c r="J29" s="33">
        <v>1272</v>
      </c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8" t="s">
        <v>16</v>
      </c>
      <c r="AT29" t="e">
        <f>VLOOKUP(F29,'[1]Packing List Items'!$O:$Q,3,0)</f>
        <v>#N/A</v>
      </c>
      <c r="AU29" t="e">
        <f>VLOOKUP(F29,[2]Sheet1!$K:$M,3,0)</f>
        <v>#N/A</v>
      </c>
    </row>
    <row r="30" spans="1:47" ht="15.75" thickBot="1">
      <c r="A30">
        <v>29</v>
      </c>
      <c r="B30" t="s">
        <v>13</v>
      </c>
      <c r="C30" t="s">
        <v>17</v>
      </c>
      <c r="E30" t="s">
        <v>14</v>
      </c>
      <c r="F30" s="5" t="s">
        <v>46</v>
      </c>
      <c r="H30" s="7" t="s">
        <v>72</v>
      </c>
      <c r="I30" t="s">
        <v>15</v>
      </c>
      <c r="J30" s="33">
        <v>180</v>
      </c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8" t="s">
        <v>16</v>
      </c>
      <c r="AT30">
        <f>VLOOKUP(F30,'[1]Packing List Items'!$O:$Q,3,0)</f>
        <v>165</v>
      </c>
      <c r="AU30" t="e">
        <f>VLOOKUP(F30,[2]Sheet1!$K:$M,3,0)</f>
        <v>#N/A</v>
      </c>
    </row>
    <row r="31" spans="1:47" ht="15.75" thickBot="1">
      <c r="A31">
        <v>30</v>
      </c>
      <c r="B31" t="s">
        <v>13</v>
      </c>
      <c r="C31" t="s">
        <v>17</v>
      </c>
      <c r="E31" t="s">
        <v>14</v>
      </c>
      <c r="F31" s="5" t="s">
        <v>47</v>
      </c>
      <c r="H31" s="7" t="s">
        <v>68</v>
      </c>
      <c r="I31" t="s">
        <v>15</v>
      </c>
      <c r="J31" s="33">
        <v>1038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8" t="s">
        <v>16</v>
      </c>
      <c r="AT31" t="e">
        <f>VLOOKUP(F31,'[1]Packing List Items'!$O:$Q,3,0)</f>
        <v>#N/A</v>
      </c>
      <c r="AU31" t="e">
        <f>VLOOKUP(F31,[2]Sheet1!$K:$M,3,0)</f>
        <v>#N/A</v>
      </c>
    </row>
    <row r="32" spans="1:47" ht="15.75" thickBot="1">
      <c r="A32">
        <v>31</v>
      </c>
      <c r="B32" t="s">
        <v>13</v>
      </c>
      <c r="C32" t="s">
        <v>17</v>
      </c>
      <c r="E32" t="s">
        <v>14</v>
      </c>
      <c r="F32" s="5" t="s">
        <v>48</v>
      </c>
      <c r="H32" s="7" t="s">
        <v>61</v>
      </c>
      <c r="I32" t="s">
        <v>15</v>
      </c>
      <c r="J32" s="33">
        <v>114</v>
      </c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8" t="s">
        <v>16</v>
      </c>
      <c r="AT32" t="e">
        <f>VLOOKUP(F32,'[1]Packing List Items'!$O:$Q,3,0)</f>
        <v>#N/A</v>
      </c>
      <c r="AU32" t="e">
        <f>VLOOKUP(F32,[2]Sheet1!$K:$M,3,0)</f>
        <v>#N/A</v>
      </c>
    </row>
    <row r="33" spans="1:47" ht="15.75" thickBot="1">
      <c r="A33">
        <v>32</v>
      </c>
      <c r="B33" t="s">
        <v>13</v>
      </c>
      <c r="C33" t="s">
        <v>17</v>
      </c>
      <c r="E33" t="s">
        <v>14</v>
      </c>
      <c r="F33" s="5" t="s">
        <v>49</v>
      </c>
      <c r="H33" s="7" t="s">
        <v>72</v>
      </c>
      <c r="I33" t="s">
        <v>15</v>
      </c>
      <c r="J33" s="33">
        <v>180</v>
      </c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8" t="s">
        <v>16</v>
      </c>
      <c r="AT33">
        <f>VLOOKUP(F33,'[1]Packing List Items'!$O:$Q,3,0)</f>
        <v>165</v>
      </c>
      <c r="AU33" t="e">
        <f>VLOOKUP(F33,[2]Sheet1!$K:$M,3,0)</f>
        <v>#N/A</v>
      </c>
    </row>
    <row r="34" spans="1:47" ht="15.75" thickBot="1">
      <c r="A34">
        <v>33</v>
      </c>
      <c r="B34" t="s">
        <v>13</v>
      </c>
      <c r="C34" t="s">
        <v>17</v>
      </c>
      <c r="E34" t="s">
        <v>14</v>
      </c>
      <c r="F34" s="5" t="s">
        <v>50</v>
      </c>
      <c r="H34" s="7" t="s">
        <v>72</v>
      </c>
      <c r="I34" t="s">
        <v>15</v>
      </c>
      <c r="J34" s="33">
        <v>264</v>
      </c>
      <c r="K34" s="32"/>
      <c r="L34" s="32"/>
      <c r="M34" s="32"/>
      <c r="N34" s="32"/>
      <c r="O34" s="32"/>
      <c r="P34" s="32"/>
      <c r="Q34">
        <v>1</v>
      </c>
      <c r="R34">
        <v>1</v>
      </c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8" t="s">
        <v>16</v>
      </c>
      <c r="AT34">
        <f>VLOOKUP(F34,'[1]Packing List Items'!$O:$Q,3,0)</f>
        <v>213</v>
      </c>
      <c r="AU34" t="e">
        <f>VLOOKUP(F34,[2]Sheet1!$K:$M,3,0)</f>
        <v>#N/A</v>
      </c>
    </row>
    <row r="35" spans="1:47" ht="15.75" thickBot="1">
      <c r="A35">
        <v>34</v>
      </c>
      <c r="B35" t="s">
        <v>13</v>
      </c>
      <c r="C35" t="s">
        <v>17</v>
      </c>
      <c r="E35" t="s">
        <v>14</v>
      </c>
      <c r="F35" s="5" t="s">
        <v>51</v>
      </c>
      <c r="H35" s="7" t="s">
        <v>72</v>
      </c>
      <c r="I35" t="s">
        <v>15</v>
      </c>
      <c r="J35" s="33">
        <v>348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8" t="s">
        <v>16</v>
      </c>
      <c r="AT35">
        <f>VLOOKUP(F35,'[1]Packing List Items'!$O:$Q,3,0)</f>
        <v>232</v>
      </c>
      <c r="AU35" t="e">
        <f>VLOOKUP(F35,[2]Sheet1!$K:$M,3,0)</f>
        <v>#N/A</v>
      </c>
    </row>
    <row r="36" spans="1:47" ht="15.75" thickBot="1">
      <c r="A36">
        <v>35</v>
      </c>
      <c r="B36" t="s">
        <v>13</v>
      </c>
      <c r="C36" t="s">
        <v>17</v>
      </c>
      <c r="E36" t="s">
        <v>14</v>
      </c>
      <c r="F36" s="5" t="s">
        <v>52</v>
      </c>
      <c r="H36" s="7" t="s">
        <v>72</v>
      </c>
      <c r="I36" t="s">
        <v>15</v>
      </c>
      <c r="J36" s="33">
        <v>108</v>
      </c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8" t="s">
        <v>16</v>
      </c>
      <c r="AT36">
        <f>VLOOKUP(F36,'[1]Packing List Items'!$O:$Q,3,0)</f>
        <v>42</v>
      </c>
      <c r="AU36" t="e">
        <f>VLOOKUP(F36,[2]Sheet1!$K:$M,3,0)</f>
        <v>#N/A</v>
      </c>
    </row>
    <row r="37" spans="1:47" ht="15.75" thickBot="1">
      <c r="A37">
        <v>36</v>
      </c>
      <c r="B37" t="s">
        <v>13</v>
      </c>
      <c r="C37" t="s">
        <v>17</v>
      </c>
      <c r="E37" t="s">
        <v>14</v>
      </c>
      <c r="F37" s="5" t="s">
        <v>53</v>
      </c>
      <c r="H37" s="7" t="s">
        <v>73</v>
      </c>
      <c r="I37" t="s">
        <v>15</v>
      </c>
      <c r="J37" s="33">
        <v>18</v>
      </c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8" t="s">
        <v>16</v>
      </c>
      <c r="AT37">
        <f>VLOOKUP(F37,'[1]Packing List Items'!$O:$Q,3,0)</f>
        <v>6</v>
      </c>
      <c r="AU37" t="e">
        <f>VLOOKUP(F37,[2]Sheet1!$K:$M,3,0)</f>
        <v>#N/A</v>
      </c>
    </row>
    <row r="38" spans="1:47" ht="15.75" thickBot="1">
      <c r="A38">
        <v>37</v>
      </c>
      <c r="B38" t="s">
        <v>13</v>
      </c>
      <c r="C38" t="s">
        <v>17</v>
      </c>
      <c r="E38" t="s">
        <v>14</v>
      </c>
      <c r="F38" s="5" t="s">
        <v>54</v>
      </c>
      <c r="H38" s="7" t="s">
        <v>72</v>
      </c>
      <c r="I38" t="s">
        <v>15</v>
      </c>
      <c r="J38" s="33">
        <v>84</v>
      </c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8" t="s">
        <v>16</v>
      </c>
      <c r="AT38">
        <f>VLOOKUP(F38,'[1]Packing List Items'!$O:$Q,3,0)</f>
        <v>60</v>
      </c>
      <c r="AU38" t="e">
        <f>VLOOKUP(F38,[2]Sheet1!$K:$M,3,0)</f>
        <v>#N/A</v>
      </c>
    </row>
    <row r="39" spans="1:47" ht="15.75" thickBot="1">
      <c r="A39">
        <v>38</v>
      </c>
      <c r="B39" t="s">
        <v>13</v>
      </c>
      <c r="C39" t="s">
        <v>17</v>
      </c>
      <c r="E39" t="s">
        <v>14</v>
      </c>
      <c r="F39" s="5" t="s">
        <v>55</v>
      </c>
      <c r="H39" s="7" t="s">
        <v>74</v>
      </c>
      <c r="I39" t="s">
        <v>15</v>
      </c>
      <c r="J39" s="33">
        <v>6</v>
      </c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8" t="s">
        <v>16</v>
      </c>
      <c r="AT39" t="e">
        <f>VLOOKUP(F39,'[1]Packing List Items'!$O:$Q,3,0)</f>
        <v>#N/A</v>
      </c>
      <c r="AU39" t="e">
        <f>VLOOKUP(F39,[2]Sheet1!$K:$M,3,0)</f>
        <v>#N/A</v>
      </c>
    </row>
    <row r="40" spans="1:47">
      <c r="A40">
        <v>39</v>
      </c>
      <c r="B40" t="s">
        <v>13</v>
      </c>
      <c r="C40" t="s">
        <v>17</v>
      </c>
      <c r="E40" t="s">
        <v>14</v>
      </c>
      <c r="F40" s="9" t="s">
        <v>75</v>
      </c>
      <c r="H40" s="9" t="s">
        <v>83</v>
      </c>
      <c r="I40" t="s">
        <v>15</v>
      </c>
      <c r="J40" s="9">
        <v>2</v>
      </c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11" t="s">
        <v>12</v>
      </c>
      <c r="AT40">
        <f>VLOOKUP(F40,'[1]Packing List Items'!$O:$Q,3,0)</f>
        <v>2</v>
      </c>
      <c r="AU40" t="e">
        <f>VLOOKUP(F40,[2]Sheet1!$K:$M,3,0)</f>
        <v>#N/A</v>
      </c>
    </row>
    <row r="41" spans="1:47" ht="30">
      <c r="A41">
        <v>40</v>
      </c>
      <c r="B41" t="s">
        <v>13</v>
      </c>
      <c r="C41" t="s">
        <v>17</v>
      </c>
      <c r="E41" t="s">
        <v>14</v>
      </c>
      <c r="F41" s="9" t="s">
        <v>76</v>
      </c>
      <c r="H41" s="10" t="s">
        <v>84</v>
      </c>
      <c r="I41" t="s">
        <v>15</v>
      </c>
      <c r="J41" s="9">
        <v>1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11" t="s">
        <v>12</v>
      </c>
      <c r="AT41">
        <f>VLOOKUP(F41,'[1]Packing List Items'!$O:$Q,3,0)</f>
        <v>1</v>
      </c>
      <c r="AU41" t="e">
        <f>VLOOKUP(F41,[2]Sheet1!$K:$M,3,0)</f>
        <v>#N/A</v>
      </c>
    </row>
    <row r="42" spans="1:47">
      <c r="A42">
        <v>41</v>
      </c>
      <c r="B42" t="s">
        <v>13</v>
      </c>
      <c r="C42" t="s">
        <v>17</v>
      </c>
      <c r="E42" t="s">
        <v>14</v>
      </c>
      <c r="F42" s="5" t="s">
        <v>77</v>
      </c>
      <c r="H42" s="9" t="s">
        <v>85</v>
      </c>
      <c r="I42" t="s">
        <v>15</v>
      </c>
      <c r="J42" s="9">
        <v>1</v>
      </c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>
        <v>2</v>
      </c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11" t="s">
        <v>12</v>
      </c>
      <c r="AS42" s="46">
        <v>72000000</v>
      </c>
      <c r="AT42">
        <f>VLOOKUP(F42,'[1]Packing List Items'!$O:$Q,3,0)</f>
        <v>1</v>
      </c>
      <c r="AU42" t="e">
        <f>VLOOKUP(F42,[2]Sheet1!$K:$M,3,0)</f>
        <v>#N/A</v>
      </c>
    </row>
    <row r="43" spans="1:47">
      <c r="A43">
        <v>42</v>
      </c>
      <c r="B43" t="s">
        <v>13</v>
      </c>
      <c r="C43" t="s">
        <v>17</v>
      </c>
      <c r="E43" t="s">
        <v>14</v>
      </c>
      <c r="F43" s="5" t="s">
        <v>78</v>
      </c>
      <c r="H43" s="9" t="s">
        <v>86</v>
      </c>
      <c r="I43" t="s">
        <v>15</v>
      </c>
      <c r="J43" s="9">
        <v>2</v>
      </c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11" t="s">
        <v>12</v>
      </c>
      <c r="AT43">
        <f>VLOOKUP(F43,'[1]Packing List Items'!$O:$Q,3,0)</f>
        <v>2</v>
      </c>
      <c r="AU43" t="e">
        <f>VLOOKUP(F43,[2]Sheet1!$K:$M,3,0)</f>
        <v>#N/A</v>
      </c>
    </row>
    <row r="44" spans="1:47">
      <c r="A44">
        <v>43</v>
      </c>
      <c r="B44" t="s">
        <v>13</v>
      </c>
      <c r="C44" t="s">
        <v>17</v>
      </c>
      <c r="E44" t="s">
        <v>14</v>
      </c>
      <c r="F44" s="5" t="s">
        <v>79</v>
      </c>
      <c r="H44" s="9" t="s">
        <v>87</v>
      </c>
      <c r="I44" t="s">
        <v>15</v>
      </c>
      <c r="J44" s="9">
        <v>1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>
        <v>1</v>
      </c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11" t="s">
        <v>12</v>
      </c>
      <c r="AS44" s="46">
        <v>5600000000</v>
      </c>
      <c r="AT44">
        <f>VLOOKUP(F44,'[1]Packing List Items'!$O:$Q,3,0)</f>
        <v>1</v>
      </c>
      <c r="AU44" t="e">
        <f>VLOOKUP(F44,[2]Sheet1!$K:$M,3,0)</f>
        <v>#N/A</v>
      </c>
    </row>
    <row r="45" spans="1:47">
      <c r="A45">
        <v>44</v>
      </c>
      <c r="B45" t="s">
        <v>13</v>
      </c>
      <c r="C45" t="s">
        <v>17</v>
      </c>
      <c r="E45" t="s">
        <v>14</v>
      </c>
      <c r="F45" s="5" t="s">
        <v>80</v>
      </c>
      <c r="H45" s="9" t="s">
        <v>88</v>
      </c>
      <c r="I45" t="s">
        <v>15</v>
      </c>
      <c r="J45" s="9">
        <v>1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>
        <v>1</v>
      </c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11" t="s">
        <v>12</v>
      </c>
      <c r="AS45" s="46">
        <v>7200000000</v>
      </c>
      <c r="AT45">
        <f>VLOOKUP(F45,'[1]Packing List Items'!$O:$Q,3,0)</f>
        <v>1</v>
      </c>
      <c r="AU45" t="e">
        <f>VLOOKUP(F45,[2]Sheet1!$K:$M,3,0)</f>
        <v>#N/A</v>
      </c>
    </row>
    <row r="46" spans="1:47">
      <c r="A46">
        <v>45</v>
      </c>
      <c r="B46" t="s">
        <v>13</v>
      </c>
      <c r="C46" t="s">
        <v>17</v>
      </c>
      <c r="E46" t="s">
        <v>14</v>
      </c>
      <c r="F46" s="5" t="s">
        <v>81</v>
      </c>
      <c r="H46" s="9" t="s">
        <v>89</v>
      </c>
      <c r="I46" t="s">
        <v>15</v>
      </c>
      <c r="J46" s="9">
        <v>6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12" t="s">
        <v>16</v>
      </c>
      <c r="AT46">
        <f>VLOOKUP(F46,'[1]Packing List Items'!$O:$Q,3,0)</f>
        <v>6</v>
      </c>
      <c r="AU46" t="e">
        <f>VLOOKUP(F46,[2]Sheet1!$K:$M,3,0)</f>
        <v>#N/A</v>
      </c>
    </row>
    <row r="47" spans="1:47" ht="45">
      <c r="A47">
        <v>46</v>
      </c>
      <c r="B47" t="s">
        <v>13</v>
      </c>
      <c r="C47" t="s">
        <v>17</v>
      </c>
      <c r="E47" t="s">
        <v>14</v>
      </c>
      <c r="F47" s="5" t="s">
        <v>82</v>
      </c>
      <c r="H47" s="10" t="s">
        <v>90</v>
      </c>
      <c r="I47" t="s">
        <v>15</v>
      </c>
      <c r="J47" s="9">
        <v>1</v>
      </c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11" t="s">
        <v>12</v>
      </c>
      <c r="AT47">
        <f>VLOOKUP(F47,'[1]Packing List Items'!$O:$Q,3,0)</f>
        <v>1</v>
      </c>
      <c r="AU47" t="e">
        <f>VLOOKUP(F47,[2]Sheet1!$K:$M,3,0)</f>
        <v>#N/A</v>
      </c>
    </row>
    <row r="48" spans="1:47">
      <c r="A48">
        <v>47</v>
      </c>
      <c r="B48" t="s">
        <v>13</v>
      </c>
      <c r="C48" t="s">
        <v>17</v>
      </c>
      <c r="E48" t="s">
        <v>14</v>
      </c>
      <c r="F48" s="5" t="s">
        <v>91</v>
      </c>
      <c r="H48" s="9" t="s">
        <v>94</v>
      </c>
      <c r="I48" t="s">
        <v>15</v>
      </c>
      <c r="J48" s="9">
        <v>1</v>
      </c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11" t="s">
        <v>12</v>
      </c>
      <c r="AT48">
        <f>VLOOKUP(F48,'[1]Packing List Items'!$O:$Q,3,0)</f>
        <v>1</v>
      </c>
      <c r="AU48" t="e">
        <f>VLOOKUP(F48,[2]Sheet1!$K:$M,3,0)</f>
        <v>#N/A</v>
      </c>
    </row>
    <row r="49" spans="1:49">
      <c r="A49">
        <v>48</v>
      </c>
      <c r="B49" t="s">
        <v>13</v>
      </c>
      <c r="C49" t="s">
        <v>17</v>
      </c>
      <c r="E49" t="s">
        <v>14</v>
      </c>
      <c r="F49" s="5" t="s">
        <v>92</v>
      </c>
      <c r="H49" s="9" t="s">
        <v>95</v>
      </c>
      <c r="I49" t="s">
        <v>15</v>
      </c>
      <c r="J49" s="9">
        <v>6</v>
      </c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12" t="s">
        <v>16</v>
      </c>
      <c r="AT49">
        <f>VLOOKUP(F49,'[1]Packing List Items'!$O:$Q,3,0)</f>
        <v>6</v>
      </c>
      <c r="AU49" t="e">
        <f>VLOOKUP(F49,[2]Sheet1!$K:$M,3,0)</f>
        <v>#N/A</v>
      </c>
    </row>
    <row r="50" spans="1:49">
      <c r="A50">
        <v>49</v>
      </c>
      <c r="B50" t="s">
        <v>13</v>
      </c>
      <c r="C50" t="s">
        <v>17</v>
      </c>
      <c r="E50" t="s">
        <v>14</v>
      </c>
      <c r="F50" s="5" t="s">
        <v>93</v>
      </c>
      <c r="H50" s="9" t="s">
        <v>96</v>
      </c>
      <c r="I50" t="s">
        <v>15</v>
      </c>
      <c r="J50" s="9">
        <v>2</v>
      </c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>
        <v>2</v>
      </c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11" t="s">
        <v>12</v>
      </c>
      <c r="AS50" s="46">
        <v>350000000</v>
      </c>
      <c r="AT50">
        <f>VLOOKUP(F50,'[1]Packing List Items'!$O:$Q,3,0)</f>
        <v>2</v>
      </c>
      <c r="AU50" t="e">
        <f>VLOOKUP(F50,[2]Sheet1!$K:$M,3,0)</f>
        <v>#N/A</v>
      </c>
    </row>
    <row r="51" spans="1:49">
      <c r="A51">
        <v>50</v>
      </c>
      <c r="B51" t="s">
        <v>13</v>
      </c>
      <c r="C51" t="s">
        <v>17</v>
      </c>
      <c r="E51" t="s">
        <v>14</v>
      </c>
      <c r="F51" s="5" t="s">
        <v>97</v>
      </c>
      <c r="I51" t="s">
        <v>15</v>
      </c>
      <c r="J51" s="13">
        <v>46.6</v>
      </c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12" t="s">
        <v>16</v>
      </c>
      <c r="AT51">
        <f>VLOOKUP(F51,'[1]Packing List Items'!$O:$Q,3,0)</f>
        <v>46.68</v>
      </c>
      <c r="AU51" t="e">
        <f>VLOOKUP(F51,[2]Sheet1!$K:$M,3,0)</f>
        <v>#N/A</v>
      </c>
    </row>
    <row r="52" spans="1:49">
      <c r="A52">
        <v>51</v>
      </c>
      <c r="B52" t="s">
        <v>13</v>
      </c>
      <c r="C52" t="s">
        <v>17</v>
      </c>
      <c r="E52" t="s">
        <v>14</v>
      </c>
      <c r="F52" s="5" t="s">
        <v>98</v>
      </c>
      <c r="H52" s="15" t="s">
        <v>108</v>
      </c>
      <c r="I52" t="s">
        <v>15</v>
      </c>
      <c r="J52" s="34">
        <v>2</v>
      </c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12" t="s">
        <v>12</v>
      </c>
      <c r="AT52">
        <f>VLOOKUP(F52,'[1]Packing List Items'!$O:$Q,3,0)</f>
        <v>2</v>
      </c>
      <c r="AU52" t="e">
        <f>VLOOKUP(F52,[2]Sheet1!$K:$M,3,0)</f>
        <v>#N/A</v>
      </c>
    </row>
    <row r="53" spans="1:49">
      <c r="A53">
        <v>52</v>
      </c>
      <c r="B53" t="s">
        <v>13</v>
      </c>
      <c r="C53" t="s">
        <v>17</v>
      </c>
      <c r="E53" t="s">
        <v>14</v>
      </c>
      <c r="F53" s="5" t="s">
        <v>99</v>
      </c>
      <c r="H53" s="15" t="s">
        <v>109</v>
      </c>
      <c r="I53" t="s">
        <v>15</v>
      </c>
      <c r="J53" s="34">
        <v>3</v>
      </c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12" t="s">
        <v>12</v>
      </c>
      <c r="AT53">
        <f>VLOOKUP(F53,'[1]Packing List Items'!$O:$Q,3,0)</f>
        <v>3</v>
      </c>
      <c r="AU53" t="e">
        <f>VLOOKUP(F53,[2]Sheet1!$K:$M,3,0)</f>
        <v>#N/A</v>
      </c>
    </row>
    <row r="54" spans="1:49">
      <c r="A54">
        <v>53</v>
      </c>
      <c r="B54" t="s">
        <v>13</v>
      </c>
      <c r="C54" t="s">
        <v>17</v>
      </c>
      <c r="E54" t="s">
        <v>14</v>
      </c>
      <c r="F54" s="5" t="s">
        <v>100</v>
      </c>
      <c r="H54" s="15" t="s">
        <v>110</v>
      </c>
      <c r="I54" t="s">
        <v>15</v>
      </c>
      <c r="J54" s="34">
        <v>4</v>
      </c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41">
        <v>96</v>
      </c>
      <c r="AG54" s="34"/>
      <c r="AH54" s="34"/>
      <c r="AI54" s="34"/>
      <c r="AJ54" s="34"/>
      <c r="AK54" s="43">
        <v>273</v>
      </c>
      <c r="AL54" s="34"/>
      <c r="AM54" s="34"/>
      <c r="AN54" s="34"/>
      <c r="AO54" s="34"/>
      <c r="AP54" s="34"/>
      <c r="AQ54" s="34"/>
      <c r="AR54" s="12" t="s">
        <v>12</v>
      </c>
      <c r="AS54" s="46">
        <v>1050000</v>
      </c>
      <c r="AT54">
        <f>VLOOKUP(F54,'[1]Packing List Items'!$O:$Q,3,0)</f>
        <v>4</v>
      </c>
      <c r="AU54">
        <f>VLOOKUP(F54,[2]Sheet1!$K:$M,3,0)</f>
        <v>96</v>
      </c>
      <c r="AW54" t="s">
        <v>1287</v>
      </c>
    </row>
    <row r="55" spans="1:49">
      <c r="A55">
        <v>54</v>
      </c>
      <c r="B55" t="s">
        <v>13</v>
      </c>
      <c r="C55" t="s">
        <v>17</v>
      </c>
      <c r="E55" t="s">
        <v>14</v>
      </c>
      <c r="F55" s="5" t="s">
        <v>101</v>
      </c>
      <c r="H55" s="15" t="s">
        <v>111</v>
      </c>
      <c r="I55" t="s">
        <v>15</v>
      </c>
      <c r="J55" s="34">
        <f>11+20</f>
        <v>31</v>
      </c>
      <c r="K55" s="34"/>
      <c r="L55" s="21">
        <v>20</v>
      </c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12" t="s">
        <v>12</v>
      </c>
      <c r="AT55">
        <f>VLOOKUP(F55,'[1]Packing List Items'!$O:$Q,3,0)</f>
        <v>11</v>
      </c>
      <c r="AU55" t="e">
        <f>VLOOKUP(F55,[2]Sheet1!$K:$M,3,0)</f>
        <v>#N/A</v>
      </c>
    </row>
    <row r="56" spans="1:49">
      <c r="A56">
        <v>55</v>
      </c>
      <c r="B56" t="s">
        <v>13</v>
      </c>
      <c r="C56" t="s">
        <v>17</v>
      </c>
      <c r="E56" t="s">
        <v>14</v>
      </c>
      <c r="F56" s="14" t="s">
        <v>102</v>
      </c>
      <c r="H56" s="15" t="s">
        <v>109</v>
      </c>
      <c r="I56" t="s">
        <v>15</v>
      </c>
      <c r="J56" s="34">
        <f>13+37</f>
        <v>50</v>
      </c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12" t="s">
        <v>12</v>
      </c>
      <c r="AT56">
        <f>VLOOKUP(F56,'[1]Packing List Items'!$O:$Q,3,0)</f>
        <v>13</v>
      </c>
      <c r="AU56" t="e">
        <f>VLOOKUP(F56,[2]Sheet1!$K:$M,3,0)</f>
        <v>#N/A</v>
      </c>
    </row>
    <row r="57" spans="1:49">
      <c r="A57">
        <v>56</v>
      </c>
      <c r="B57" t="s">
        <v>13</v>
      </c>
      <c r="C57" t="s">
        <v>17</v>
      </c>
      <c r="E57" t="s">
        <v>14</v>
      </c>
      <c r="F57" s="14" t="s">
        <v>103</v>
      </c>
      <c r="H57" s="15" t="s">
        <v>110</v>
      </c>
      <c r="I57" t="s">
        <v>15</v>
      </c>
      <c r="J57" s="34">
        <f>5+79</f>
        <v>84</v>
      </c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41">
        <v>13</v>
      </c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12" t="s">
        <v>12</v>
      </c>
      <c r="AS57" s="46">
        <v>2100000</v>
      </c>
      <c r="AT57">
        <f>VLOOKUP(F57,'[1]Packing List Items'!$O:$Q,3,0)</f>
        <v>5</v>
      </c>
      <c r="AU57">
        <f>VLOOKUP(F57,[2]Sheet1!$K:$M,3,0)</f>
        <v>13</v>
      </c>
      <c r="AW57" t="s">
        <v>1287</v>
      </c>
    </row>
    <row r="58" spans="1:49">
      <c r="A58">
        <v>57</v>
      </c>
      <c r="B58" t="s">
        <v>13</v>
      </c>
      <c r="C58" t="s">
        <v>17</v>
      </c>
      <c r="E58" t="s">
        <v>14</v>
      </c>
      <c r="F58" s="14" t="s">
        <v>104</v>
      </c>
      <c r="H58" s="15" t="s">
        <v>109</v>
      </c>
      <c r="I58" t="s">
        <v>15</v>
      </c>
      <c r="J58" s="34">
        <f>409+87</f>
        <v>496</v>
      </c>
      <c r="K58" s="34"/>
      <c r="L58" s="21">
        <v>400</v>
      </c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12" t="s">
        <v>12</v>
      </c>
      <c r="AT58">
        <f>VLOOKUP(F58,'[1]Packing List Items'!$O:$Q,3,0)</f>
        <v>409</v>
      </c>
      <c r="AU58" t="e">
        <f>VLOOKUP(F58,[2]Sheet1!$K:$M,3,0)</f>
        <v>#N/A</v>
      </c>
    </row>
    <row r="59" spans="1:49">
      <c r="A59">
        <v>58</v>
      </c>
      <c r="B59" t="s">
        <v>13</v>
      </c>
      <c r="C59" t="s">
        <v>17</v>
      </c>
      <c r="E59" t="s">
        <v>14</v>
      </c>
      <c r="F59" s="14" t="s">
        <v>105</v>
      </c>
      <c r="H59" s="15" t="s">
        <v>112</v>
      </c>
      <c r="I59" t="s">
        <v>15</v>
      </c>
      <c r="J59" s="34">
        <f>47+56</f>
        <v>103</v>
      </c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12" t="s">
        <v>12</v>
      </c>
      <c r="AT59">
        <f>VLOOKUP(F59,'[1]Packing List Items'!$O:$Q,3,0)</f>
        <v>47</v>
      </c>
      <c r="AU59" t="e">
        <f>VLOOKUP(F59,[2]Sheet1!$K:$M,3,0)</f>
        <v>#N/A</v>
      </c>
    </row>
    <row r="60" spans="1:49">
      <c r="A60">
        <v>59</v>
      </c>
      <c r="B60" t="s">
        <v>13</v>
      </c>
      <c r="C60" t="s">
        <v>17</v>
      </c>
      <c r="E60" t="s">
        <v>14</v>
      </c>
      <c r="F60" s="14" t="s">
        <v>106</v>
      </c>
      <c r="H60" s="15" t="s">
        <v>113</v>
      </c>
      <c r="I60" t="s">
        <v>15</v>
      </c>
      <c r="J60" s="34">
        <f>81+226</f>
        <v>307</v>
      </c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12" t="s">
        <v>12</v>
      </c>
      <c r="AT60">
        <f>VLOOKUP(F60,'[1]Packing List Items'!$O:$Q,3,0)</f>
        <v>81</v>
      </c>
      <c r="AU60" t="e">
        <f>VLOOKUP(F60,[2]Sheet1!$K:$M,3,0)</f>
        <v>#N/A</v>
      </c>
    </row>
    <row r="61" spans="1:49">
      <c r="A61">
        <v>60</v>
      </c>
      <c r="B61" t="s">
        <v>13</v>
      </c>
      <c r="C61" t="s">
        <v>17</v>
      </c>
      <c r="E61" t="s">
        <v>14</v>
      </c>
      <c r="F61" s="14" t="s">
        <v>107</v>
      </c>
      <c r="H61" s="15" t="s">
        <v>114</v>
      </c>
      <c r="I61" t="s">
        <v>15</v>
      </c>
      <c r="J61" s="34">
        <f>330+417</f>
        <v>747</v>
      </c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41">
        <v>82</v>
      </c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12" t="s">
        <v>12</v>
      </c>
      <c r="AS61" s="46">
        <v>472500</v>
      </c>
      <c r="AT61">
        <f>VLOOKUP(F61,'[1]Packing List Items'!$O:$Q,3,0)</f>
        <v>330</v>
      </c>
      <c r="AU61">
        <f>VLOOKUP(F61,[2]Sheet1!$K:$M,3,0)</f>
        <v>82</v>
      </c>
      <c r="AW61" t="s">
        <v>1287</v>
      </c>
    </row>
    <row r="62" spans="1:49">
      <c r="A62">
        <v>61</v>
      </c>
      <c r="B62" t="s">
        <v>13</v>
      </c>
      <c r="C62" t="s">
        <v>17</v>
      </c>
      <c r="E62" t="s">
        <v>14</v>
      </c>
      <c r="F62" t="s">
        <v>1240</v>
      </c>
      <c r="H62" t="s">
        <v>115</v>
      </c>
      <c r="I62" t="s">
        <v>15</v>
      </c>
      <c r="J62" s="34">
        <v>8</v>
      </c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12" t="s">
        <v>12</v>
      </c>
      <c r="AT62">
        <f>VLOOKUP(F62,'[1]Packing List Items'!$O:$Q,3,0)</f>
        <v>8</v>
      </c>
      <c r="AU62" t="e">
        <f>VLOOKUP(F62,[2]Sheet1!$K:$M,3,0)</f>
        <v>#N/A</v>
      </c>
    </row>
    <row r="63" spans="1:49">
      <c r="A63">
        <v>62</v>
      </c>
      <c r="B63" t="s">
        <v>13</v>
      </c>
      <c r="C63" t="s">
        <v>17</v>
      </c>
      <c r="E63" t="s">
        <v>14</v>
      </c>
      <c r="F63" s="21" t="s">
        <v>120</v>
      </c>
      <c r="H63" s="16" t="s">
        <v>121</v>
      </c>
      <c r="I63" t="s">
        <v>15</v>
      </c>
      <c r="J63" s="21">
        <v>1</v>
      </c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t="s">
        <v>12</v>
      </c>
      <c r="AS63" s="47"/>
      <c r="AT63">
        <f>VLOOKUP(F63,'[1]Packing List Items'!$O:$Q,3,0)</f>
        <v>1</v>
      </c>
      <c r="AU63" t="e">
        <f>VLOOKUP(F63,[2]Sheet1!$K:$M,3,0)</f>
        <v>#N/A</v>
      </c>
    </row>
    <row r="64" spans="1:49">
      <c r="A64">
        <v>63</v>
      </c>
      <c r="B64" t="s">
        <v>13</v>
      </c>
      <c r="C64" t="s">
        <v>17</v>
      </c>
      <c r="E64" t="s">
        <v>14</v>
      </c>
      <c r="F64" s="21" t="s">
        <v>119</v>
      </c>
      <c r="H64" s="16" t="s">
        <v>122</v>
      </c>
      <c r="I64" t="s">
        <v>15</v>
      </c>
      <c r="J64" s="21">
        <v>1</v>
      </c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t="s">
        <v>12</v>
      </c>
      <c r="AS64" s="47"/>
      <c r="AT64">
        <f>VLOOKUP(F64,'[1]Packing List Items'!$O:$Q,3,0)</f>
        <v>1</v>
      </c>
      <c r="AU64" t="e">
        <f>VLOOKUP(F64,[2]Sheet1!$K:$M,3,0)</f>
        <v>#N/A</v>
      </c>
    </row>
    <row r="65" spans="1:49">
      <c r="A65">
        <v>64</v>
      </c>
      <c r="B65" t="s">
        <v>13</v>
      </c>
      <c r="C65" t="s">
        <v>17</v>
      </c>
      <c r="E65" t="s">
        <v>14</v>
      </c>
      <c r="F65" s="21" t="s">
        <v>118</v>
      </c>
      <c r="H65" s="16" t="s">
        <v>123</v>
      </c>
      <c r="I65" t="s">
        <v>15</v>
      </c>
      <c r="J65" s="21">
        <v>1</v>
      </c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t="s">
        <v>12</v>
      </c>
      <c r="AS65" s="47"/>
      <c r="AT65">
        <f>VLOOKUP(F65,'[1]Packing List Items'!$O:$Q,3,0)</f>
        <v>1</v>
      </c>
      <c r="AU65" t="e">
        <f>VLOOKUP(F65,[2]Sheet1!$K:$M,3,0)</f>
        <v>#N/A</v>
      </c>
    </row>
    <row r="66" spans="1:49">
      <c r="A66">
        <v>65</v>
      </c>
      <c r="B66" t="s">
        <v>13</v>
      </c>
      <c r="C66" t="s">
        <v>17</v>
      </c>
      <c r="E66" t="s">
        <v>14</v>
      </c>
      <c r="F66" s="21" t="s">
        <v>117</v>
      </c>
      <c r="H66" s="16" t="s">
        <v>124</v>
      </c>
      <c r="I66" t="s">
        <v>15</v>
      </c>
      <c r="J66" s="21">
        <v>35</v>
      </c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t="s">
        <v>12</v>
      </c>
      <c r="AS66" s="47"/>
      <c r="AT66">
        <f>VLOOKUP(F66,'[1]Packing List Items'!$O:$Q,3,0)</f>
        <v>35</v>
      </c>
      <c r="AU66" t="e">
        <f>VLOOKUP(F66,[2]Sheet1!$K:$M,3,0)</f>
        <v>#N/A</v>
      </c>
    </row>
    <row r="67" spans="1:49">
      <c r="A67">
        <v>66</v>
      </c>
      <c r="B67" t="s">
        <v>13</v>
      </c>
      <c r="C67" t="s">
        <v>17</v>
      </c>
      <c r="E67" t="s">
        <v>14</v>
      </c>
      <c r="F67" s="21" t="s">
        <v>116</v>
      </c>
      <c r="H67" s="16" t="s">
        <v>124</v>
      </c>
      <c r="I67" t="s">
        <v>15</v>
      </c>
      <c r="J67" s="21">
        <v>38</v>
      </c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t="s">
        <v>12</v>
      </c>
      <c r="AS67" s="47"/>
      <c r="AT67">
        <f>VLOOKUP(F67,'[1]Packing List Items'!$O:$Q,3,0)</f>
        <v>38</v>
      </c>
      <c r="AU67" t="e">
        <f>VLOOKUP(F67,[2]Sheet1!$K:$M,3,0)</f>
        <v>#N/A</v>
      </c>
    </row>
    <row r="68" spans="1:49">
      <c r="A68">
        <v>67</v>
      </c>
      <c r="B68" t="s">
        <v>13</v>
      </c>
      <c r="C68" t="s">
        <v>17</v>
      </c>
      <c r="E68" t="s">
        <v>14</v>
      </c>
      <c r="F68" t="s">
        <v>125</v>
      </c>
      <c r="H68" t="s">
        <v>144</v>
      </c>
      <c r="I68" t="s">
        <v>15</v>
      </c>
      <c r="J68" s="35">
        <v>2</v>
      </c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>
        <v>4</v>
      </c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t="s">
        <v>12</v>
      </c>
      <c r="AT68">
        <f>VLOOKUP(F68,'[1]Packing List Items'!$O:$Q,3,0)</f>
        <v>2</v>
      </c>
      <c r="AU68" t="e">
        <f>VLOOKUP(F68,[2]Sheet1!$K:$M,3,0)</f>
        <v>#N/A</v>
      </c>
    </row>
    <row r="69" spans="1:49">
      <c r="A69">
        <v>68</v>
      </c>
      <c r="B69" t="s">
        <v>13</v>
      </c>
      <c r="C69" t="s">
        <v>17</v>
      </c>
      <c r="E69" t="s">
        <v>14</v>
      </c>
      <c r="F69" t="s">
        <v>126</v>
      </c>
      <c r="H69" t="s">
        <v>145</v>
      </c>
      <c r="I69" t="s">
        <v>15</v>
      </c>
      <c r="J69" s="35">
        <v>1</v>
      </c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t="s">
        <v>12</v>
      </c>
      <c r="AT69">
        <f>VLOOKUP(F69,'[1]Packing List Items'!$O:$Q,3,0)</f>
        <v>1</v>
      </c>
      <c r="AU69" t="e">
        <f>VLOOKUP(F69,[2]Sheet1!$K:$M,3,0)</f>
        <v>#N/A</v>
      </c>
    </row>
    <row r="70" spans="1:49">
      <c r="A70">
        <v>69</v>
      </c>
      <c r="B70" t="s">
        <v>13</v>
      </c>
      <c r="C70" t="s">
        <v>17</v>
      </c>
      <c r="E70" t="s">
        <v>14</v>
      </c>
      <c r="F70" t="s">
        <v>127</v>
      </c>
      <c r="H70" t="s">
        <v>146</v>
      </c>
      <c r="I70" t="s">
        <v>15</v>
      </c>
      <c r="J70" s="35">
        <v>1</v>
      </c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t="s">
        <v>12</v>
      </c>
      <c r="AT70">
        <f>VLOOKUP(F70,'[1]Packing List Items'!$O:$Q,3,0)</f>
        <v>1</v>
      </c>
      <c r="AU70" t="e">
        <f>VLOOKUP(F70,[2]Sheet1!$K:$M,3,0)</f>
        <v>#N/A</v>
      </c>
    </row>
    <row r="71" spans="1:49">
      <c r="A71">
        <v>70</v>
      </c>
      <c r="B71" t="s">
        <v>13</v>
      </c>
      <c r="C71" t="s">
        <v>17</v>
      </c>
      <c r="E71" t="s">
        <v>14</v>
      </c>
      <c r="F71" t="s">
        <v>128</v>
      </c>
      <c r="H71" t="s">
        <v>147</v>
      </c>
      <c r="I71" t="s">
        <v>15</v>
      </c>
      <c r="J71" s="35">
        <v>1</v>
      </c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t="s">
        <v>12</v>
      </c>
      <c r="AT71">
        <f>VLOOKUP(F71,'[1]Packing List Items'!$O:$Q,3,0)</f>
        <v>1</v>
      </c>
      <c r="AU71" t="e">
        <f>VLOOKUP(F71,[2]Sheet1!$K:$M,3,0)</f>
        <v>#N/A</v>
      </c>
    </row>
    <row r="72" spans="1:49">
      <c r="A72">
        <v>71</v>
      </c>
      <c r="B72" t="s">
        <v>13</v>
      </c>
      <c r="C72" t="s">
        <v>17</v>
      </c>
      <c r="E72" t="s">
        <v>14</v>
      </c>
      <c r="F72" t="s">
        <v>129</v>
      </c>
      <c r="H72" t="s">
        <v>148</v>
      </c>
      <c r="I72" t="s">
        <v>15</v>
      </c>
      <c r="J72" s="35">
        <v>3</v>
      </c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t="s">
        <v>12</v>
      </c>
      <c r="AT72">
        <f>VLOOKUP(F72,'[1]Packing List Items'!$O:$Q,3,0)</f>
        <v>3</v>
      </c>
      <c r="AU72" t="e">
        <f>VLOOKUP(F72,[2]Sheet1!$K:$M,3,0)</f>
        <v>#N/A</v>
      </c>
    </row>
    <row r="73" spans="1:49">
      <c r="A73">
        <v>72</v>
      </c>
      <c r="B73" t="s">
        <v>13</v>
      </c>
      <c r="C73" t="s">
        <v>17</v>
      </c>
      <c r="E73" t="s">
        <v>14</v>
      </c>
      <c r="F73" t="s">
        <v>130</v>
      </c>
      <c r="H73" t="s">
        <v>149</v>
      </c>
      <c r="I73" t="s">
        <v>15</v>
      </c>
      <c r="J73" s="37">
        <v>1</v>
      </c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t="s">
        <v>12</v>
      </c>
      <c r="AT73">
        <f>VLOOKUP(F73,'[1]Packing List Items'!$O:$Q,3,0)</f>
        <v>1</v>
      </c>
      <c r="AU73" t="e">
        <f>VLOOKUP(F73,[2]Sheet1!$K:$M,3,0)</f>
        <v>#N/A</v>
      </c>
    </row>
    <row r="74" spans="1:49">
      <c r="A74">
        <v>73</v>
      </c>
      <c r="B74" t="s">
        <v>13</v>
      </c>
      <c r="C74" t="s">
        <v>17</v>
      </c>
      <c r="E74" t="s">
        <v>14</v>
      </c>
      <c r="F74" t="s">
        <v>131</v>
      </c>
      <c r="H74" t="s">
        <v>150</v>
      </c>
      <c r="I74" t="s">
        <v>15</v>
      </c>
      <c r="J74" s="35">
        <v>3</v>
      </c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t="s">
        <v>12</v>
      </c>
      <c r="AT74">
        <f>VLOOKUP(F74,'[1]Packing List Items'!$O:$Q,3,0)</f>
        <v>3</v>
      </c>
      <c r="AU74" t="e">
        <f>VLOOKUP(F74,[2]Sheet1!$K:$M,3,0)</f>
        <v>#N/A</v>
      </c>
    </row>
    <row r="75" spans="1:49">
      <c r="A75">
        <v>74</v>
      </c>
      <c r="B75" t="s">
        <v>13</v>
      </c>
      <c r="C75" t="s">
        <v>17</v>
      </c>
      <c r="E75" t="s">
        <v>14</v>
      </c>
      <c r="F75" t="s">
        <v>132</v>
      </c>
      <c r="H75" t="s">
        <v>151</v>
      </c>
      <c r="I75" t="s">
        <v>15</v>
      </c>
      <c r="J75" s="35">
        <v>49</v>
      </c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t="s">
        <v>12</v>
      </c>
      <c r="AT75">
        <f>VLOOKUP(F75,'[1]Packing List Items'!$O:$Q,3,0)</f>
        <v>49</v>
      </c>
      <c r="AU75" t="e">
        <f>VLOOKUP(F75,[2]Sheet1!$K:$M,3,0)</f>
        <v>#N/A</v>
      </c>
    </row>
    <row r="76" spans="1:49">
      <c r="A76">
        <v>75</v>
      </c>
      <c r="B76" t="s">
        <v>13</v>
      </c>
      <c r="C76" t="s">
        <v>17</v>
      </c>
      <c r="E76" t="s">
        <v>14</v>
      </c>
      <c r="F76" t="s">
        <v>133</v>
      </c>
      <c r="H76" t="s">
        <v>152</v>
      </c>
      <c r="I76" t="s">
        <v>15</v>
      </c>
      <c r="J76" s="35">
        <v>2</v>
      </c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41">
        <v>4</v>
      </c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t="s">
        <v>12</v>
      </c>
      <c r="AS76" s="46">
        <v>91350000</v>
      </c>
      <c r="AT76">
        <f>VLOOKUP(F76,'[1]Packing List Items'!$O:$Q,3,0)</f>
        <v>2</v>
      </c>
      <c r="AU76">
        <f>VLOOKUP(F76,[2]Sheet1!$K:$M,3,0)</f>
        <v>0</v>
      </c>
      <c r="AW76" t="s">
        <v>1287</v>
      </c>
    </row>
    <row r="77" spans="1:49">
      <c r="A77">
        <v>76</v>
      </c>
      <c r="B77" t="s">
        <v>13</v>
      </c>
      <c r="C77" t="s">
        <v>17</v>
      </c>
      <c r="E77" t="s">
        <v>14</v>
      </c>
      <c r="F77" t="s">
        <v>134</v>
      </c>
      <c r="H77" t="s">
        <v>153</v>
      </c>
      <c r="I77" t="s">
        <v>15</v>
      </c>
      <c r="J77" s="35">
        <v>3</v>
      </c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41">
        <v>2</v>
      </c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t="s">
        <v>12</v>
      </c>
      <c r="AS77" s="46">
        <v>55650000</v>
      </c>
      <c r="AT77">
        <f>VLOOKUP(F77,'[1]Packing List Items'!$O:$Q,3,0)</f>
        <v>3</v>
      </c>
      <c r="AU77">
        <f>VLOOKUP(F77,[2]Sheet1!$K:$M,3,0)</f>
        <v>1</v>
      </c>
      <c r="AW77" t="s">
        <v>1287</v>
      </c>
    </row>
    <row r="78" spans="1:49">
      <c r="A78">
        <v>77</v>
      </c>
      <c r="B78" t="s">
        <v>13</v>
      </c>
      <c r="C78" t="s">
        <v>17</v>
      </c>
      <c r="E78" t="s">
        <v>14</v>
      </c>
      <c r="F78" t="s">
        <v>135</v>
      </c>
      <c r="H78" t="s">
        <v>154</v>
      </c>
      <c r="I78" t="s">
        <v>15</v>
      </c>
      <c r="J78" s="35">
        <v>24</v>
      </c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t="s">
        <v>12</v>
      </c>
      <c r="AT78">
        <f>VLOOKUP(F78,'[1]Packing List Items'!$O:$Q,3,0)</f>
        <v>24</v>
      </c>
      <c r="AU78" t="e">
        <f>VLOOKUP(F78,[2]Sheet1!$K:$M,3,0)</f>
        <v>#N/A</v>
      </c>
    </row>
    <row r="79" spans="1:49">
      <c r="A79">
        <v>78</v>
      </c>
      <c r="B79" t="s">
        <v>13</v>
      </c>
      <c r="C79" t="s">
        <v>17</v>
      </c>
      <c r="E79" t="s">
        <v>14</v>
      </c>
      <c r="F79" t="s">
        <v>136</v>
      </c>
      <c r="H79" t="s">
        <v>155</v>
      </c>
      <c r="I79" t="s">
        <v>15</v>
      </c>
      <c r="J79" s="35">
        <v>9</v>
      </c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t="s">
        <v>12</v>
      </c>
      <c r="AT79">
        <f>VLOOKUP(F79,'[1]Packing List Items'!$O:$Q,3,0)</f>
        <v>9</v>
      </c>
      <c r="AU79" t="e">
        <f>VLOOKUP(F79,[2]Sheet1!$K:$M,3,0)</f>
        <v>#N/A</v>
      </c>
    </row>
    <row r="80" spans="1:49">
      <c r="A80">
        <v>79</v>
      </c>
      <c r="B80" t="s">
        <v>13</v>
      </c>
      <c r="C80" t="s">
        <v>17</v>
      </c>
      <c r="E80" t="s">
        <v>14</v>
      </c>
      <c r="F80" t="s">
        <v>137</v>
      </c>
      <c r="H80" t="s">
        <v>156</v>
      </c>
      <c r="I80" t="s">
        <v>15</v>
      </c>
      <c r="J80" s="35">
        <v>1</v>
      </c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t="s">
        <v>12</v>
      </c>
      <c r="AT80">
        <f>VLOOKUP(F80,'[1]Packing List Items'!$O:$Q,3,0)</f>
        <v>1</v>
      </c>
      <c r="AU80" t="e">
        <f>VLOOKUP(F80,[2]Sheet1!$K:$M,3,0)</f>
        <v>#N/A</v>
      </c>
    </row>
    <row r="81" spans="1:49">
      <c r="A81">
        <v>80</v>
      </c>
      <c r="B81" t="s">
        <v>13</v>
      </c>
      <c r="C81" t="s">
        <v>17</v>
      </c>
      <c r="E81" t="s">
        <v>14</v>
      </c>
      <c r="F81" t="s">
        <v>138</v>
      </c>
      <c r="H81" t="s">
        <v>157</v>
      </c>
      <c r="I81" t="s">
        <v>15</v>
      </c>
      <c r="J81" s="35">
        <v>1</v>
      </c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t="s">
        <v>12</v>
      </c>
      <c r="AT81">
        <f>VLOOKUP(F81,'[1]Packing List Items'!$O:$Q,3,0)</f>
        <v>1</v>
      </c>
      <c r="AU81" t="e">
        <f>VLOOKUP(F81,[2]Sheet1!$K:$M,3,0)</f>
        <v>#N/A</v>
      </c>
    </row>
    <row r="82" spans="1:49">
      <c r="A82">
        <v>81</v>
      </c>
      <c r="B82" t="s">
        <v>13</v>
      </c>
      <c r="C82" t="s">
        <v>17</v>
      </c>
      <c r="E82" t="s">
        <v>14</v>
      </c>
      <c r="F82" t="s">
        <v>139</v>
      </c>
      <c r="H82" t="s">
        <v>149</v>
      </c>
      <c r="I82" t="s">
        <v>15</v>
      </c>
      <c r="J82" s="37">
        <v>12</v>
      </c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t="s">
        <v>12</v>
      </c>
      <c r="AT82">
        <f>VLOOKUP(F82,'[1]Packing List Items'!$O:$Q,3,0)</f>
        <v>12</v>
      </c>
      <c r="AU82" t="e">
        <f>VLOOKUP(F82,[2]Sheet1!$K:$M,3,0)</f>
        <v>#N/A</v>
      </c>
    </row>
    <row r="83" spans="1:49">
      <c r="A83">
        <v>82</v>
      </c>
      <c r="B83" t="s">
        <v>13</v>
      </c>
      <c r="C83" t="s">
        <v>17</v>
      </c>
      <c r="E83" t="s">
        <v>14</v>
      </c>
      <c r="F83" t="s">
        <v>140</v>
      </c>
      <c r="H83" t="s">
        <v>158</v>
      </c>
      <c r="I83" t="s">
        <v>15</v>
      </c>
      <c r="J83" s="35">
        <v>1</v>
      </c>
      <c r="K83" s="36"/>
      <c r="L83" s="36"/>
      <c r="M83" s="21">
        <v>21</v>
      </c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t="s">
        <v>12</v>
      </c>
      <c r="AT83">
        <f>VLOOKUP(F83,'[1]Packing List Items'!$O:$Q,3,0)</f>
        <v>1</v>
      </c>
      <c r="AU83" t="e">
        <f>VLOOKUP(F83,[2]Sheet1!$K:$M,3,0)</f>
        <v>#N/A</v>
      </c>
    </row>
    <row r="84" spans="1:49">
      <c r="A84">
        <v>83</v>
      </c>
      <c r="B84" t="s">
        <v>13</v>
      </c>
      <c r="C84" t="s">
        <v>17</v>
      </c>
      <c r="E84" t="s">
        <v>14</v>
      </c>
      <c r="F84" t="s">
        <v>141</v>
      </c>
      <c r="H84" t="s">
        <v>148</v>
      </c>
      <c r="I84" t="s">
        <v>15</v>
      </c>
      <c r="J84" s="35">
        <v>44</v>
      </c>
      <c r="K84" s="36"/>
      <c r="L84" s="36"/>
      <c r="M84" s="21">
        <v>13</v>
      </c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>
        <v>23</v>
      </c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t="s">
        <v>12</v>
      </c>
      <c r="AS84" s="46">
        <v>1050000</v>
      </c>
      <c r="AT84">
        <f>VLOOKUP(F84,'[1]Packing List Items'!$O:$Q,3,0)</f>
        <v>44</v>
      </c>
      <c r="AU84">
        <f>VLOOKUP(F84,[2]Sheet1!$K:$M,3,0)</f>
        <v>0</v>
      </c>
      <c r="AW84" t="s">
        <v>1287</v>
      </c>
    </row>
    <row r="85" spans="1:49">
      <c r="A85">
        <v>84</v>
      </c>
      <c r="B85" t="s">
        <v>13</v>
      </c>
      <c r="C85" t="s">
        <v>17</v>
      </c>
      <c r="E85" t="s">
        <v>14</v>
      </c>
      <c r="F85" t="s">
        <v>142</v>
      </c>
      <c r="H85" t="s">
        <v>159</v>
      </c>
      <c r="I85" t="s">
        <v>15</v>
      </c>
      <c r="J85" s="35">
        <v>1</v>
      </c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t="s">
        <v>12</v>
      </c>
      <c r="AT85">
        <f>VLOOKUP(F85,'[1]Packing List Items'!$O:$Q,3,0)</f>
        <v>1</v>
      </c>
      <c r="AU85" t="e">
        <f>VLOOKUP(F85,[2]Sheet1!$K:$M,3,0)</f>
        <v>#N/A</v>
      </c>
    </row>
    <row r="86" spans="1:49">
      <c r="A86">
        <v>85</v>
      </c>
      <c r="B86" t="s">
        <v>13</v>
      </c>
      <c r="C86" t="s">
        <v>17</v>
      </c>
      <c r="E86" t="s">
        <v>14</v>
      </c>
      <c r="F86" t="s">
        <v>143</v>
      </c>
      <c r="H86" t="s">
        <v>160</v>
      </c>
      <c r="I86" t="s">
        <v>15</v>
      </c>
      <c r="J86" s="35">
        <v>24</v>
      </c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t="s">
        <v>12</v>
      </c>
      <c r="AT86">
        <f>VLOOKUP(F86,'[1]Packing List Items'!$O:$Q,3,0)</f>
        <v>24</v>
      </c>
      <c r="AU86" t="e">
        <f>VLOOKUP(F86,[2]Sheet1!$K:$M,3,0)</f>
        <v>#N/A</v>
      </c>
    </row>
    <row r="87" spans="1:49">
      <c r="A87">
        <v>86</v>
      </c>
      <c r="B87" t="s">
        <v>13</v>
      </c>
      <c r="C87" t="s">
        <v>17</v>
      </c>
      <c r="E87" t="s">
        <v>14</v>
      </c>
      <c r="F87" t="s">
        <v>161</v>
      </c>
      <c r="H87" t="s">
        <v>167</v>
      </c>
      <c r="I87" t="s">
        <v>15</v>
      </c>
      <c r="J87">
        <v>15</v>
      </c>
      <c r="AR87" t="s">
        <v>12</v>
      </c>
      <c r="AT87">
        <f>VLOOKUP(F87,'[1]Packing List Items'!$O:$Q,3,0)</f>
        <v>15</v>
      </c>
      <c r="AU87" t="e">
        <f>VLOOKUP(F87,[2]Sheet1!$K:$M,3,0)</f>
        <v>#N/A</v>
      </c>
    </row>
    <row r="88" spans="1:49">
      <c r="A88">
        <v>87</v>
      </c>
      <c r="B88" t="s">
        <v>13</v>
      </c>
      <c r="C88" t="s">
        <v>17</v>
      </c>
      <c r="E88" t="s">
        <v>14</v>
      </c>
      <c r="F88" s="17" t="s">
        <v>162</v>
      </c>
      <c r="H88" t="s">
        <v>168</v>
      </c>
      <c r="I88" t="s">
        <v>15</v>
      </c>
      <c r="J88">
        <v>1</v>
      </c>
      <c r="AR88" t="s">
        <v>12</v>
      </c>
      <c r="AT88">
        <f>VLOOKUP(F88,'[1]Packing List Items'!$O:$Q,3,0)</f>
        <v>1</v>
      </c>
      <c r="AU88" t="e">
        <f>VLOOKUP(F88,[2]Sheet1!$K:$M,3,0)</f>
        <v>#N/A</v>
      </c>
    </row>
    <row r="89" spans="1:49">
      <c r="A89">
        <v>88</v>
      </c>
      <c r="B89" t="s">
        <v>13</v>
      </c>
      <c r="C89" t="s">
        <v>17</v>
      </c>
      <c r="E89" t="s">
        <v>14</v>
      </c>
      <c r="F89" t="s">
        <v>163</v>
      </c>
      <c r="H89" t="s">
        <v>169</v>
      </c>
      <c r="I89" t="s">
        <v>15</v>
      </c>
      <c r="J89">
        <v>20</v>
      </c>
      <c r="AR89" t="s">
        <v>12</v>
      </c>
      <c r="AT89">
        <f>VLOOKUP(F89,'[1]Packing List Items'!$O:$Q,3,0)</f>
        <v>20</v>
      </c>
      <c r="AU89" t="e">
        <f>VLOOKUP(F89,[2]Sheet1!$K:$M,3,0)</f>
        <v>#N/A</v>
      </c>
    </row>
    <row r="90" spans="1:49">
      <c r="A90">
        <v>89</v>
      </c>
      <c r="B90" t="s">
        <v>13</v>
      </c>
      <c r="C90" t="s">
        <v>17</v>
      </c>
      <c r="E90" t="s">
        <v>14</v>
      </c>
      <c r="F90" t="s">
        <v>164</v>
      </c>
      <c r="H90" t="s">
        <v>170</v>
      </c>
      <c r="I90" t="s">
        <v>15</v>
      </c>
      <c r="J90">
        <v>9</v>
      </c>
      <c r="AR90" t="s">
        <v>12</v>
      </c>
      <c r="AT90">
        <f>VLOOKUP(F90,'[1]Packing List Items'!$O:$Q,3,0)</f>
        <v>9</v>
      </c>
      <c r="AU90" t="e">
        <f>VLOOKUP(F90,[2]Sheet1!$K:$M,3,0)</f>
        <v>#N/A</v>
      </c>
    </row>
    <row r="91" spans="1:49">
      <c r="A91">
        <v>90</v>
      </c>
      <c r="B91" t="s">
        <v>13</v>
      </c>
      <c r="C91" t="s">
        <v>17</v>
      </c>
      <c r="E91" t="s">
        <v>14</v>
      </c>
      <c r="F91" t="s">
        <v>165</v>
      </c>
      <c r="H91" t="s">
        <v>168</v>
      </c>
      <c r="I91" t="s">
        <v>15</v>
      </c>
      <c r="J91">
        <v>15</v>
      </c>
      <c r="AR91" t="s">
        <v>12</v>
      </c>
      <c r="AT91">
        <f>VLOOKUP(F91,'[1]Packing List Items'!$O:$Q,3,0)</f>
        <v>15</v>
      </c>
      <c r="AU91" t="e">
        <f>VLOOKUP(F91,[2]Sheet1!$K:$M,3,0)</f>
        <v>#N/A</v>
      </c>
    </row>
    <row r="92" spans="1:49">
      <c r="A92">
        <v>91</v>
      </c>
      <c r="B92" t="s">
        <v>13</v>
      </c>
      <c r="C92" t="s">
        <v>17</v>
      </c>
      <c r="E92" t="s">
        <v>14</v>
      </c>
      <c r="F92" t="s">
        <v>166</v>
      </c>
      <c r="H92" t="s">
        <v>171</v>
      </c>
      <c r="I92" t="s">
        <v>15</v>
      </c>
      <c r="J92">
        <v>8</v>
      </c>
      <c r="AR92" t="s">
        <v>12</v>
      </c>
      <c r="AT92">
        <f>VLOOKUP(F92,'[1]Packing List Items'!$O:$Q,3,0)</f>
        <v>8</v>
      </c>
      <c r="AU92" t="e">
        <f>VLOOKUP(F92,[2]Sheet1!$K:$M,3,0)</f>
        <v>#N/A</v>
      </c>
    </row>
    <row r="93" spans="1:49">
      <c r="A93">
        <v>92</v>
      </c>
      <c r="B93" t="s">
        <v>13</v>
      </c>
      <c r="C93" t="s">
        <v>17</v>
      </c>
      <c r="E93" t="s">
        <v>14</v>
      </c>
      <c r="F93" t="s">
        <v>172</v>
      </c>
      <c r="H93" t="s">
        <v>219</v>
      </c>
      <c r="I93" t="s">
        <v>15</v>
      </c>
      <c r="J93">
        <v>1</v>
      </c>
      <c r="AR93" t="s">
        <v>12</v>
      </c>
      <c r="AT93" t="e">
        <f>VLOOKUP(F93,'[1]Packing List Items'!$O:$Q,3,0)</f>
        <v>#N/A</v>
      </c>
      <c r="AU93" t="e">
        <f>VLOOKUP(F93,[2]Sheet1!$K:$M,3,0)</f>
        <v>#N/A</v>
      </c>
    </row>
    <row r="94" spans="1:49">
      <c r="A94">
        <v>93</v>
      </c>
      <c r="B94" t="s">
        <v>13</v>
      </c>
      <c r="C94" t="s">
        <v>17</v>
      </c>
      <c r="E94" t="s">
        <v>14</v>
      </c>
      <c r="F94" t="s">
        <v>173</v>
      </c>
      <c r="H94" t="s">
        <v>220</v>
      </c>
      <c r="I94" t="s">
        <v>15</v>
      </c>
      <c r="J94">
        <v>2</v>
      </c>
      <c r="AR94" t="s">
        <v>12</v>
      </c>
      <c r="AT94" t="e">
        <f>VLOOKUP(F94,'[1]Packing List Items'!$O:$Q,3,0)</f>
        <v>#N/A</v>
      </c>
      <c r="AU94" t="e">
        <f>VLOOKUP(F94,[2]Sheet1!$K:$M,3,0)</f>
        <v>#N/A</v>
      </c>
    </row>
    <row r="95" spans="1:49">
      <c r="A95">
        <v>94</v>
      </c>
      <c r="B95" t="s">
        <v>13</v>
      </c>
      <c r="C95" t="s">
        <v>17</v>
      </c>
      <c r="E95" t="s">
        <v>14</v>
      </c>
      <c r="F95" t="s">
        <v>174</v>
      </c>
      <c r="H95" t="s">
        <v>221</v>
      </c>
      <c r="I95" t="s">
        <v>15</v>
      </c>
      <c r="J95">
        <v>4</v>
      </c>
      <c r="AR95" t="s">
        <v>12</v>
      </c>
      <c r="AT95" t="e">
        <f>VLOOKUP(F95,'[1]Packing List Items'!$O:$Q,3,0)</f>
        <v>#N/A</v>
      </c>
      <c r="AU95" t="e">
        <f>VLOOKUP(F95,[2]Sheet1!$K:$M,3,0)</f>
        <v>#N/A</v>
      </c>
    </row>
    <row r="96" spans="1:49">
      <c r="A96">
        <v>95</v>
      </c>
      <c r="B96" t="s">
        <v>13</v>
      </c>
      <c r="C96" t="s">
        <v>17</v>
      </c>
      <c r="E96" t="s">
        <v>14</v>
      </c>
      <c r="F96" t="s">
        <v>175</v>
      </c>
      <c r="H96" t="s">
        <v>222</v>
      </c>
      <c r="I96" t="s">
        <v>15</v>
      </c>
      <c r="J96">
        <v>1</v>
      </c>
      <c r="AR96" t="s">
        <v>12</v>
      </c>
      <c r="AT96" t="e">
        <f>VLOOKUP(F96,'[1]Packing List Items'!$O:$Q,3,0)</f>
        <v>#N/A</v>
      </c>
      <c r="AU96" t="e">
        <f>VLOOKUP(F96,[2]Sheet1!$K:$M,3,0)</f>
        <v>#N/A</v>
      </c>
    </row>
    <row r="97" spans="1:49">
      <c r="A97">
        <v>96</v>
      </c>
      <c r="B97" t="s">
        <v>13</v>
      </c>
      <c r="C97" t="s">
        <v>17</v>
      </c>
      <c r="E97" t="s">
        <v>14</v>
      </c>
      <c r="F97" t="s">
        <v>176</v>
      </c>
      <c r="H97" t="s">
        <v>221</v>
      </c>
      <c r="I97" t="s">
        <v>15</v>
      </c>
      <c r="J97" s="17">
        <v>7</v>
      </c>
      <c r="AR97" t="s">
        <v>12</v>
      </c>
      <c r="AS97" s="46">
        <v>20000000</v>
      </c>
      <c r="AT97" t="e">
        <f>VLOOKUP(F97,'[1]Packing List Items'!$O:$Q,3,0)</f>
        <v>#N/A</v>
      </c>
      <c r="AU97" t="e">
        <f>VLOOKUP(F97,[2]Sheet1!$K:$M,3,0)</f>
        <v>#N/A</v>
      </c>
      <c r="AW97" s="17"/>
    </row>
    <row r="98" spans="1:49">
      <c r="A98">
        <v>97</v>
      </c>
      <c r="B98" t="s">
        <v>13</v>
      </c>
      <c r="C98" t="s">
        <v>17</v>
      </c>
      <c r="E98" t="s">
        <v>14</v>
      </c>
      <c r="F98" t="s">
        <v>177</v>
      </c>
      <c r="H98" t="s">
        <v>223</v>
      </c>
      <c r="I98" t="s">
        <v>15</v>
      </c>
      <c r="J98">
        <v>4</v>
      </c>
      <c r="AR98" t="s">
        <v>12</v>
      </c>
      <c r="AT98" t="e">
        <f>VLOOKUP(F98,'[1]Packing List Items'!$O:$Q,3,0)</f>
        <v>#N/A</v>
      </c>
      <c r="AU98" t="e">
        <f>VLOOKUP(F98,[2]Sheet1!$K:$M,3,0)</f>
        <v>#N/A</v>
      </c>
    </row>
    <row r="99" spans="1:49">
      <c r="A99">
        <v>98</v>
      </c>
      <c r="B99" t="s">
        <v>13</v>
      </c>
      <c r="C99" t="s">
        <v>17</v>
      </c>
      <c r="E99" t="s">
        <v>14</v>
      </c>
      <c r="F99" t="s">
        <v>178</v>
      </c>
      <c r="H99" t="s">
        <v>224</v>
      </c>
      <c r="I99" t="s">
        <v>15</v>
      </c>
      <c r="J99">
        <v>11</v>
      </c>
      <c r="AR99" t="s">
        <v>12</v>
      </c>
      <c r="AT99" t="e">
        <f>VLOOKUP(F99,'[1]Packing List Items'!$O:$Q,3,0)</f>
        <v>#N/A</v>
      </c>
      <c r="AU99" t="e">
        <f>VLOOKUP(F99,[2]Sheet1!$K:$M,3,0)</f>
        <v>#N/A</v>
      </c>
    </row>
    <row r="100" spans="1:49">
      <c r="A100">
        <v>99</v>
      </c>
      <c r="B100" t="s">
        <v>13</v>
      </c>
      <c r="C100" t="s">
        <v>17</v>
      </c>
      <c r="E100" t="s">
        <v>14</v>
      </c>
      <c r="F100" t="s">
        <v>179</v>
      </c>
      <c r="H100" t="s">
        <v>224</v>
      </c>
      <c r="I100" t="s">
        <v>15</v>
      </c>
      <c r="J100" s="17">
        <v>3</v>
      </c>
      <c r="AR100" t="s">
        <v>12</v>
      </c>
      <c r="AS100" s="46">
        <v>5000000</v>
      </c>
      <c r="AT100" t="e">
        <f>VLOOKUP(F100,'[1]Packing List Items'!$O:$Q,3,0)</f>
        <v>#N/A</v>
      </c>
      <c r="AU100" t="e">
        <f>VLOOKUP(F100,[2]Sheet1!$K:$M,3,0)</f>
        <v>#N/A</v>
      </c>
      <c r="AW100" s="17"/>
    </row>
    <row r="101" spans="1:49">
      <c r="A101">
        <v>100</v>
      </c>
      <c r="B101" t="s">
        <v>13</v>
      </c>
      <c r="C101" t="s">
        <v>17</v>
      </c>
      <c r="E101" t="s">
        <v>14</v>
      </c>
      <c r="F101" t="s">
        <v>180</v>
      </c>
      <c r="H101" t="s">
        <v>225</v>
      </c>
      <c r="I101" t="s">
        <v>15</v>
      </c>
      <c r="J101">
        <v>2</v>
      </c>
      <c r="AR101" t="s">
        <v>12</v>
      </c>
      <c r="AT101" t="e">
        <f>VLOOKUP(F101,'[1]Packing List Items'!$O:$Q,3,0)</f>
        <v>#N/A</v>
      </c>
      <c r="AU101" t="e">
        <f>VLOOKUP(F101,[2]Sheet1!$K:$M,3,0)</f>
        <v>#N/A</v>
      </c>
    </row>
    <row r="102" spans="1:49">
      <c r="A102">
        <v>101</v>
      </c>
      <c r="B102" t="s">
        <v>13</v>
      </c>
      <c r="C102" t="s">
        <v>17</v>
      </c>
      <c r="E102" t="s">
        <v>14</v>
      </c>
      <c r="F102" t="s">
        <v>181</v>
      </c>
      <c r="H102" t="s">
        <v>226</v>
      </c>
      <c r="I102" t="s">
        <v>15</v>
      </c>
      <c r="J102">
        <v>3</v>
      </c>
      <c r="AR102" t="s">
        <v>12</v>
      </c>
      <c r="AT102" t="e">
        <f>VLOOKUP(F102,'[1]Packing List Items'!$O:$Q,3,0)</f>
        <v>#N/A</v>
      </c>
      <c r="AU102" t="e">
        <f>VLOOKUP(F102,[2]Sheet1!$K:$M,3,0)</f>
        <v>#N/A</v>
      </c>
    </row>
    <row r="103" spans="1:49">
      <c r="A103">
        <v>102</v>
      </c>
      <c r="B103" t="s">
        <v>13</v>
      </c>
      <c r="C103" t="s">
        <v>17</v>
      </c>
      <c r="E103" t="s">
        <v>14</v>
      </c>
      <c r="F103" t="s">
        <v>182</v>
      </c>
      <c r="H103" t="s">
        <v>227</v>
      </c>
      <c r="I103" t="s">
        <v>15</v>
      </c>
      <c r="J103">
        <v>1</v>
      </c>
      <c r="AR103" t="s">
        <v>12</v>
      </c>
      <c r="AT103" t="e">
        <f>VLOOKUP(F103,'[1]Packing List Items'!$O:$Q,3,0)</f>
        <v>#N/A</v>
      </c>
      <c r="AU103" t="e">
        <f>VLOOKUP(F103,[2]Sheet1!$K:$M,3,0)</f>
        <v>#N/A</v>
      </c>
    </row>
    <row r="104" spans="1:49">
      <c r="A104">
        <v>103</v>
      </c>
      <c r="B104" t="s">
        <v>13</v>
      </c>
      <c r="C104" t="s">
        <v>17</v>
      </c>
      <c r="E104" t="s">
        <v>14</v>
      </c>
      <c r="F104" t="s">
        <v>183</v>
      </c>
      <c r="H104" t="s">
        <v>228</v>
      </c>
      <c r="I104" t="s">
        <v>15</v>
      </c>
      <c r="J104">
        <v>1</v>
      </c>
      <c r="AR104" t="s">
        <v>12</v>
      </c>
      <c r="AT104" t="e">
        <f>VLOOKUP(F104,'[1]Packing List Items'!$O:$Q,3,0)</f>
        <v>#N/A</v>
      </c>
      <c r="AU104" t="e">
        <f>VLOOKUP(F104,[2]Sheet1!$K:$M,3,0)</f>
        <v>#N/A</v>
      </c>
    </row>
    <row r="105" spans="1:49">
      <c r="A105">
        <v>104</v>
      </c>
      <c r="B105" t="s">
        <v>13</v>
      </c>
      <c r="C105" t="s">
        <v>17</v>
      </c>
      <c r="E105" t="s">
        <v>14</v>
      </c>
      <c r="F105" t="s">
        <v>184</v>
      </c>
      <c r="H105" t="s">
        <v>227</v>
      </c>
      <c r="I105" t="s">
        <v>15</v>
      </c>
      <c r="J105">
        <v>2</v>
      </c>
      <c r="AR105" t="s">
        <v>12</v>
      </c>
      <c r="AT105" t="e">
        <f>VLOOKUP(F105,'[1]Packing List Items'!$O:$Q,3,0)</f>
        <v>#N/A</v>
      </c>
      <c r="AU105" t="e">
        <f>VLOOKUP(F105,[2]Sheet1!$K:$M,3,0)</f>
        <v>#N/A</v>
      </c>
    </row>
    <row r="106" spans="1:49">
      <c r="A106">
        <v>105</v>
      </c>
      <c r="B106" t="s">
        <v>13</v>
      </c>
      <c r="C106" t="s">
        <v>17</v>
      </c>
      <c r="E106" t="s">
        <v>14</v>
      </c>
      <c r="F106" t="s">
        <v>185</v>
      </c>
      <c r="H106" t="s">
        <v>229</v>
      </c>
      <c r="I106" t="s">
        <v>15</v>
      </c>
      <c r="J106">
        <v>4</v>
      </c>
      <c r="AR106" t="s">
        <v>12</v>
      </c>
      <c r="AS106" s="46">
        <v>40000000</v>
      </c>
      <c r="AT106" t="e">
        <f>VLOOKUP(F106,'[1]Packing List Items'!$O:$Q,3,0)</f>
        <v>#N/A</v>
      </c>
      <c r="AU106" t="e">
        <f>VLOOKUP(F106,[2]Sheet1!$K:$M,3,0)</f>
        <v>#N/A</v>
      </c>
    </row>
    <row r="107" spans="1:49">
      <c r="A107">
        <v>106</v>
      </c>
      <c r="B107" t="s">
        <v>13</v>
      </c>
      <c r="C107" t="s">
        <v>17</v>
      </c>
      <c r="E107" t="s">
        <v>14</v>
      </c>
      <c r="F107" t="s">
        <v>186</v>
      </c>
      <c r="H107" t="s">
        <v>230</v>
      </c>
      <c r="I107" t="s">
        <v>15</v>
      </c>
      <c r="J107">
        <v>19</v>
      </c>
      <c r="AR107" t="s">
        <v>12</v>
      </c>
      <c r="AT107" t="e">
        <f>VLOOKUP(F107,'[1]Packing List Items'!$O:$Q,3,0)</f>
        <v>#N/A</v>
      </c>
      <c r="AU107" t="e">
        <f>VLOOKUP(F107,[2]Sheet1!$K:$M,3,0)</f>
        <v>#N/A</v>
      </c>
    </row>
    <row r="108" spans="1:49">
      <c r="A108">
        <v>107</v>
      </c>
      <c r="B108" t="s">
        <v>13</v>
      </c>
      <c r="C108" t="s">
        <v>17</v>
      </c>
      <c r="E108" t="s">
        <v>14</v>
      </c>
      <c r="F108" t="s">
        <v>187</v>
      </c>
      <c r="H108" t="s">
        <v>231</v>
      </c>
      <c r="I108" t="s">
        <v>15</v>
      </c>
      <c r="J108">
        <v>1</v>
      </c>
      <c r="AR108" t="s">
        <v>12</v>
      </c>
      <c r="AT108" t="e">
        <f>VLOOKUP(F108,'[1]Packing List Items'!$O:$Q,3,0)</f>
        <v>#N/A</v>
      </c>
      <c r="AU108" t="e">
        <f>VLOOKUP(F108,[2]Sheet1!$K:$M,3,0)</f>
        <v>#N/A</v>
      </c>
    </row>
    <row r="109" spans="1:49">
      <c r="A109">
        <v>108</v>
      </c>
      <c r="B109" t="s">
        <v>13</v>
      </c>
      <c r="C109" t="s">
        <v>17</v>
      </c>
      <c r="E109" t="s">
        <v>14</v>
      </c>
      <c r="F109" t="s">
        <v>188</v>
      </c>
      <c r="H109" t="s">
        <v>232</v>
      </c>
      <c r="I109" t="s">
        <v>15</v>
      </c>
      <c r="J109">
        <v>2</v>
      </c>
      <c r="AR109" t="s">
        <v>12</v>
      </c>
      <c r="AT109" t="e">
        <f>VLOOKUP(F109,'[1]Packing List Items'!$O:$Q,3,0)</f>
        <v>#N/A</v>
      </c>
      <c r="AU109" t="e">
        <f>VLOOKUP(F109,[2]Sheet1!$K:$M,3,0)</f>
        <v>#N/A</v>
      </c>
    </row>
    <row r="110" spans="1:49">
      <c r="A110">
        <v>109</v>
      </c>
      <c r="B110" t="s">
        <v>13</v>
      </c>
      <c r="C110" t="s">
        <v>17</v>
      </c>
      <c r="E110" t="s">
        <v>14</v>
      </c>
      <c r="F110" t="s">
        <v>189</v>
      </c>
      <c r="H110" t="s">
        <v>233</v>
      </c>
      <c r="I110" t="s">
        <v>15</v>
      </c>
      <c r="J110">
        <v>1</v>
      </c>
      <c r="AR110" t="s">
        <v>12</v>
      </c>
      <c r="AT110" t="e">
        <f>VLOOKUP(F110,'[1]Packing List Items'!$O:$Q,3,0)</f>
        <v>#N/A</v>
      </c>
      <c r="AU110" t="e">
        <f>VLOOKUP(F110,[2]Sheet1!$K:$M,3,0)</f>
        <v>#N/A</v>
      </c>
    </row>
    <row r="111" spans="1:49">
      <c r="A111">
        <v>110</v>
      </c>
      <c r="B111" t="s">
        <v>13</v>
      </c>
      <c r="C111" t="s">
        <v>17</v>
      </c>
      <c r="E111" t="s">
        <v>14</v>
      </c>
      <c r="F111" t="s">
        <v>190</v>
      </c>
      <c r="H111" t="s">
        <v>232</v>
      </c>
      <c r="I111" t="s">
        <v>15</v>
      </c>
      <c r="J111">
        <v>4</v>
      </c>
      <c r="AR111" t="s">
        <v>12</v>
      </c>
      <c r="AT111" t="e">
        <f>VLOOKUP(F111,'[1]Packing List Items'!$O:$Q,3,0)</f>
        <v>#N/A</v>
      </c>
      <c r="AU111" t="e">
        <f>VLOOKUP(F111,[2]Sheet1!$K:$M,3,0)</f>
        <v>#N/A</v>
      </c>
    </row>
    <row r="112" spans="1:49">
      <c r="A112">
        <v>111</v>
      </c>
      <c r="B112" t="s">
        <v>13</v>
      </c>
      <c r="C112" t="s">
        <v>17</v>
      </c>
      <c r="E112" t="s">
        <v>14</v>
      </c>
      <c r="F112" t="s">
        <v>191</v>
      </c>
      <c r="H112" t="s">
        <v>234</v>
      </c>
      <c r="I112" t="s">
        <v>15</v>
      </c>
      <c r="J112">
        <v>1</v>
      </c>
      <c r="AR112" t="s">
        <v>12</v>
      </c>
      <c r="AT112" t="e">
        <f>VLOOKUP(F112,'[1]Packing List Items'!$O:$Q,3,0)</f>
        <v>#N/A</v>
      </c>
      <c r="AU112" t="e">
        <f>VLOOKUP(F112,[2]Sheet1!$K:$M,3,0)</f>
        <v>#N/A</v>
      </c>
    </row>
    <row r="113" spans="1:49">
      <c r="A113">
        <v>112</v>
      </c>
      <c r="B113" t="s">
        <v>13</v>
      </c>
      <c r="C113" t="s">
        <v>17</v>
      </c>
      <c r="E113" t="s">
        <v>14</v>
      </c>
      <c r="F113" t="s">
        <v>192</v>
      </c>
      <c r="H113" t="s">
        <v>235</v>
      </c>
      <c r="I113" t="s">
        <v>15</v>
      </c>
      <c r="J113">
        <v>1</v>
      </c>
      <c r="AR113" t="s">
        <v>12</v>
      </c>
      <c r="AT113" t="e">
        <f>VLOOKUP(F113,'[1]Packing List Items'!$O:$Q,3,0)</f>
        <v>#N/A</v>
      </c>
      <c r="AU113" t="e">
        <f>VLOOKUP(F113,[2]Sheet1!$K:$M,3,0)</f>
        <v>#N/A</v>
      </c>
    </row>
    <row r="114" spans="1:49">
      <c r="A114">
        <v>113</v>
      </c>
      <c r="B114" t="s">
        <v>13</v>
      </c>
      <c r="C114" t="s">
        <v>17</v>
      </c>
      <c r="E114" t="s">
        <v>14</v>
      </c>
      <c r="F114" t="s">
        <v>193</v>
      </c>
      <c r="H114" t="s">
        <v>236</v>
      </c>
      <c r="I114" t="s">
        <v>15</v>
      </c>
      <c r="J114">
        <v>2</v>
      </c>
      <c r="AR114" t="s">
        <v>12</v>
      </c>
      <c r="AT114" t="e">
        <f>VLOOKUP(F114,'[1]Packing List Items'!$O:$Q,3,0)</f>
        <v>#N/A</v>
      </c>
      <c r="AU114" t="e">
        <f>VLOOKUP(F114,[2]Sheet1!$K:$M,3,0)</f>
        <v>#N/A</v>
      </c>
    </row>
    <row r="115" spans="1:49">
      <c r="A115">
        <v>114</v>
      </c>
      <c r="B115" t="s">
        <v>13</v>
      </c>
      <c r="C115" t="s">
        <v>17</v>
      </c>
      <c r="E115" t="s">
        <v>14</v>
      </c>
      <c r="F115" t="s">
        <v>194</v>
      </c>
      <c r="H115" t="s">
        <v>236</v>
      </c>
      <c r="I115" t="s">
        <v>15</v>
      </c>
      <c r="J115">
        <v>2</v>
      </c>
      <c r="AR115" t="s">
        <v>12</v>
      </c>
      <c r="AT115" t="e">
        <f>VLOOKUP(F115,'[1]Packing List Items'!$O:$Q,3,0)</f>
        <v>#N/A</v>
      </c>
      <c r="AU115" t="e">
        <f>VLOOKUP(F115,[2]Sheet1!$K:$M,3,0)</f>
        <v>#N/A</v>
      </c>
    </row>
    <row r="116" spans="1:49">
      <c r="A116">
        <v>115</v>
      </c>
      <c r="B116" t="s">
        <v>13</v>
      </c>
      <c r="C116" t="s">
        <v>17</v>
      </c>
      <c r="E116" t="s">
        <v>14</v>
      </c>
      <c r="F116" t="s">
        <v>195</v>
      </c>
      <c r="H116" t="s">
        <v>234</v>
      </c>
      <c r="I116" t="s">
        <v>15</v>
      </c>
      <c r="J116">
        <v>1</v>
      </c>
      <c r="AR116" t="s">
        <v>12</v>
      </c>
      <c r="AT116" t="e">
        <f>VLOOKUP(F116,'[1]Packing List Items'!$O:$Q,3,0)</f>
        <v>#N/A</v>
      </c>
      <c r="AU116" t="e">
        <f>VLOOKUP(F116,[2]Sheet1!$K:$M,3,0)</f>
        <v>#N/A</v>
      </c>
    </row>
    <row r="117" spans="1:49">
      <c r="A117">
        <v>116</v>
      </c>
      <c r="B117" t="s">
        <v>13</v>
      </c>
      <c r="C117" t="s">
        <v>17</v>
      </c>
      <c r="E117" t="s">
        <v>14</v>
      </c>
      <c r="F117" t="s">
        <v>196</v>
      </c>
      <c r="H117" t="s">
        <v>237</v>
      </c>
      <c r="I117" t="s">
        <v>15</v>
      </c>
      <c r="J117" s="17">
        <v>14</v>
      </c>
      <c r="AR117" t="s">
        <v>12</v>
      </c>
      <c r="AS117" s="46">
        <v>45000000</v>
      </c>
      <c r="AT117" t="e">
        <f>VLOOKUP(F117,'[1]Packing List Items'!$O:$Q,3,0)</f>
        <v>#N/A</v>
      </c>
      <c r="AU117" t="e">
        <f>VLOOKUP(F117,[2]Sheet1!$K:$M,3,0)</f>
        <v>#N/A</v>
      </c>
      <c r="AW117" s="17"/>
    </row>
    <row r="118" spans="1:49">
      <c r="A118">
        <v>117</v>
      </c>
      <c r="B118" t="s">
        <v>13</v>
      </c>
      <c r="C118" t="s">
        <v>17</v>
      </c>
      <c r="E118" t="s">
        <v>14</v>
      </c>
      <c r="F118" t="s">
        <v>197</v>
      </c>
      <c r="H118" t="s">
        <v>238</v>
      </c>
      <c r="I118" t="s">
        <v>15</v>
      </c>
      <c r="J118">
        <v>2</v>
      </c>
      <c r="AR118" t="s">
        <v>12</v>
      </c>
      <c r="AT118" t="e">
        <f>VLOOKUP(F118,'[1]Packing List Items'!$O:$Q,3,0)</f>
        <v>#N/A</v>
      </c>
      <c r="AU118" t="e">
        <f>VLOOKUP(F118,[2]Sheet1!$K:$M,3,0)</f>
        <v>#N/A</v>
      </c>
    </row>
    <row r="119" spans="1:49">
      <c r="A119">
        <v>118</v>
      </c>
      <c r="B119" t="s">
        <v>13</v>
      </c>
      <c r="C119" t="s">
        <v>17</v>
      </c>
      <c r="E119" t="s">
        <v>14</v>
      </c>
      <c r="F119" t="s">
        <v>198</v>
      </c>
      <c r="H119" t="s">
        <v>239</v>
      </c>
      <c r="I119" t="s">
        <v>15</v>
      </c>
      <c r="J119">
        <v>1</v>
      </c>
      <c r="AR119" t="s">
        <v>12</v>
      </c>
      <c r="AT119" t="e">
        <f>VLOOKUP(F119,'[1]Packing List Items'!$O:$Q,3,0)</f>
        <v>#N/A</v>
      </c>
      <c r="AU119" t="e">
        <f>VLOOKUP(F119,[2]Sheet1!$K:$M,3,0)</f>
        <v>#N/A</v>
      </c>
    </row>
    <row r="120" spans="1:49">
      <c r="A120">
        <v>119</v>
      </c>
      <c r="B120" t="s">
        <v>13</v>
      </c>
      <c r="C120" t="s">
        <v>17</v>
      </c>
      <c r="E120" t="s">
        <v>14</v>
      </c>
      <c r="F120" t="s">
        <v>199</v>
      </c>
      <c r="H120" t="s">
        <v>238</v>
      </c>
      <c r="I120" t="s">
        <v>15</v>
      </c>
      <c r="J120">
        <v>13</v>
      </c>
      <c r="AR120" t="s">
        <v>12</v>
      </c>
      <c r="AT120" t="e">
        <f>VLOOKUP(F120,'[1]Packing List Items'!$O:$Q,3,0)</f>
        <v>#N/A</v>
      </c>
      <c r="AU120" t="e">
        <f>VLOOKUP(F120,[2]Sheet1!$K:$M,3,0)</f>
        <v>#N/A</v>
      </c>
    </row>
    <row r="121" spans="1:49">
      <c r="A121">
        <v>120</v>
      </c>
      <c r="B121" t="s">
        <v>13</v>
      </c>
      <c r="C121" t="s">
        <v>17</v>
      </c>
      <c r="E121" t="s">
        <v>14</v>
      </c>
      <c r="F121" t="s">
        <v>200</v>
      </c>
      <c r="H121" t="s">
        <v>240</v>
      </c>
      <c r="I121" t="s">
        <v>15</v>
      </c>
      <c r="J121">
        <v>28</v>
      </c>
      <c r="AF121" s="41">
        <v>148</v>
      </c>
      <c r="AR121" t="s">
        <v>12</v>
      </c>
      <c r="AS121" s="46">
        <v>1050000</v>
      </c>
      <c r="AT121">
        <f>VLOOKUP(F121,'[1]Packing List Items'!$O:$Q,3,0)</f>
        <v>28</v>
      </c>
      <c r="AU121">
        <f>VLOOKUP(F121,[2]Sheet1!$K:$M,3,0)</f>
        <v>148</v>
      </c>
      <c r="AW121" t="s">
        <v>1287</v>
      </c>
    </row>
    <row r="122" spans="1:49">
      <c r="A122">
        <v>121</v>
      </c>
      <c r="B122" t="s">
        <v>13</v>
      </c>
      <c r="C122" t="s">
        <v>17</v>
      </c>
      <c r="E122" t="s">
        <v>14</v>
      </c>
      <c r="F122" t="s">
        <v>201</v>
      </c>
      <c r="H122" t="s">
        <v>241</v>
      </c>
      <c r="I122" t="s">
        <v>15</v>
      </c>
      <c r="J122">
        <v>46</v>
      </c>
      <c r="AF122" s="41">
        <v>50</v>
      </c>
      <c r="AJ122">
        <v>10</v>
      </c>
      <c r="AR122" t="s">
        <v>12</v>
      </c>
      <c r="AS122" s="46">
        <v>2100000</v>
      </c>
      <c r="AT122">
        <f>VLOOKUP(F122,'[1]Packing List Items'!$O:$Q,3,0)</f>
        <v>46</v>
      </c>
      <c r="AU122">
        <f>VLOOKUP(F122,[2]Sheet1!$K:$M,3,0)</f>
        <v>40</v>
      </c>
      <c r="AW122" t="s">
        <v>1287</v>
      </c>
    </row>
    <row r="123" spans="1:49">
      <c r="A123">
        <v>122</v>
      </c>
      <c r="B123" t="s">
        <v>13</v>
      </c>
      <c r="C123" t="s">
        <v>17</v>
      </c>
      <c r="E123" t="s">
        <v>14</v>
      </c>
      <c r="F123" t="s">
        <v>202</v>
      </c>
      <c r="H123" t="s">
        <v>242</v>
      </c>
      <c r="I123" t="s">
        <v>15</v>
      </c>
      <c r="J123">
        <v>34</v>
      </c>
      <c r="AR123" t="s">
        <v>12</v>
      </c>
      <c r="AT123">
        <f>VLOOKUP(F123,'[1]Packing List Items'!$O:$Q,3,0)</f>
        <v>34</v>
      </c>
      <c r="AU123" t="e">
        <f>VLOOKUP(F123,[2]Sheet1!$K:$M,3,0)</f>
        <v>#N/A</v>
      </c>
    </row>
    <row r="124" spans="1:49">
      <c r="A124">
        <v>123</v>
      </c>
      <c r="B124" t="s">
        <v>13</v>
      </c>
      <c r="C124" t="s">
        <v>17</v>
      </c>
      <c r="E124" t="s">
        <v>14</v>
      </c>
      <c r="F124" t="s">
        <v>203</v>
      </c>
      <c r="H124" t="s">
        <v>69</v>
      </c>
      <c r="I124" t="s">
        <v>15</v>
      </c>
      <c r="J124">
        <v>13</v>
      </c>
      <c r="AR124" t="s">
        <v>12</v>
      </c>
      <c r="AT124">
        <f>VLOOKUP(F124,'[1]Packing List Items'!$O:$Q,3,0)</f>
        <v>13</v>
      </c>
      <c r="AU124" t="e">
        <f>VLOOKUP(F124,[2]Sheet1!$K:$M,3,0)</f>
        <v>#N/A</v>
      </c>
    </row>
    <row r="125" spans="1:49">
      <c r="A125">
        <v>124</v>
      </c>
      <c r="B125" t="s">
        <v>13</v>
      </c>
      <c r="C125" t="s">
        <v>17</v>
      </c>
      <c r="E125" t="s">
        <v>14</v>
      </c>
      <c r="F125" t="s">
        <v>204</v>
      </c>
      <c r="H125" t="s">
        <v>242</v>
      </c>
      <c r="I125" t="s">
        <v>15</v>
      </c>
      <c r="J125">
        <v>1271</v>
      </c>
      <c r="AR125" t="s">
        <v>12</v>
      </c>
      <c r="AT125">
        <f>VLOOKUP(F125,'[1]Packing List Items'!$O:$Q,3,0)</f>
        <v>1271</v>
      </c>
      <c r="AU125" t="e">
        <f>VLOOKUP(F125,[2]Sheet1!$K:$M,3,0)</f>
        <v>#N/A</v>
      </c>
    </row>
    <row r="126" spans="1:49">
      <c r="A126">
        <v>125</v>
      </c>
      <c r="B126" t="s">
        <v>13</v>
      </c>
      <c r="C126" t="s">
        <v>17</v>
      </c>
      <c r="E126" t="s">
        <v>14</v>
      </c>
      <c r="F126" t="s">
        <v>205</v>
      </c>
      <c r="H126" t="s">
        <v>243</v>
      </c>
      <c r="I126" t="s">
        <v>15</v>
      </c>
      <c r="J126">
        <v>3</v>
      </c>
      <c r="AB126">
        <v>11</v>
      </c>
      <c r="AR126" t="s">
        <v>12</v>
      </c>
      <c r="AT126">
        <f>VLOOKUP(F126,'[1]Packing List Items'!$O:$Q,3,0)</f>
        <v>3</v>
      </c>
      <c r="AU126" t="e">
        <f>VLOOKUP(F126,[2]Sheet1!$K:$M,3,0)</f>
        <v>#N/A</v>
      </c>
    </row>
    <row r="127" spans="1:49">
      <c r="A127">
        <v>126</v>
      </c>
      <c r="B127" t="s">
        <v>13</v>
      </c>
      <c r="C127" t="s">
        <v>17</v>
      </c>
      <c r="E127" t="s">
        <v>14</v>
      </c>
      <c r="F127" t="s">
        <v>206</v>
      </c>
      <c r="H127" t="s">
        <v>244</v>
      </c>
      <c r="I127" t="s">
        <v>15</v>
      </c>
      <c r="J127">
        <v>262</v>
      </c>
      <c r="L127" s="21">
        <v>96</v>
      </c>
      <c r="AR127" t="s">
        <v>12</v>
      </c>
      <c r="AT127">
        <f>VLOOKUP(F127,'[1]Packing List Items'!$O:$Q,3,0)</f>
        <v>262</v>
      </c>
      <c r="AU127" t="e">
        <f>VLOOKUP(F127,[2]Sheet1!$K:$M,3,0)</f>
        <v>#N/A</v>
      </c>
    </row>
    <row r="128" spans="1:49">
      <c r="A128">
        <v>127</v>
      </c>
      <c r="B128" t="s">
        <v>13</v>
      </c>
      <c r="C128" t="s">
        <v>17</v>
      </c>
      <c r="E128" t="s">
        <v>14</v>
      </c>
      <c r="F128" t="s">
        <v>207</v>
      </c>
      <c r="H128" t="s">
        <v>245</v>
      </c>
      <c r="I128" t="s">
        <v>15</v>
      </c>
      <c r="J128">
        <v>1</v>
      </c>
      <c r="O128">
        <v>1</v>
      </c>
      <c r="AR128" t="s">
        <v>12</v>
      </c>
      <c r="AT128">
        <f>VLOOKUP(F128,'[1]Packing List Items'!$O:$Q,3,0)</f>
        <v>1</v>
      </c>
      <c r="AU128" t="e">
        <f>VLOOKUP(F128,[2]Sheet1!$K:$M,3,0)</f>
        <v>#N/A</v>
      </c>
    </row>
    <row r="129" spans="1:47">
      <c r="A129">
        <v>128</v>
      </c>
      <c r="B129" t="s">
        <v>13</v>
      </c>
      <c r="C129" t="s">
        <v>17</v>
      </c>
      <c r="E129" t="s">
        <v>14</v>
      </c>
      <c r="F129" t="s">
        <v>208</v>
      </c>
      <c r="H129" t="s">
        <v>246</v>
      </c>
      <c r="I129" t="s">
        <v>15</v>
      </c>
      <c r="J129">
        <v>1</v>
      </c>
      <c r="AB129">
        <v>2</v>
      </c>
      <c r="AR129" t="s">
        <v>12</v>
      </c>
      <c r="AT129">
        <f>VLOOKUP(F129,'[1]Packing List Items'!$O:$Q,3,0)</f>
        <v>1</v>
      </c>
      <c r="AU129" t="e">
        <f>VLOOKUP(F129,[2]Sheet1!$K:$M,3,0)</f>
        <v>#N/A</v>
      </c>
    </row>
    <row r="130" spans="1:47">
      <c r="A130">
        <v>129</v>
      </c>
      <c r="B130" t="s">
        <v>13</v>
      </c>
      <c r="C130" t="s">
        <v>17</v>
      </c>
      <c r="E130" t="s">
        <v>14</v>
      </c>
      <c r="F130" t="s">
        <v>209</v>
      </c>
      <c r="H130" t="s">
        <v>247</v>
      </c>
      <c r="I130" t="s">
        <v>15</v>
      </c>
      <c r="J130">
        <v>1</v>
      </c>
      <c r="AR130" t="s">
        <v>12</v>
      </c>
      <c r="AT130">
        <f>VLOOKUP(F130,'[1]Packing List Items'!$O:$Q,3,0)</f>
        <v>1</v>
      </c>
      <c r="AU130" t="e">
        <f>VLOOKUP(F130,[2]Sheet1!$K:$M,3,0)</f>
        <v>#N/A</v>
      </c>
    </row>
    <row r="131" spans="1:47">
      <c r="A131">
        <v>130</v>
      </c>
      <c r="B131" t="s">
        <v>13</v>
      </c>
      <c r="C131" t="s">
        <v>17</v>
      </c>
      <c r="E131" t="s">
        <v>14</v>
      </c>
      <c r="F131" t="s">
        <v>210</v>
      </c>
      <c r="H131" t="s">
        <v>246</v>
      </c>
      <c r="I131" t="s">
        <v>15</v>
      </c>
      <c r="J131">
        <v>1</v>
      </c>
      <c r="AR131" t="s">
        <v>12</v>
      </c>
      <c r="AT131">
        <f>VLOOKUP(F131,'[1]Packing List Items'!$O:$Q,3,0)</f>
        <v>1</v>
      </c>
      <c r="AU131" t="e">
        <f>VLOOKUP(F131,[2]Sheet1!$K:$M,3,0)</f>
        <v>#N/A</v>
      </c>
    </row>
    <row r="132" spans="1:47">
      <c r="A132">
        <v>131</v>
      </c>
      <c r="B132" t="s">
        <v>13</v>
      </c>
      <c r="C132" t="s">
        <v>17</v>
      </c>
      <c r="E132" t="s">
        <v>14</v>
      </c>
      <c r="F132" t="s">
        <v>211</v>
      </c>
      <c r="H132" t="s">
        <v>248</v>
      </c>
      <c r="I132" t="s">
        <v>15</v>
      </c>
      <c r="J132">
        <v>1</v>
      </c>
      <c r="AR132" t="s">
        <v>12</v>
      </c>
      <c r="AT132">
        <f>VLOOKUP(F132,'[1]Packing List Items'!$O:$Q,3,0)</f>
        <v>1</v>
      </c>
      <c r="AU132" t="e">
        <f>VLOOKUP(F132,[2]Sheet1!$K:$M,3,0)</f>
        <v>#N/A</v>
      </c>
    </row>
    <row r="133" spans="1:47">
      <c r="A133">
        <v>132</v>
      </c>
      <c r="B133" t="s">
        <v>13</v>
      </c>
      <c r="C133" t="s">
        <v>17</v>
      </c>
      <c r="E133" t="s">
        <v>14</v>
      </c>
      <c r="F133" t="s">
        <v>212</v>
      </c>
      <c r="H133" t="s">
        <v>248</v>
      </c>
      <c r="I133" t="s">
        <v>15</v>
      </c>
      <c r="J133">
        <v>5</v>
      </c>
      <c r="AR133" t="s">
        <v>12</v>
      </c>
      <c r="AT133">
        <f>VLOOKUP(F133,'[1]Packing List Items'!$O:$Q,3,0)</f>
        <v>5</v>
      </c>
      <c r="AU133" t="e">
        <f>VLOOKUP(F133,[2]Sheet1!$K:$M,3,0)</f>
        <v>#N/A</v>
      </c>
    </row>
    <row r="134" spans="1:47">
      <c r="A134">
        <v>133</v>
      </c>
      <c r="B134" t="s">
        <v>13</v>
      </c>
      <c r="C134" t="s">
        <v>17</v>
      </c>
      <c r="E134" t="s">
        <v>14</v>
      </c>
      <c r="F134" t="s">
        <v>213</v>
      </c>
      <c r="H134" t="s">
        <v>248</v>
      </c>
      <c r="I134" t="s">
        <v>15</v>
      </c>
      <c r="J134">
        <v>1</v>
      </c>
      <c r="AR134" t="s">
        <v>12</v>
      </c>
      <c r="AT134">
        <f>VLOOKUP(F134,'[1]Packing List Items'!$O:$Q,3,0)</f>
        <v>1</v>
      </c>
      <c r="AU134" t="e">
        <f>VLOOKUP(F134,[2]Sheet1!$K:$M,3,0)</f>
        <v>#N/A</v>
      </c>
    </row>
    <row r="135" spans="1:47">
      <c r="A135">
        <v>134</v>
      </c>
      <c r="B135" t="s">
        <v>13</v>
      </c>
      <c r="C135" t="s">
        <v>17</v>
      </c>
      <c r="E135" t="s">
        <v>14</v>
      </c>
      <c r="F135" t="s">
        <v>214</v>
      </c>
      <c r="H135" t="s">
        <v>249</v>
      </c>
      <c r="I135" t="s">
        <v>15</v>
      </c>
      <c r="J135">
        <v>4</v>
      </c>
      <c r="AR135" t="s">
        <v>12</v>
      </c>
      <c r="AT135">
        <f>VLOOKUP(F135,'[1]Packing List Items'!$O:$Q,3,0)</f>
        <v>4</v>
      </c>
      <c r="AU135" t="e">
        <f>VLOOKUP(F135,[2]Sheet1!$K:$M,3,0)</f>
        <v>#N/A</v>
      </c>
    </row>
    <row r="136" spans="1:47">
      <c r="A136">
        <v>135</v>
      </c>
      <c r="B136" t="s">
        <v>13</v>
      </c>
      <c r="C136" t="s">
        <v>17</v>
      </c>
      <c r="E136" t="s">
        <v>14</v>
      </c>
      <c r="F136" t="s">
        <v>215</v>
      </c>
      <c r="H136" t="s">
        <v>250</v>
      </c>
      <c r="I136" t="s">
        <v>15</v>
      </c>
      <c r="J136">
        <v>7</v>
      </c>
      <c r="AB136">
        <v>6</v>
      </c>
      <c r="AR136" t="s">
        <v>12</v>
      </c>
      <c r="AT136">
        <f>VLOOKUP(F136,'[1]Packing List Items'!$O:$Q,3,0)</f>
        <v>7</v>
      </c>
      <c r="AU136" t="e">
        <f>VLOOKUP(F136,[2]Sheet1!$K:$M,3,0)</f>
        <v>#N/A</v>
      </c>
    </row>
    <row r="137" spans="1:47">
      <c r="A137">
        <v>136</v>
      </c>
      <c r="B137" t="s">
        <v>13</v>
      </c>
      <c r="C137" t="s">
        <v>17</v>
      </c>
      <c r="E137" t="s">
        <v>14</v>
      </c>
      <c r="F137" t="s">
        <v>216</v>
      </c>
      <c r="H137" t="s">
        <v>246</v>
      </c>
      <c r="I137" t="s">
        <v>15</v>
      </c>
      <c r="J137">
        <v>1</v>
      </c>
      <c r="AR137" t="s">
        <v>12</v>
      </c>
      <c r="AT137">
        <f>VLOOKUP(F137,'[1]Packing List Items'!$O:$Q,3,0)</f>
        <v>1</v>
      </c>
      <c r="AU137" t="e">
        <f>VLOOKUP(F137,[2]Sheet1!$K:$M,3,0)</f>
        <v>#N/A</v>
      </c>
    </row>
    <row r="138" spans="1:47">
      <c r="A138">
        <v>137</v>
      </c>
      <c r="B138" t="s">
        <v>13</v>
      </c>
      <c r="C138" t="s">
        <v>17</v>
      </c>
      <c r="E138" t="s">
        <v>14</v>
      </c>
      <c r="F138" t="s">
        <v>217</v>
      </c>
      <c r="H138" t="s">
        <v>251</v>
      </c>
      <c r="I138" t="s">
        <v>15</v>
      </c>
      <c r="J138">
        <v>1</v>
      </c>
      <c r="AR138" t="s">
        <v>12</v>
      </c>
      <c r="AT138" t="e">
        <f>VLOOKUP(F138,'[1]Packing List Items'!$O:$Q,3,0)</f>
        <v>#N/A</v>
      </c>
      <c r="AU138" t="e">
        <f>VLOOKUP(F138,[2]Sheet1!$K:$M,3,0)</f>
        <v>#N/A</v>
      </c>
    </row>
    <row r="139" spans="1:47">
      <c r="A139">
        <v>138</v>
      </c>
      <c r="B139" t="s">
        <v>13</v>
      </c>
      <c r="C139" t="s">
        <v>17</v>
      </c>
      <c r="E139" t="s">
        <v>14</v>
      </c>
      <c r="F139" t="s">
        <v>218</v>
      </c>
      <c r="H139" t="s">
        <v>252</v>
      </c>
      <c r="I139" t="s">
        <v>15</v>
      </c>
      <c r="J139">
        <v>1</v>
      </c>
      <c r="AR139" t="s">
        <v>12</v>
      </c>
      <c r="AT139" t="e">
        <f>VLOOKUP(F139,'[1]Packing List Items'!$O:$Q,3,0)</f>
        <v>#N/A</v>
      </c>
      <c r="AU139" t="e">
        <f>VLOOKUP(F139,[2]Sheet1!$K:$M,3,0)</f>
        <v>#N/A</v>
      </c>
    </row>
    <row r="140" spans="1:47">
      <c r="A140">
        <v>139</v>
      </c>
      <c r="B140" t="s">
        <v>13</v>
      </c>
      <c r="C140" t="s">
        <v>17</v>
      </c>
      <c r="E140" t="s">
        <v>14</v>
      </c>
      <c r="F140" t="s">
        <v>253</v>
      </c>
      <c r="H140" t="s">
        <v>264</v>
      </c>
      <c r="I140" t="s">
        <v>15</v>
      </c>
      <c r="J140">
        <v>2</v>
      </c>
      <c r="AR140" t="s">
        <v>12</v>
      </c>
      <c r="AT140">
        <f>VLOOKUP(F140,'[1]Packing List Items'!$O:$Q,3,0)</f>
        <v>2</v>
      </c>
      <c r="AU140" t="e">
        <f>VLOOKUP(F140,[2]Sheet1!$K:$M,3,0)</f>
        <v>#N/A</v>
      </c>
    </row>
    <row r="141" spans="1:47">
      <c r="A141">
        <v>140</v>
      </c>
      <c r="B141" t="s">
        <v>13</v>
      </c>
      <c r="C141" t="s">
        <v>17</v>
      </c>
      <c r="E141" t="s">
        <v>14</v>
      </c>
      <c r="F141" t="s">
        <v>254</v>
      </c>
      <c r="H141" t="s">
        <v>265</v>
      </c>
      <c r="I141" t="s">
        <v>15</v>
      </c>
      <c r="J141">
        <v>1</v>
      </c>
      <c r="AR141" t="s">
        <v>12</v>
      </c>
      <c r="AT141">
        <f>VLOOKUP(F141,'[1]Packing List Items'!$O:$Q,3,0)</f>
        <v>1</v>
      </c>
      <c r="AU141" t="e">
        <f>VLOOKUP(F141,[2]Sheet1!$K:$M,3,0)</f>
        <v>#N/A</v>
      </c>
    </row>
    <row r="142" spans="1:47">
      <c r="A142">
        <v>141</v>
      </c>
      <c r="B142" t="s">
        <v>13</v>
      </c>
      <c r="C142" t="s">
        <v>17</v>
      </c>
      <c r="E142" t="s">
        <v>14</v>
      </c>
      <c r="F142" t="s">
        <v>255</v>
      </c>
      <c r="H142" t="s">
        <v>266</v>
      </c>
      <c r="I142" t="s">
        <v>15</v>
      </c>
      <c r="J142">
        <v>1</v>
      </c>
      <c r="AR142" t="s">
        <v>12</v>
      </c>
      <c r="AT142">
        <f>VLOOKUP(F142,'[1]Packing List Items'!$O:$Q,3,0)</f>
        <v>1</v>
      </c>
      <c r="AU142" t="e">
        <f>VLOOKUP(F142,[2]Sheet1!$K:$M,3,0)</f>
        <v>#N/A</v>
      </c>
    </row>
    <row r="143" spans="1:47">
      <c r="A143">
        <v>142</v>
      </c>
      <c r="B143" t="s">
        <v>13</v>
      </c>
      <c r="C143" t="s">
        <v>17</v>
      </c>
      <c r="E143" t="s">
        <v>14</v>
      </c>
      <c r="F143" t="s">
        <v>256</v>
      </c>
      <c r="H143" t="s">
        <v>267</v>
      </c>
      <c r="I143" t="s">
        <v>15</v>
      </c>
      <c r="J143">
        <v>1</v>
      </c>
      <c r="AR143" t="s">
        <v>12</v>
      </c>
      <c r="AT143">
        <f>VLOOKUP(F143,'[1]Packing List Items'!$O:$Q,3,0)</f>
        <v>1</v>
      </c>
      <c r="AU143" t="e">
        <f>VLOOKUP(F143,[2]Sheet1!$K:$M,3,0)</f>
        <v>#N/A</v>
      </c>
    </row>
    <row r="144" spans="1:47">
      <c r="A144">
        <v>143</v>
      </c>
      <c r="B144" t="s">
        <v>13</v>
      </c>
      <c r="C144" t="s">
        <v>17</v>
      </c>
      <c r="E144" t="s">
        <v>14</v>
      </c>
      <c r="F144" t="s">
        <v>257</v>
      </c>
      <c r="H144" t="s">
        <v>268</v>
      </c>
      <c r="I144" t="s">
        <v>15</v>
      </c>
      <c r="J144">
        <v>13</v>
      </c>
      <c r="AR144" t="s">
        <v>12</v>
      </c>
      <c r="AT144">
        <f>VLOOKUP(F144,'[1]Packing List Items'!$O:$Q,3,0)</f>
        <v>13</v>
      </c>
      <c r="AU144" t="e">
        <f>VLOOKUP(F144,[2]Sheet1!$K:$M,3,0)</f>
        <v>#N/A</v>
      </c>
    </row>
    <row r="145" spans="1:47">
      <c r="A145">
        <v>144</v>
      </c>
      <c r="B145" t="s">
        <v>13</v>
      </c>
      <c r="C145" t="s">
        <v>17</v>
      </c>
      <c r="E145" t="s">
        <v>14</v>
      </c>
      <c r="F145" t="s">
        <v>258</v>
      </c>
      <c r="H145" t="s">
        <v>269</v>
      </c>
      <c r="I145" t="s">
        <v>15</v>
      </c>
      <c r="J145">
        <v>1</v>
      </c>
      <c r="AE145">
        <v>6</v>
      </c>
      <c r="AR145" t="s">
        <v>12</v>
      </c>
      <c r="AT145">
        <f>VLOOKUP(F145,'[1]Packing List Items'!$O:$Q,3,0)</f>
        <v>1</v>
      </c>
      <c r="AU145" t="e">
        <f>VLOOKUP(F145,[2]Sheet1!$K:$M,3,0)</f>
        <v>#N/A</v>
      </c>
    </row>
    <row r="146" spans="1:47">
      <c r="A146">
        <v>145</v>
      </c>
      <c r="B146" t="s">
        <v>13</v>
      </c>
      <c r="C146" t="s">
        <v>17</v>
      </c>
      <c r="E146" t="s">
        <v>14</v>
      </c>
      <c r="F146" t="s">
        <v>259</v>
      </c>
      <c r="H146" t="s">
        <v>265</v>
      </c>
      <c r="I146" t="s">
        <v>15</v>
      </c>
      <c r="J146">
        <v>3</v>
      </c>
      <c r="AE146">
        <v>2</v>
      </c>
      <c r="AR146" t="s">
        <v>12</v>
      </c>
      <c r="AS146" s="46">
        <v>7500000</v>
      </c>
      <c r="AT146">
        <f>VLOOKUP(F146,'[1]Packing List Items'!$O:$Q,3,0)</f>
        <v>3</v>
      </c>
      <c r="AU146" t="e">
        <f>VLOOKUP(F146,[2]Sheet1!$K:$M,3,0)</f>
        <v>#N/A</v>
      </c>
    </row>
    <row r="147" spans="1:47">
      <c r="A147">
        <v>146</v>
      </c>
      <c r="B147" t="s">
        <v>13</v>
      </c>
      <c r="C147" t="s">
        <v>17</v>
      </c>
      <c r="E147" t="s">
        <v>14</v>
      </c>
      <c r="F147" t="s">
        <v>260</v>
      </c>
      <c r="H147" t="s">
        <v>270</v>
      </c>
      <c r="I147" t="s">
        <v>15</v>
      </c>
      <c r="J147">
        <v>2</v>
      </c>
      <c r="AE147">
        <v>6</v>
      </c>
      <c r="AR147" t="s">
        <v>12</v>
      </c>
      <c r="AS147" s="46">
        <v>76000000</v>
      </c>
      <c r="AT147">
        <f>VLOOKUP(F147,'[1]Packing List Items'!$O:$Q,3,0)</f>
        <v>2</v>
      </c>
      <c r="AU147" t="e">
        <f>VLOOKUP(F147,[2]Sheet1!$K:$M,3,0)</f>
        <v>#N/A</v>
      </c>
    </row>
    <row r="148" spans="1:47">
      <c r="A148">
        <v>147</v>
      </c>
      <c r="B148" t="s">
        <v>13</v>
      </c>
      <c r="C148" t="s">
        <v>17</v>
      </c>
      <c r="E148" t="s">
        <v>14</v>
      </c>
      <c r="F148" t="s">
        <v>261</v>
      </c>
      <c r="H148" t="s">
        <v>271</v>
      </c>
      <c r="I148" t="s">
        <v>15</v>
      </c>
      <c r="J148">
        <v>1</v>
      </c>
      <c r="AR148" t="s">
        <v>12</v>
      </c>
      <c r="AT148">
        <f>VLOOKUP(F148,'[1]Packing List Items'!$O:$Q,3,0)</f>
        <v>1</v>
      </c>
      <c r="AU148" t="e">
        <f>VLOOKUP(F148,[2]Sheet1!$K:$M,3,0)</f>
        <v>#N/A</v>
      </c>
    </row>
    <row r="149" spans="1:47">
      <c r="A149">
        <v>148</v>
      </c>
      <c r="B149" t="s">
        <v>13</v>
      </c>
      <c r="C149" t="s">
        <v>17</v>
      </c>
      <c r="E149" t="s">
        <v>14</v>
      </c>
      <c r="F149" t="s">
        <v>262</v>
      </c>
      <c r="H149" t="s">
        <v>272</v>
      </c>
      <c r="I149" t="s">
        <v>15</v>
      </c>
      <c r="J149">
        <v>2</v>
      </c>
      <c r="AR149" t="s">
        <v>12</v>
      </c>
      <c r="AT149">
        <f>VLOOKUP(F149,'[1]Packing List Items'!$O:$Q,3,0)</f>
        <v>2</v>
      </c>
      <c r="AU149" t="e">
        <f>VLOOKUP(F149,[2]Sheet1!$K:$M,3,0)</f>
        <v>#N/A</v>
      </c>
    </row>
    <row r="150" spans="1:47">
      <c r="A150">
        <v>149</v>
      </c>
      <c r="B150" t="s">
        <v>13</v>
      </c>
      <c r="C150" t="s">
        <v>17</v>
      </c>
      <c r="E150" t="s">
        <v>14</v>
      </c>
      <c r="F150" t="s">
        <v>263</v>
      </c>
      <c r="H150" t="s">
        <v>273</v>
      </c>
      <c r="I150" t="s">
        <v>15</v>
      </c>
      <c r="J150">
        <v>1</v>
      </c>
      <c r="AE150">
        <v>9</v>
      </c>
      <c r="AR150" t="s">
        <v>12</v>
      </c>
      <c r="AS150" s="46">
        <v>13000000</v>
      </c>
      <c r="AT150">
        <f>VLOOKUP(F150,'[1]Packing List Items'!$O:$Q,3,0)</f>
        <v>1</v>
      </c>
      <c r="AU150" t="e">
        <f>VLOOKUP(F150,[2]Sheet1!$K:$M,3,0)</f>
        <v>#N/A</v>
      </c>
    </row>
    <row r="151" spans="1:47">
      <c r="A151">
        <v>150</v>
      </c>
      <c r="B151" t="s">
        <v>13</v>
      </c>
      <c r="C151" t="s">
        <v>17</v>
      </c>
      <c r="E151" t="s">
        <v>14</v>
      </c>
      <c r="F151" t="s">
        <v>274</v>
      </c>
      <c r="H151" t="s">
        <v>284</v>
      </c>
      <c r="I151" t="s">
        <v>15</v>
      </c>
      <c r="J151">
        <v>4</v>
      </c>
      <c r="AR151" t="s">
        <v>12</v>
      </c>
      <c r="AT151">
        <f>VLOOKUP(F151,'[1]Packing List Items'!$O:$Q,3,0)</f>
        <v>4</v>
      </c>
      <c r="AU151" t="e">
        <f>VLOOKUP(F151,[2]Sheet1!$K:$M,3,0)</f>
        <v>#N/A</v>
      </c>
    </row>
    <row r="152" spans="1:47">
      <c r="A152">
        <v>151</v>
      </c>
      <c r="B152" t="s">
        <v>13</v>
      </c>
      <c r="C152" t="s">
        <v>17</v>
      </c>
      <c r="E152" t="s">
        <v>14</v>
      </c>
      <c r="F152" t="s">
        <v>275</v>
      </c>
      <c r="H152" t="s">
        <v>285</v>
      </c>
      <c r="I152" t="s">
        <v>15</v>
      </c>
      <c r="J152">
        <v>1</v>
      </c>
      <c r="AR152" t="s">
        <v>12</v>
      </c>
      <c r="AT152">
        <f>VLOOKUP(F152,'[1]Packing List Items'!$O:$Q,3,0)</f>
        <v>1</v>
      </c>
      <c r="AU152" t="e">
        <f>VLOOKUP(F152,[2]Sheet1!$K:$M,3,0)</f>
        <v>#N/A</v>
      </c>
    </row>
    <row r="153" spans="1:47">
      <c r="A153">
        <v>152</v>
      </c>
      <c r="B153" t="s">
        <v>13</v>
      </c>
      <c r="C153" t="s">
        <v>17</v>
      </c>
      <c r="E153" t="s">
        <v>14</v>
      </c>
      <c r="F153" t="s">
        <v>276</v>
      </c>
      <c r="H153" t="s">
        <v>286</v>
      </c>
      <c r="I153" t="s">
        <v>15</v>
      </c>
      <c r="J153">
        <v>1</v>
      </c>
      <c r="AR153" t="s">
        <v>12</v>
      </c>
      <c r="AT153">
        <f>VLOOKUP(F153,'[1]Packing List Items'!$O:$Q,3,0)</f>
        <v>1</v>
      </c>
      <c r="AU153" t="e">
        <f>VLOOKUP(F153,[2]Sheet1!$K:$M,3,0)</f>
        <v>#N/A</v>
      </c>
    </row>
    <row r="154" spans="1:47">
      <c r="A154">
        <v>153</v>
      </c>
      <c r="B154" t="s">
        <v>13</v>
      </c>
      <c r="C154" t="s">
        <v>17</v>
      </c>
      <c r="E154" t="s">
        <v>14</v>
      </c>
      <c r="F154" t="s">
        <v>277</v>
      </c>
      <c r="H154" t="s">
        <v>286</v>
      </c>
      <c r="I154" t="s">
        <v>15</v>
      </c>
      <c r="J154">
        <v>6</v>
      </c>
      <c r="AR154" t="s">
        <v>12</v>
      </c>
      <c r="AT154">
        <f>VLOOKUP(F154,'[1]Packing List Items'!$O:$Q,3,0)</f>
        <v>6</v>
      </c>
      <c r="AU154" t="e">
        <f>VLOOKUP(F154,[2]Sheet1!$K:$M,3,0)</f>
        <v>#N/A</v>
      </c>
    </row>
    <row r="155" spans="1:47">
      <c r="A155">
        <v>154</v>
      </c>
      <c r="B155" t="s">
        <v>13</v>
      </c>
      <c r="C155" t="s">
        <v>17</v>
      </c>
      <c r="E155" t="s">
        <v>14</v>
      </c>
      <c r="F155" t="s">
        <v>278</v>
      </c>
      <c r="H155" t="s">
        <v>287</v>
      </c>
      <c r="I155" t="s">
        <v>15</v>
      </c>
      <c r="J155">
        <v>2</v>
      </c>
      <c r="AR155" t="s">
        <v>12</v>
      </c>
      <c r="AT155">
        <f>VLOOKUP(F155,'[1]Packing List Items'!$O:$Q,3,0)</f>
        <v>2</v>
      </c>
      <c r="AU155" t="e">
        <f>VLOOKUP(F155,[2]Sheet1!$K:$M,3,0)</f>
        <v>#N/A</v>
      </c>
    </row>
    <row r="156" spans="1:47">
      <c r="A156">
        <v>155</v>
      </c>
      <c r="B156" t="s">
        <v>13</v>
      </c>
      <c r="C156" t="s">
        <v>17</v>
      </c>
      <c r="E156" t="s">
        <v>14</v>
      </c>
      <c r="F156" t="s">
        <v>279</v>
      </c>
      <c r="H156" t="s">
        <v>287</v>
      </c>
      <c r="I156" t="s">
        <v>15</v>
      </c>
      <c r="J156">
        <v>1</v>
      </c>
      <c r="AR156" t="s">
        <v>12</v>
      </c>
      <c r="AT156">
        <f>VLOOKUP(F156,'[1]Packing List Items'!$O:$Q,3,0)</f>
        <v>1</v>
      </c>
      <c r="AU156" t="e">
        <f>VLOOKUP(F156,[2]Sheet1!$K:$M,3,0)</f>
        <v>#N/A</v>
      </c>
    </row>
    <row r="157" spans="1:47">
      <c r="A157">
        <v>156</v>
      </c>
      <c r="B157" t="s">
        <v>13</v>
      </c>
      <c r="C157" t="s">
        <v>17</v>
      </c>
      <c r="E157" t="s">
        <v>14</v>
      </c>
      <c r="F157" t="s">
        <v>280</v>
      </c>
      <c r="H157" t="s">
        <v>286</v>
      </c>
      <c r="I157" t="s">
        <v>15</v>
      </c>
      <c r="J157">
        <v>11</v>
      </c>
      <c r="AR157" t="s">
        <v>12</v>
      </c>
      <c r="AT157">
        <f>VLOOKUP(F157,'[1]Packing List Items'!$O:$Q,3,0)</f>
        <v>11</v>
      </c>
      <c r="AU157" t="e">
        <f>VLOOKUP(F157,[2]Sheet1!$K:$M,3,0)</f>
        <v>#N/A</v>
      </c>
    </row>
    <row r="158" spans="1:47">
      <c r="A158">
        <v>157</v>
      </c>
      <c r="B158" t="s">
        <v>13</v>
      </c>
      <c r="C158" t="s">
        <v>17</v>
      </c>
      <c r="E158" t="s">
        <v>14</v>
      </c>
      <c r="F158" t="s">
        <v>281</v>
      </c>
      <c r="H158" t="s">
        <v>288</v>
      </c>
      <c r="I158" t="s">
        <v>15</v>
      </c>
      <c r="J158">
        <v>82</v>
      </c>
      <c r="AR158" t="s">
        <v>12</v>
      </c>
      <c r="AT158">
        <f>VLOOKUP(F158,'[1]Packing List Items'!$O:$Q,3,0)</f>
        <v>82</v>
      </c>
      <c r="AU158" t="e">
        <f>VLOOKUP(F158,[2]Sheet1!$K:$M,3,0)</f>
        <v>#N/A</v>
      </c>
    </row>
    <row r="159" spans="1:47">
      <c r="A159">
        <v>158</v>
      </c>
      <c r="B159" t="s">
        <v>13</v>
      </c>
      <c r="C159" t="s">
        <v>17</v>
      </c>
      <c r="E159" t="s">
        <v>14</v>
      </c>
      <c r="F159" t="s">
        <v>282</v>
      </c>
      <c r="H159" t="s">
        <v>285</v>
      </c>
      <c r="I159" t="s">
        <v>15</v>
      </c>
      <c r="J159">
        <v>23</v>
      </c>
      <c r="AE159">
        <v>11</v>
      </c>
      <c r="AR159" t="s">
        <v>12</v>
      </c>
      <c r="AS159" s="46">
        <v>4000000</v>
      </c>
      <c r="AT159">
        <f>VLOOKUP(F159,'[1]Packing List Items'!$O:$Q,3,0)</f>
        <v>23</v>
      </c>
      <c r="AU159" t="e">
        <f>VLOOKUP(F159,[2]Sheet1!$K:$M,3,0)</f>
        <v>#N/A</v>
      </c>
    </row>
    <row r="160" spans="1:47">
      <c r="A160">
        <v>159</v>
      </c>
      <c r="B160" t="s">
        <v>13</v>
      </c>
      <c r="C160" t="s">
        <v>17</v>
      </c>
      <c r="E160" t="s">
        <v>14</v>
      </c>
      <c r="F160" t="s">
        <v>283</v>
      </c>
      <c r="H160" t="s">
        <v>289</v>
      </c>
      <c r="I160" t="s">
        <v>15</v>
      </c>
      <c r="J160">
        <v>8</v>
      </c>
      <c r="AR160" t="s">
        <v>12</v>
      </c>
      <c r="AT160">
        <f>VLOOKUP(F160,'[1]Packing List Items'!$O:$Q,3,0)</f>
        <v>8</v>
      </c>
      <c r="AU160" t="e">
        <f>VLOOKUP(F160,[2]Sheet1!$K:$M,3,0)</f>
        <v>#N/A</v>
      </c>
    </row>
    <row r="161" spans="1:47">
      <c r="A161">
        <v>160</v>
      </c>
      <c r="B161" t="s">
        <v>13</v>
      </c>
      <c r="C161" t="s">
        <v>17</v>
      </c>
      <c r="E161" t="s">
        <v>14</v>
      </c>
      <c r="F161" t="s">
        <v>290</v>
      </c>
      <c r="H161" t="s">
        <v>285</v>
      </c>
      <c r="I161" t="s">
        <v>15</v>
      </c>
      <c r="J161">
        <v>14</v>
      </c>
      <c r="AR161" t="s">
        <v>12</v>
      </c>
      <c r="AT161">
        <f>VLOOKUP(F161,'[1]Packing List Items'!$O:$Q,3,0)</f>
        <v>14</v>
      </c>
      <c r="AU161" t="e">
        <f>VLOOKUP(F161,[2]Sheet1!$K:$M,3,0)</f>
        <v>#N/A</v>
      </c>
    </row>
    <row r="162" spans="1:47">
      <c r="A162">
        <v>161</v>
      </c>
      <c r="B162" t="s">
        <v>13</v>
      </c>
      <c r="C162" t="s">
        <v>17</v>
      </c>
      <c r="E162" t="s">
        <v>14</v>
      </c>
      <c r="F162" t="s">
        <v>291</v>
      </c>
      <c r="H162" t="s">
        <v>300</v>
      </c>
      <c r="I162" t="s">
        <v>15</v>
      </c>
      <c r="J162">
        <v>33</v>
      </c>
      <c r="AR162" t="s">
        <v>12</v>
      </c>
      <c r="AT162">
        <f>VLOOKUP(F162,'[1]Packing List Items'!$O:$Q,3,0)</f>
        <v>33</v>
      </c>
      <c r="AU162" t="e">
        <f>VLOOKUP(F162,[2]Sheet1!$K:$M,3,0)</f>
        <v>#N/A</v>
      </c>
    </row>
    <row r="163" spans="1:47">
      <c r="A163">
        <v>162</v>
      </c>
      <c r="B163" t="s">
        <v>13</v>
      </c>
      <c r="C163" t="s">
        <v>17</v>
      </c>
      <c r="E163" t="s">
        <v>14</v>
      </c>
      <c r="F163" t="s">
        <v>292</v>
      </c>
      <c r="H163" t="s">
        <v>301</v>
      </c>
      <c r="I163" t="s">
        <v>15</v>
      </c>
      <c r="J163">
        <v>3</v>
      </c>
      <c r="AR163" t="s">
        <v>12</v>
      </c>
      <c r="AT163">
        <f>VLOOKUP(F163,'[1]Packing List Items'!$O:$Q,3,0)</f>
        <v>3</v>
      </c>
      <c r="AU163" t="e">
        <f>VLOOKUP(F163,[2]Sheet1!$K:$M,3,0)</f>
        <v>#N/A</v>
      </c>
    </row>
    <row r="164" spans="1:47">
      <c r="A164">
        <v>163</v>
      </c>
      <c r="B164" t="s">
        <v>13</v>
      </c>
      <c r="C164" t="s">
        <v>17</v>
      </c>
      <c r="E164" t="s">
        <v>14</v>
      </c>
      <c r="F164" t="s">
        <v>293</v>
      </c>
      <c r="H164" t="s">
        <v>302</v>
      </c>
      <c r="I164" t="s">
        <v>15</v>
      </c>
      <c r="J164">
        <v>93</v>
      </c>
      <c r="AR164" t="s">
        <v>12</v>
      </c>
      <c r="AT164">
        <f>VLOOKUP(F164,'[1]Packing List Items'!$O:$Q,3,0)</f>
        <v>93</v>
      </c>
      <c r="AU164" t="e">
        <f>VLOOKUP(F164,[2]Sheet1!$K:$M,3,0)</f>
        <v>#N/A</v>
      </c>
    </row>
    <row r="165" spans="1:47">
      <c r="A165">
        <v>164</v>
      </c>
      <c r="B165" t="s">
        <v>13</v>
      </c>
      <c r="C165" t="s">
        <v>17</v>
      </c>
      <c r="E165" t="s">
        <v>14</v>
      </c>
      <c r="F165" t="s">
        <v>294</v>
      </c>
      <c r="H165" t="s">
        <v>289</v>
      </c>
      <c r="I165" t="s">
        <v>15</v>
      </c>
      <c r="J165">
        <v>12</v>
      </c>
      <c r="AE165">
        <v>5</v>
      </c>
      <c r="AR165" t="s">
        <v>12</v>
      </c>
      <c r="AS165" s="46">
        <v>16000000</v>
      </c>
      <c r="AT165">
        <f>VLOOKUP(F165,'[1]Packing List Items'!$O:$Q,3,0)</f>
        <v>12</v>
      </c>
      <c r="AU165" t="e">
        <f>VLOOKUP(F165,[2]Sheet1!$K:$M,3,0)</f>
        <v>#N/A</v>
      </c>
    </row>
    <row r="166" spans="1:47">
      <c r="A166">
        <v>165</v>
      </c>
      <c r="B166" t="s">
        <v>13</v>
      </c>
      <c r="C166" t="s">
        <v>17</v>
      </c>
      <c r="E166" t="s">
        <v>14</v>
      </c>
      <c r="F166" t="s">
        <v>295</v>
      </c>
      <c r="H166" t="s">
        <v>303</v>
      </c>
      <c r="I166" t="s">
        <v>15</v>
      </c>
      <c r="J166">
        <v>24</v>
      </c>
      <c r="AR166" t="s">
        <v>12</v>
      </c>
      <c r="AT166">
        <f>VLOOKUP(F166,'[1]Packing List Items'!$O:$Q,3,0)</f>
        <v>24</v>
      </c>
      <c r="AU166" t="e">
        <f>VLOOKUP(F166,[2]Sheet1!$K:$M,3,0)</f>
        <v>#N/A</v>
      </c>
    </row>
    <row r="167" spans="1:47">
      <c r="A167">
        <v>166</v>
      </c>
      <c r="B167" t="s">
        <v>13</v>
      </c>
      <c r="C167" t="s">
        <v>17</v>
      </c>
      <c r="E167" t="s">
        <v>14</v>
      </c>
      <c r="F167" t="s">
        <v>296</v>
      </c>
      <c r="H167" t="s">
        <v>285</v>
      </c>
      <c r="I167" t="s">
        <v>15</v>
      </c>
      <c r="J167">
        <v>2</v>
      </c>
      <c r="AR167" t="s">
        <v>12</v>
      </c>
      <c r="AT167">
        <f>VLOOKUP(F167,'[1]Packing List Items'!$O:$Q,3,0)</f>
        <v>2</v>
      </c>
      <c r="AU167" t="e">
        <f>VLOOKUP(F167,[2]Sheet1!$K:$M,3,0)</f>
        <v>#N/A</v>
      </c>
    </row>
    <row r="168" spans="1:47">
      <c r="A168">
        <v>167</v>
      </c>
      <c r="B168" t="s">
        <v>13</v>
      </c>
      <c r="C168" t="s">
        <v>17</v>
      </c>
      <c r="E168" t="s">
        <v>14</v>
      </c>
      <c r="F168" t="s">
        <v>297</v>
      </c>
      <c r="H168" t="s">
        <v>285</v>
      </c>
      <c r="I168" t="s">
        <v>15</v>
      </c>
      <c r="J168">
        <v>62</v>
      </c>
      <c r="AR168" t="s">
        <v>12</v>
      </c>
      <c r="AT168">
        <f>VLOOKUP(F168,'[1]Packing List Items'!$O:$Q,3,0)</f>
        <v>62</v>
      </c>
      <c r="AU168" t="e">
        <f>VLOOKUP(F168,[2]Sheet1!$K:$M,3,0)</f>
        <v>#N/A</v>
      </c>
    </row>
    <row r="169" spans="1:47">
      <c r="A169">
        <v>168</v>
      </c>
      <c r="B169" t="s">
        <v>13</v>
      </c>
      <c r="C169" t="s">
        <v>17</v>
      </c>
      <c r="E169" t="s">
        <v>14</v>
      </c>
      <c r="F169" t="s">
        <v>298</v>
      </c>
      <c r="H169" t="s">
        <v>304</v>
      </c>
      <c r="I169" t="s">
        <v>15</v>
      </c>
      <c r="J169">
        <v>123</v>
      </c>
      <c r="AR169" t="s">
        <v>12</v>
      </c>
      <c r="AT169">
        <f>VLOOKUP(F169,'[1]Packing List Items'!$O:$Q,3,0)</f>
        <v>123</v>
      </c>
      <c r="AU169" t="e">
        <f>VLOOKUP(F169,[2]Sheet1!$K:$M,3,0)</f>
        <v>#N/A</v>
      </c>
    </row>
    <row r="170" spans="1:47">
      <c r="A170">
        <v>169</v>
      </c>
      <c r="B170" t="s">
        <v>13</v>
      </c>
      <c r="C170" t="s">
        <v>17</v>
      </c>
      <c r="E170" t="s">
        <v>14</v>
      </c>
      <c r="F170" t="s">
        <v>299</v>
      </c>
      <c r="H170" t="s">
        <v>303</v>
      </c>
      <c r="I170" t="s">
        <v>15</v>
      </c>
      <c r="J170">
        <v>91</v>
      </c>
      <c r="AR170" t="s">
        <v>12</v>
      </c>
      <c r="AT170">
        <f>VLOOKUP(F170,'[1]Packing List Items'!$O:$Q,3,0)</f>
        <v>91</v>
      </c>
      <c r="AU170" t="e">
        <f>VLOOKUP(F170,[2]Sheet1!$K:$M,3,0)</f>
        <v>#N/A</v>
      </c>
    </row>
    <row r="171" spans="1:47">
      <c r="A171">
        <v>170</v>
      </c>
      <c r="B171" t="s">
        <v>13</v>
      </c>
      <c r="C171" t="s">
        <v>17</v>
      </c>
      <c r="E171" t="s">
        <v>14</v>
      </c>
      <c r="F171" t="s">
        <v>305</v>
      </c>
      <c r="H171" t="s">
        <v>316</v>
      </c>
      <c r="I171" t="s">
        <v>15</v>
      </c>
      <c r="J171">
        <v>1</v>
      </c>
      <c r="AB171">
        <v>1</v>
      </c>
      <c r="AR171" t="s">
        <v>12</v>
      </c>
      <c r="AT171">
        <f>VLOOKUP(F171,'[1]Packing List Items'!$O:$Q,3,0)</f>
        <v>1</v>
      </c>
      <c r="AU171" t="e">
        <f>VLOOKUP(F171,[2]Sheet1!$K:$M,3,0)</f>
        <v>#N/A</v>
      </c>
    </row>
    <row r="172" spans="1:47">
      <c r="A172">
        <v>171</v>
      </c>
      <c r="B172" t="s">
        <v>13</v>
      </c>
      <c r="C172" t="s">
        <v>17</v>
      </c>
      <c r="E172" t="s">
        <v>14</v>
      </c>
      <c r="F172" t="s">
        <v>306</v>
      </c>
      <c r="H172" t="s">
        <v>317</v>
      </c>
      <c r="I172" t="s">
        <v>15</v>
      </c>
      <c r="J172">
        <v>3</v>
      </c>
      <c r="AR172" t="s">
        <v>12</v>
      </c>
      <c r="AT172">
        <f>VLOOKUP(F172,'[1]Packing List Items'!$O:$Q,3,0)</f>
        <v>3</v>
      </c>
      <c r="AU172" t="e">
        <f>VLOOKUP(F172,[2]Sheet1!$K:$M,3,0)</f>
        <v>#N/A</v>
      </c>
    </row>
    <row r="173" spans="1:47">
      <c r="A173">
        <v>172</v>
      </c>
      <c r="B173" t="s">
        <v>13</v>
      </c>
      <c r="C173" t="s">
        <v>17</v>
      </c>
      <c r="E173" t="s">
        <v>14</v>
      </c>
      <c r="F173" t="s">
        <v>307</v>
      </c>
      <c r="H173" t="s">
        <v>318</v>
      </c>
      <c r="I173" t="s">
        <v>15</v>
      </c>
      <c r="J173">
        <v>1</v>
      </c>
      <c r="AB173">
        <v>1</v>
      </c>
      <c r="AR173" t="s">
        <v>12</v>
      </c>
      <c r="AT173">
        <f>VLOOKUP(F173,'[1]Packing List Items'!$O:$Q,3,0)</f>
        <v>1</v>
      </c>
      <c r="AU173" t="e">
        <f>VLOOKUP(F173,[2]Sheet1!$K:$M,3,0)</f>
        <v>#N/A</v>
      </c>
    </row>
    <row r="174" spans="1:47" ht="15.75">
      <c r="A174">
        <v>173</v>
      </c>
      <c r="B174" t="s">
        <v>13</v>
      </c>
      <c r="C174" t="s">
        <v>17</v>
      </c>
      <c r="E174" t="s">
        <v>14</v>
      </c>
      <c r="F174" t="s">
        <v>308</v>
      </c>
      <c r="H174" t="s">
        <v>319</v>
      </c>
      <c r="I174" t="s">
        <v>15</v>
      </c>
      <c r="J174">
        <v>3</v>
      </c>
      <c r="K174" s="18">
        <v>3</v>
      </c>
      <c r="AR174" t="s">
        <v>12</v>
      </c>
      <c r="AT174">
        <f>VLOOKUP(F174,'[1]Packing List Items'!$O:$Q,3,0)</f>
        <v>3</v>
      </c>
      <c r="AU174" t="e">
        <f>VLOOKUP(F174,[2]Sheet1!$K:$M,3,0)</f>
        <v>#N/A</v>
      </c>
    </row>
    <row r="175" spans="1:47">
      <c r="A175">
        <v>174</v>
      </c>
      <c r="B175" t="s">
        <v>13</v>
      </c>
      <c r="C175" t="s">
        <v>17</v>
      </c>
      <c r="E175" t="s">
        <v>14</v>
      </c>
      <c r="F175" t="s">
        <v>309</v>
      </c>
      <c r="H175" t="s">
        <v>320</v>
      </c>
      <c r="I175" t="s">
        <v>15</v>
      </c>
      <c r="J175">
        <v>1</v>
      </c>
      <c r="AR175" t="s">
        <v>12</v>
      </c>
      <c r="AT175">
        <f>VLOOKUP(F175,'[1]Packing List Items'!$O:$Q,3,0)</f>
        <v>1</v>
      </c>
      <c r="AU175" t="e">
        <f>VLOOKUP(F175,[2]Sheet1!$K:$M,3,0)</f>
        <v>#N/A</v>
      </c>
    </row>
    <row r="176" spans="1:47">
      <c r="A176">
        <v>175</v>
      </c>
      <c r="B176" t="s">
        <v>13</v>
      </c>
      <c r="C176" t="s">
        <v>17</v>
      </c>
      <c r="E176" t="s">
        <v>14</v>
      </c>
      <c r="F176" t="s">
        <v>310</v>
      </c>
      <c r="H176" t="s">
        <v>321</v>
      </c>
      <c r="I176" t="s">
        <v>15</v>
      </c>
      <c r="J176">
        <v>2</v>
      </c>
      <c r="AB176">
        <v>1</v>
      </c>
      <c r="AR176" t="s">
        <v>12</v>
      </c>
      <c r="AT176">
        <f>VLOOKUP(F176,'[1]Packing List Items'!$O:$Q,3,0)</f>
        <v>2</v>
      </c>
      <c r="AU176" t="e">
        <f>VLOOKUP(F176,[2]Sheet1!$K:$M,3,0)</f>
        <v>#N/A</v>
      </c>
    </row>
    <row r="177" spans="1:49">
      <c r="A177">
        <v>176</v>
      </c>
      <c r="B177" t="s">
        <v>13</v>
      </c>
      <c r="C177" t="s">
        <v>17</v>
      </c>
      <c r="E177" t="s">
        <v>14</v>
      </c>
      <c r="F177" t="s">
        <v>311</v>
      </c>
      <c r="H177" t="s">
        <v>322</v>
      </c>
      <c r="I177" t="s">
        <v>15</v>
      </c>
      <c r="J177">
        <v>1</v>
      </c>
      <c r="AF177">
        <v>2</v>
      </c>
      <c r="AR177" t="s">
        <v>12</v>
      </c>
      <c r="AS177" s="46">
        <v>1050000</v>
      </c>
      <c r="AT177">
        <f>VLOOKUP(F177,'[1]Packing List Items'!$O:$Q,3,0)</f>
        <v>1</v>
      </c>
      <c r="AU177">
        <f>VLOOKUP(F177,[2]Sheet1!$K:$M,3,0)</f>
        <v>2</v>
      </c>
      <c r="AW177" t="s">
        <v>1287</v>
      </c>
    </row>
    <row r="178" spans="1:49">
      <c r="A178">
        <v>178</v>
      </c>
      <c r="B178" t="s">
        <v>13</v>
      </c>
      <c r="C178" t="s">
        <v>17</v>
      </c>
      <c r="E178" t="s">
        <v>14</v>
      </c>
      <c r="F178" t="s">
        <v>312</v>
      </c>
      <c r="H178" t="s">
        <v>323</v>
      </c>
      <c r="I178" t="s">
        <v>15</v>
      </c>
      <c r="J178">
        <v>1</v>
      </c>
      <c r="AR178" t="s">
        <v>12</v>
      </c>
      <c r="AT178">
        <f>VLOOKUP(F178,'[1]Packing List Items'!$O:$Q,3,0)</f>
        <v>1</v>
      </c>
      <c r="AU178" t="e">
        <f>VLOOKUP(F178,[2]Sheet1!$K:$M,3,0)</f>
        <v>#N/A</v>
      </c>
    </row>
    <row r="179" spans="1:49">
      <c r="A179">
        <v>179</v>
      </c>
      <c r="B179" t="s">
        <v>13</v>
      </c>
      <c r="C179" t="s">
        <v>17</v>
      </c>
      <c r="E179" t="s">
        <v>14</v>
      </c>
      <c r="F179" t="s">
        <v>313</v>
      </c>
      <c r="H179" t="s">
        <v>324</v>
      </c>
      <c r="I179" t="s">
        <v>15</v>
      </c>
      <c r="J179">
        <v>14</v>
      </c>
      <c r="AR179" t="s">
        <v>12</v>
      </c>
      <c r="AT179">
        <f>VLOOKUP(F179,'[1]Packing List Items'!$O:$Q,3,0)</f>
        <v>14</v>
      </c>
      <c r="AU179" t="e">
        <f>VLOOKUP(F179,[2]Sheet1!$K:$M,3,0)</f>
        <v>#N/A</v>
      </c>
    </row>
    <row r="180" spans="1:49">
      <c r="A180">
        <v>180</v>
      </c>
      <c r="B180" t="s">
        <v>13</v>
      </c>
      <c r="C180" t="s">
        <v>17</v>
      </c>
      <c r="E180" t="s">
        <v>14</v>
      </c>
      <c r="F180" t="s">
        <v>314</v>
      </c>
      <c r="H180" t="s">
        <v>109</v>
      </c>
      <c r="I180" t="s">
        <v>15</v>
      </c>
      <c r="J180">
        <v>1</v>
      </c>
      <c r="AR180" t="s">
        <v>12</v>
      </c>
      <c r="AT180">
        <f>VLOOKUP(F180,'[1]Packing List Items'!$O:$Q,3,0)</f>
        <v>1</v>
      </c>
      <c r="AU180" t="e">
        <f>VLOOKUP(F180,[2]Sheet1!$K:$M,3,0)</f>
        <v>#N/A</v>
      </c>
    </row>
    <row r="181" spans="1:49">
      <c r="A181">
        <v>181</v>
      </c>
      <c r="B181" t="s">
        <v>13</v>
      </c>
      <c r="C181" t="s">
        <v>17</v>
      </c>
      <c r="E181" t="s">
        <v>14</v>
      </c>
      <c r="F181" t="s">
        <v>315</v>
      </c>
      <c r="H181" t="s">
        <v>325</v>
      </c>
      <c r="I181" t="s">
        <v>15</v>
      </c>
      <c r="J181">
        <v>1</v>
      </c>
      <c r="L181" s="21">
        <v>1</v>
      </c>
      <c r="AR181" t="s">
        <v>12</v>
      </c>
      <c r="AT181">
        <f>VLOOKUP(F181,'[1]Packing List Items'!$O:$Q,3,0)</f>
        <v>1</v>
      </c>
      <c r="AU181" t="e">
        <f>VLOOKUP(F181,[2]Sheet1!$K:$M,3,0)</f>
        <v>#N/A</v>
      </c>
    </row>
    <row r="182" spans="1:49">
      <c r="A182">
        <v>182</v>
      </c>
      <c r="B182" t="s">
        <v>13</v>
      </c>
      <c r="C182" t="s">
        <v>17</v>
      </c>
      <c r="E182" t="s">
        <v>14</v>
      </c>
      <c r="F182" t="s">
        <v>326</v>
      </c>
      <c r="H182" t="s">
        <v>325</v>
      </c>
      <c r="I182" t="s">
        <v>15</v>
      </c>
      <c r="J182">
        <v>1</v>
      </c>
      <c r="AR182" t="s">
        <v>12</v>
      </c>
      <c r="AT182">
        <f>VLOOKUP(F182,'[1]Packing List Items'!$O:$Q,3,0)</f>
        <v>1</v>
      </c>
      <c r="AU182" t="e">
        <f>VLOOKUP(F182,[2]Sheet1!$K:$M,3,0)</f>
        <v>#N/A</v>
      </c>
    </row>
    <row r="183" spans="1:49">
      <c r="A183">
        <v>183</v>
      </c>
      <c r="B183" t="s">
        <v>13</v>
      </c>
      <c r="C183" t="s">
        <v>17</v>
      </c>
      <c r="E183" t="s">
        <v>14</v>
      </c>
      <c r="F183" t="s">
        <v>327</v>
      </c>
      <c r="H183" t="s">
        <v>325</v>
      </c>
      <c r="I183" t="s">
        <v>15</v>
      </c>
      <c r="J183">
        <v>2</v>
      </c>
      <c r="AR183" t="s">
        <v>12</v>
      </c>
      <c r="AT183">
        <f>VLOOKUP(F183,'[1]Packing List Items'!$O:$Q,3,0)</f>
        <v>2</v>
      </c>
      <c r="AU183" t="e">
        <f>VLOOKUP(F183,[2]Sheet1!$K:$M,3,0)</f>
        <v>#N/A</v>
      </c>
    </row>
    <row r="184" spans="1:49">
      <c r="A184">
        <v>184</v>
      </c>
      <c r="B184" t="s">
        <v>13</v>
      </c>
      <c r="C184" t="s">
        <v>17</v>
      </c>
      <c r="E184" t="s">
        <v>14</v>
      </c>
      <c r="F184" t="s">
        <v>328</v>
      </c>
      <c r="H184" t="s">
        <v>240</v>
      </c>
      <c r="I184" t="s">
        <v>15</v>
      </c>
      <c r="J184">
        <v>1</v>
      </c>
      <c r="AR184" t="s">
        <v>12</v>
      </c>
      <c r="AT184">
        <f>VLOOKUP(F184,'[1]Packing List Items'!$O:$Q,3,0)</f>
        <v>1</v>
      </c>
      <c r="AU184" t="e">
        <f>VLOOKUP(F184,[2]Sheet1!$K:$M,3,0)</f>
        <v>#N/A</v>
      </c>
    </row>
    <row r="185" spans="1:49">
      <c r="A185">
        <v>185</v>
      </c>
      <c r="B185" t="s">
        <v>13</v>
      </c>
      <c r="C185" t="s">
        <v>17</v>
      </c>
      <c r="E185" t="s">
        <v>14</v>
      </c>
      <c r="F185" t="s">
        <v>329</v>
      </c>
      <c r="H185" t="s">
        <v>324</v>
      </c>
      <c r="I185" t="s">
        <v>15</v>
      </c>
      <c r="J185">
        <v>8</v>
      </c>
      <c r="AF185" s="41">
        <v>5</v>
      </c>
      <c r="AR185" t="s">
        <v>12</v>
      </c>
      <c r="AS185" s="46">
        <v>1050000</v>
      </c>
      <c r="AT185">
        <f>VLOOKUP(F185,'[1]Packing List Items'!$O:$Q,3,0)</f>
        <v>8</v>
      </c>
      <c r="AU185">
        <f>VLOOKUP(F185,[2]Sheet1!$K:$M,3,0)</f>
        <v>5</v>
      </c>
      <c r="AW185" t="s">
        <v>1287</v>
      </c>
    </row>
    <row r="186" spans="1:49">
      <c r="A186">
        <v>186</v>
      </c>
      <c r="B186" t="s">
        <v>13</v>
      </c>
      <c r="C186" t="s">
        <v>17</v>
      </c>
      <c r="E186" t="s">
        <v>14</v>
      </c>
      <c r="F186" t="s">
        <v>330</v>
      </c>
      <c r="H186" t="s">
        <v>338</v>
      </c>
      <c r="I186" t="s">
        <v>15</v>
      </c>
      <c r="J186">
        <v>4</v>
      </c>
      <c r="AD186">
        <v>1</v>
      </c>
      <c r="AR186" t="s">
        <v>12</v>
      </c>
      <c r="AT186">
        <f>VLOOKUP(F186,'[1]Packing List Items'!$O:$Q,3,0)</f>
        <v>4</v>
      </c>
      <c r="AU186" t="e">
        <f>VLOOKUP(F186,[2]Sheet1!$K:$M,3,0)</f>
        <v>#N/A</v>
      </c>
    </row>
    <row r="187" spans="1:49">
      <c r="A187">
        <v>187</v>
      </c>
      <c r="B187" t="s">
        <v>13</v>
      </c>
      <c r="C187" t="s">
        <v>17</v>
      </c>
      <c r="E187" t="s">
        <v>14</v>
      </c>
      <c r="F187" t="s">
        <v>331</v>
      </c>
      <c r="H187" t="s">
        <v>109</v>
      </c>
      <c r="I187" t="s">
        <v>15</v>
      </c>
      <c r="J187">
        <v>1</v>
      </c>
      <c r="AB187">
        <v>7</v>
      </c>
      <c r="AR187" t="s">
        <v>12</v>
      </c>
      <c r="AT187">
        <f>VLOOKUP(F187,'[1]Packing List Items'!$O:$Q,3,0)</f>
        <v>1</v>
      </c>
      <c r="AU187" t="e">
        <f>VLOOKUP(F187,[2]Sheet1!$K:$M,3,0)</f>
        <v>#N/A</v>
      </c>
    </row>
    <row r="188" spans="1:49">
      <c r="A188">
        <v>188</v>
      </c>
      <c r="B188" t="s">
        <v>13</v>
      </c>
      <c r="C188" t="s">
        <v>17</v>
      </c>
      <c r="E188" t="s">
        <v>14</v>
      </c>
      <c r="F188" t="s">
        <v>332</v>
      </c>
      <c r="H188" t="s">
        <v>240</v>
      </c>
      <c r="I188" t="s">
        <v>15</v>
      </c>
      <c r="J188">
        <v>24</v>
      </c>
      <c r="AR188" t="s">
        <v>12</v>
      </c>
      <c r="AT188">
        <f>VLOOKUP(F188,'[1]Packing List Items'!$O:$Q,3,0)</f>
        <v>24</v>
      </c>
      <c r="AU188" t="e">
        <f>VLOOKUP(F188,[2]Sheet1!$K:$M,3,0)</f>
        <v>#N/A</v>
      </c>
    </row>
    <row r="189" spans="1:49">
      <c r="A189">
        <v>189</v>
      </c>
      <c r="B189" t="s">
        <v>13</v>
      </c>
      <c r="C189" t="s">
        <v>17</v>
      </c>
      <c r="E189" t="s">
        <v>14</v>
      </c>
      <c r="F189" t="s">
        <v>333</v>
      </c>
      <c r="H189" t="s">
        <v>320</v>
      </c>
      <c r="I189" t="s">
        <v>15</v>
      </c>
      <c r="J189">
        <v>3</v>
      </c>
      <c r="AR189" t="s">
        <v>12</v>
      </c>
      <c r="AT189">
        <f>VLOOKUP(F189,'[1]Packing List Items'!$O:$Q,3,0)</f>
        <v>3</v>
      </c>
      <c r="AU189" t="e">
        <f>VLOOKUP(F189,[2]Sheet1!$K:$M,3,0)</f>
        <v>#N/A</v>
      </c>
    </row>
    <row r="190" spans="1:49">
      <c r="A190">
        <v>190</v>
      </c>
      <c r="B190" t="s">
        <v>13</v>
      </c>
      <c r="C190" t="s">
        <v>17</v>
      </c>
      <c r="E190" t="s">
        <v>14</v>
      </c>
      <c r="F190" t="s">
        <v>334</v>
      </c>
      <c r="H190" t="s">
        <v>339</v>
      </c>
      <c r="I190" t="s">
        <v>15</v>
      </c>
      <c r="J190">
        <v>2</v>
      </c>
      <c r="AR190" t="s">
        <v>12</v>
      </c>
      <c r="AT190">
        <f>VLOOKUP(F190,'[1]Packing List Items'!$O:$Q,3,0)</f>
        <v>2</v>
      </c>
      <c r="AU190" t="e">
        <f>VLOOKUP(F190,[2]Sheet1!$K:$M,3,0)</f>
        <v>#N/A</v>
      </c>
    </row>
    <row r="191" spans="1:49">
      <c r="A191">
        <v>191</v>
      </c>
      <c r="B191" t="s">
        <v>13</v>
      </c>
      <c r="C191" t="s">
        <v>17</v>
      </c>
      <c r="E191" t="s">
        <v>14</v>
      </c>
      <c r="F191" t="s">
        <v>335</v>
      </c>
      <c r="H191" t="s">
        <v>339</v>
      </c>
      <c r="I191" t="s">
        <v>15</v>
      </c>
      <c r="J191">
        <v>1</v>
      </c>
      <c r="AR191" t="s">
        <v>12</v>
      </c>
      <c r="AT191">
        <f>VLOOKUP(F191,'[1]Packing List Items'!$O:$Q,3,0)</f>
        <v>1</v>
      </c>
      <c r="AU191" t="e">
        <f>VLOOKUP(F191,[2]Sheet1!$K:$M,3,0)</f>
        <v>#N/A</v>
      </c>
    </row>
    <row r="192" spans="1:49">
      <c r="A192">
        <v>192</v>
      </c>
      <c r="B192" t="s">
        <v>13</v>
      </c>
      <c r="C192" t="s">
        <v>17</v>
      </c>
      <c r="E192" t="s">
        <v>14</v>
      </c>
      <c r="F192" t="s">
        <v>336</v>
      </c>
      <c r="H192" t="s">
        <v>340</v>
      </c>
      <c r="I192" t="s">
        <v>15</v>
      </c>
      <c r="J192">
        <v>8</v>
      </c>
      <c r="AB192">
        <v>7</v>
      </c>
      <c r="AR192" t="s">
        <v>12</v>
      </c>
      <c r="AT192">
        <f>VLOOKUP(F192,'[1]Packing List Items'!$O:$Q,3,0)</f>
        <v>8</v>
      </c>
      <c r="AU192" t="e">
        <f>VLOOKUP(F192,[2]Sheet1!$K:$M,3,0)</f>
        <v>#N/A</v>
      </c>
    </row>
    <row r="193" spans="1:49">
      <c r="A193">
        <v>193</v>
      </c>
      <c r="B193" t="s">
        <v>13</v>
      </c>
      <c r="C193" t="s">
        <v>17</v>
      </c>
      <c r="E193" t="s">
        <v>14</v>
      </c>
      <c r="F193" t="s">
        <v>337</v>
      </c>
      <c r="H193" t="s">
        <v>339</v>
      </c>
      <c r="I193" t="s">
        <v>15</v>
      </c>
      <c r="J193">
        <v>8</v>
      </c>
      <c r="AR193" t="s">
        <v>12</v>
      </c>
      <c r="AT193">
        <f>VLOOKUP(F193,'[1]Packing List Items'!$O:$Q,3,0)</f>
        <v>8</v>
      </c>
      <c r="AU193" t="e">
        <f>VLOOKUP(F193,[2]Sheet1!$K:$M,3,0)</f>
        <v>#N/A</v>
      </c>
    </row>
    <row r="194" spans="1:49">
      <c r="A194">
        <v>194</v>
      </c>
      <c r="B194" t="s">
        <v>13</v>
      </c>
      <c r="C194" t="s">
        <v>17</v>
      </c>
      <c r="E194" t="s">
        <v>14</v>
      </c>
      <c r="F194" t="s">
        <v>341</v>
      </c>
      <c r="H194" t="s">
        <v>109</v>
      </c>
      <c r="I194" t="s">
        <v>15</v>
      </c>
      <c r="J194">
        <v>6</v>
      </c>
      <c r="AB194">
        <v>3</v>
      </c>
      <c r="AR194" t="s">
        <v>12</v>
      </c>
      <c r="AT194">
        <f>VLOOKUP(F194,'[1]Packing List Items'!$O:$Q,3,0)</f>
        <v>6</v>
      </c>
      <c r="AU194" t="e">
        <f>VLOOKUP(F194,[2]Sheet1!$K:$M,3,0)</f>
        <v>#N/A</v>
      </c>
    </row>
    <row r="195" spans="1:49">
      <c r="A195">
        <v>195</v>
      </c>
      <c r="B195" t="s">
        <v>13</v>
      </c>
      <c r="C195" t="s">
        <v>17</v>
      </c>
      <c r="E195" t="s">
        <v>14</v>
      </c>
      <c r="F195" t="s">
        <v>342</v>
      </c>
      <c r="H195" t="s">
        <v>349</v>
      </c>
      <c r="I195" t="s">
        <v>15</v>
      </c>
      <c r="J195">
        <v>2</v>
      </c>
      <c r="AB195">
        <v>2</v>
      </c>
      <c r="AR195" t="s">
        <v>12</v>
      </c>
      <c r="AT195">
        <f>VLOOKUP(F195,'[1]Packing List Items'!$O:$Q,3,0)</f>
        <v>2</v>
      </c>
      <c r="AU195" t="e">
        <f>VLOOKUP(F195,[2]Sheet1!$K:$M,3,0)</f>
        <v>#N/A</v>
      </c>
    </row>
    <row r="196" spans="1:49">
      <c r="A196">
        <v>196</v>
      </c>
      <c r="B196" t="s">
        <v>13</v>
      </c>
      <c r="C196" t="s">
        <v>17</v>
      </c>
      <c r="E196" t="s">
        <v>14</v>
      </c>
      <c r="F196" t="s">
        <v>343</v>
      </c>
      <c r="H196" t="s">
        <v>323</v>
      </c>
      <c r="I196" t="s">
        <v>15</v>
      </c>
      <c r="J196">
        <v>2</v>
      </c>
      <c r="AB196">
        <v>39754</v>
      </c>
      <c r="AR196" t="s">
        <v>12</v>
      </c>
      <c r="AT196">
        <f>VLOOKUP(F196,'[1]Packing List Items'!$O:$Q,3,0)</f>
        <v>2</v>
      </c>
      <c r="AU196" t="e">
        <f>VLOOKUP(F196,[2]Sheet1!$K:$M,3,0)</f>
        <v>#N/A</v>
      </c>
    </row>
    <row r="197" spans="1:49">
      <c r="A197">
        <v>197</v>
      </c>
      <c r="B197" t="s">
        <v>13</v>
      </c>
      <c r="C197" t="s">
        <v>17</v>
      </c>
      <c r="E197" t="s">
        <v>14</v>
      </c>
      <c r="F197" t="s">
        <v>344</v>
      </c>
      <c r="H197" t="s">
        <v>350</v>
      </c>
      <c r="I197" t="s">
        <v>15</v>
      </c>
      <c r="J197">
        <v>9</v>
      </c>
      <c r="AF197" s="41">
        <v>14</v>
      </c>
      <c r="AR197" t="s">
        <v>12</v>
      </c>
      <c r="AS197" s="46">
        <v>2100000</v>
      </c>
      <c r="AT197">
        <f>VLOOKUP(F197,'[1]Packing List Items'!$O:$Q,3,0)</f>
        <v>9</v>
      </c>
      <c r="AU197">
        <f>VLOOKUP(F197,[2]Sheet1!$K:$M,3,0)</f>
        <v>14</v>
      </c>
      <c r="AW197" t="s">
        <v>1287</v>
      </c>
    </row>
    <row r="198" spans="1:49">
      <c r="A198">
        <v>198</v>
      </c>
      <c r="B198" t="s">
        <v>13</v>
      </c>
      <c r="C198" t="s">
        <v>17</v>
      </c>
      <c r="E198" t="s">
        <v>14</v>
      </c>
      <c r="F198" t="s">
        <v>345</v>
      </c>
      <c r="H198" t="s">
        <v>351</v>
      </c>
      <c r="I198" t="s">
        <v>15</v>
      </c>
      <c r="J198">
        <v>1</v>
      </c>
      <c r="AR198" t="s">
        <v>12</v>
      </c>
      <c r="AT198">
        <f>VLOOKUP(F198,'[1]Packing List Items'!$O:$Q,3,0)</f>
        <v>1</v>
      </c>
      <c r="AU198" t="e">
        <f>VLOOKUP(F198,[2]Sheet1!$K:$M,3,0)</f>
        <v>#N/A</v>
      </c>
    </row>
    <row r="199" spans="1:49">
      <c r="A199">
        <v>200</v>
      </c>
      <c r="B199" t="s">
        <v>13</v>
      </c>
      <c r="C199" t="s">
        <v>17</v>
      </c>
      <c r="E199" t="s">
        <v>14</v>
      </c>
      <c r="F199" t="s">
        <v>346</v>
      </c>
      <c r="H199" t="s">
        <v>352</v>
      </c>
      <c r="I199" t="s">
        <v>15</v>
      </c>
      <c r="J199">
        <v>25</v>
      </c>
      <c r="L199" s="21">
        <v>25</v>
      </c>
      <c r="AR199" t="s">
        <v>12</v>
      </c>
      <c r="AT199">
        <f>VLOOKUP(F199,'[1]Packing List Items'!$O:$Q,3,0)</f>
        <v>25</v>
      </c>
      <c r="AU199" t="e">
        <f>VLOOKUP(F199,[2]Sheet1!$K:$M,3,0)</f>
        <v>#N/A</v>
      </c>
    </row>
    <row r="200" spans="1:49">
      <c r="A200">
        <v>203</v>
      </c>
      <c r="B200" t="s">
        <v>13</v>
      </c>
      <c r="C200" t="s">
        <v>17</v>
      </c>
      <c r="E200" t="s">
        <v>14</v>
      </c>
      <c r="F200" t="s">
        <v>347</v>
      </c>
      <c r="H200" t="s">
        <v>338</v>
      </c>
      <c r="I200" t="s">
        <v>15</v>
      </c>
      <c r="J200">
        <v>1</v>
      </c>
      <c r="O200">
        <v>14</v>
      </c>
      <c r="AR200" t="s">
        <v>12</v>
      </c>
      <c r="AT200">
        <f>VLOOKUP(F200,'[1]Packing List Items'!$O:$Q,3,0)</f>
        <v>1</v>
      </c>
      <c r="AU200" t="e">
        <f>VLOOKUP(F200,[2]Sheet1!$K:$M,3,0)</f>
        <v>#N/A</v>
      </c>
    </row>
    <row r="201" spans="1:49">
      <c r="A201">
        <v>204</v>
      </c>
      <c r="B201" t="s">
        <v>13</v>
      </c>
      <c r="C201" t="s">
        <v>17</v>
      </c>
      <c r="E201" t="s">
        <v>14</v>
      </c>
      <c r="F201" t="s">
        <v>348</v>
      </c>
      <c r="H201" t="s">
        <v>109</v>
      </c>
      <c r="I201" t="s">
        <v>15</v>
      </c>
      <c r="J201">
        <v>12</v>
      </c>
      <c r="AR201" t="s">
        <v>12</v>
      </c>
      <c r="AT201">
        <f>VLOOKUP(F201,'[1]Packing List Items'!$O:$Q,3,0)</f>
        <v>12</v>
      </c>
      <c r="AU201" t="e">
        <f>VLOOKUP(F201,[2]Sheet1!$K:$M,3,0)</f>
        <v>#N/A</v>
      </c>
    </row>
    <row r="202" spans="1:49">
      <c r="A202">
        <v>207</v>
      </c>
      <c r="B202" t="s">
        <v>13</v>
      </c>
      <c r="C202" t="s">
        <v>17</v>
      </c>
      <c r="E202" t="s">
        <v>14</v>
      </c>
      <c r="F202" t="s">
        <v>353</v>
      </c>
      <c r="H202" t="s">
        <v>364</v>
      </c>
      <c r="I202" t="s">
        <v>15</v>
      </c>
      <c r="J202">
        <v>321</v>
      </c>
      <c r="AF202" s="41">
        <v>264</v>
      </c>
      <c r="AR202" t="s">
        <v>12</v>
      </c>
      <c r="AS202" s="46">
        <v>2100000</v>
      </c>
      <c r="AT202">
        <f>VLOOKUP(F202,'[1]Packing List Items'!$O:$Q,3,0)</f>
        <v>321</v>
      </c>
      <c r="AU202">
        <f>VLOOKUP(F202,[2]Sheet1!$K:$M,3,0)</f>
        <v>264</v>
      </c>
      <c r="AW202" t="s">
        <v>1287</v>
      </c>
    </row>
    <row r="203" spans="1:49">
      <c r="A203">
        <v>208</v>
      </c>
      <c r="B203" t="s">
        <v>13</v>
      </c>
      <c r="C203" t="s">
        <v>17</v>
      </c>
      <c r="E203" t="s">
        <v>14</v>
      </c>
      <c r="F203" t="s">
        <v>354</v>
      </c>
      <c r="H203" t="s">
        <v>364</v>
      </c>
      <c r="I203" t="s">
        <v>15</v>
      </c>
      <c r="J203">
        <v>1</v>
      </c>
      <c r="AR203" t="s">
        <v>12</v>
      </c>
      <c r="AT203">
        <f>VLOOKUP(F203,'[1]Packing List Items'!$O:$Q,3,0)</f>
        <v>1</v>
      </c>
      <c r="AU203" t="e">
        <f>VLOOKUP(F203,[2]Sheet1!$K:$M,3,0)</f>
        <v>#N/A</v>
      </c>
    </row>
    <row r="204" spans="1:49">
      <c r="A204">
        <v>209</v>
      </c>
      <c r="B204" t="s">
        <v>13</v>
      </c>
      <c r="C204" t="s">
        <v>17</v>
      </c>
      <c r="E204" t="s">
        <v>14</v>
      </c>
      <c r="F204" t="s">
        <v>355</v>
      </c>
      <c r="H204" t="s">
        <v>109</v>
      </c>
      <c r="I204" t="s">
        <v>15</v>
      </c>
      <c r="J204">
        <v>11</v>
      </c>
      <c r="AF204">
        <v>16</v>
      </c>
      <c r="AR204" t="s">
        <v>12</v>
      </c>
      <c r="AS204" s="46">
        <v>2100000</v>
      </c>
      <c r="AT204">
        <f>VLOOKUP(F204,'[1]Packing List Items'!$O:$Q,3,0)</f>
        <v>11</v>
      </c>
      <c r="AU204">
        <f>VLOOKUP(F204,[2]Sheet1!$K:$M,3,0)</f>
        <v>16</v>
      </c>
      <c r="AW204" t="s">
        <v>1287</v>
      </c>
    </row>
    <row r="205" spans="1:49">
      <c r="A205">
        <v>210</v>
      </c>
      <c r="B205" t="s">
        <v>13</v>
      </c>
      <c r="C205" t="s">
        <v>17</v>
      </c>
      <c r="E205" t="s">
        <v>14</v>
      </c>
      <c r="F205" t="s">
        <v>356</v>
      </c>
      <c r="H205" t="s">
        <v>365</v>
      </c>
      <c r="I205" t="s">
        <v>15</v>
      </c>
      <c r="J205">
        <v>6</v>
      </c>
      <c r="AR205" t="s">
        <v>12</v>
      </c>
      <c r="AT205">
        <f>VLOOKUP(F205,'[1]Packing List Items'!$O:$Q,3,0)</f>
        <v>6</v>
      </c>
      <c r="AU205" t="e">
        <f>VLOOKUP(F205,[2]Sheet1!$K:$M,3,0)</f>
        <v>#N/A</v>
      </c>
    </row>
    <row r="206" spans="1:49">
      <c r="A206">
        <v>211</v>
      </c>
      <c r="B206" t="s">
        <v>13</v>
      </c>
      <c r="C206" t="s">
        <v>17</v>
      </c>
      <c r="E206" t="s">
        <v>14</v>
      </c>
      <c r="F206" t="s">
        <v>357</v>
      </c>
      <c r="H206" t="s">
        <v>110</v>
      </c>
      <c r="I206" t="s">
        <v>15</v>
      </c>
      <c r="J206">
        <v>1</v>
      </c>
      <c r="AB206">
        <v>93</v>
      </c>
      <c r="AR206" t="s">
        <v>12</v>
      </c>
      <c r="AT206">
        <f>VLOOKUP(F206,'[1]Packing List Items'!$O:$Q,3,0)</f>
        <v>1</v>
      </c>
      <c r="AU206" t="e">
        <f>VLOOKUP(F206,[2]Sheet1!$K:$M,3,0)</f>
        <v>#N/A</v>
      </c>
    </row>
    <row r="207" spans="1:49">
      <c r="A207">
        <v>212</v>
      </c>
      <c r="B207" t="s">
        <v>13</v>
      </c>
      <c r="C207" t="s">
        <v>17</v>
      </c>
      <c r="E207" t="s">
        <v>14</v>
      </c>
      <c r="F207" t="s">
        <v>358</v>
      </c>
      <c r="H207" t="s">
        <v>364</v>
      </c>
      <c r="I207" t="s">
        <v>15</v>
      </c>
      <c r="J207">
        <v>5</v>
      </c>
      <c r="AF207" s="41">
        <v>51</v>
      </c>
      <c r="AR207" t="s">
        <v>12</v>
      </c>
      <c r="AS207" s="46">
        <v>3150000</v>
      </c>
      <c r="AT207">
        <f>VLOOKUP(F207,'[1]Packing List Items'!$O:$Q,3,0)</f>
        <v>5</v>
      </c>
      <c r="AU207">
        <f>VLOOKUP(F207,[2]Sheet1!$K:$M,3,0)</f>
        <v>51</v>
      </c>
      <c r="AW207" t="s">
        <v>1287</v>
      </c>
    </row>
    <row r="208" spans="1:49">
      <c r="A208">
        <v>213</v>
      </c>
      <c r="B208" t="s">
        <v>13</v>
      </c>
      <c r="C208" t="s">
        <v>17</v>
      </c>
      <c r="E208" t="s">
        <v>14</v>
      </c>
      <c r="F208" t="s">
        <v>359</v>
      </c>
      <c r="H208" t="s">
        <v>320</v>
      </c>
      <c r="I208" t="s">
        <v>15</v>
      </c>
      <c r="J208">
        <v>1</v>
      </c>
      <c r="AR208" t="s">
        <v>12</v>
      </c>
      <c r="AT208">
        <f>VLOOKUP(F208,'[1]Packing List Items'!$O:$Q,3,0)</f>
        <v>1</v>
      </c>
      <c r="AU208" t="e">
        <f>VLOOKUP(F208,[2]Sheet1!$K:$M,3,0)</f>
        <v>#N/A</v>
      </c>
    </row>
    <row r="209" spans="1:49">
      <c r="A209">
        <v>214</v>
      </c>
      <c r="B209" t="s">
        <v>13</v>
      </c>
      <c r="C209" t="s">
        <v>17</v>
      </c>
      <c r="E209" t="s">
        <v>14</v>
      </c>
      <c r="F209" t="s">
        <v>360</v>
      </c>
      <c r="H209" t="s">
        <v>324</v>
      </c>
      <c r="I209" t="s">
        <v>15</v>
      </c>
      <c r="J209">
        <v>13</v>
      </c>
      <c r="AF209" s="41">
        <v>12</v>
      </c>
      <c r="AR209" t="s">
        <v>12</v>
      </c>
      <c r="AS209" s="46">
        <v>1050000</v>
      </c>
      <c r="AT209">
        <f>VLOOKUP(F209,'[1]Packing List Items'!$O:$Q,3,0)</f>
        <v>13</v>
      </c>
      <c r="AU209">
        <f>VLOOKUP(F209,[2]Sheet1!$K:$M,3,0)</f>
        <v>11</v>
      </c>
      <c r="AW209" t="s">
        <v>1287</v>
      </c>
    </row>
    <row r="210" spans="1:49">
      <c r="A210">
        <v>215</v>
      </c>
      <c r="B210" t="s">
        <v>13</v>
      </c>
      <c r="C210" t="s">
        <v>17</v>
      </c>
      <c r="E210" t="s">
        <v>14</v>
      </c>
      <c r="F210" t="s">
        <v>361</v>
      </c>
      <c r="H210" t="s">
        <v>366</v>
      </c>
      <c r="I210" t="s">
        <v>15</v>
      </c>
      <c r="J210">
        <v>2</v>
      </c>
      <c r="AF210" s="41">
        <v>2</v>
      </c>
      <c r="AR210" t="s">
        <v>12</v>
      </c>
      <c r="AS210" s="46">
        <v>1050000</v>
      </c>
      <c r="AT210">
        <f>VLOOKUP(F210,'[1]Packing List Items'!$O:$Q,3,0)</f>
        <v>2</v>
      </c>
      <c r="AU210">
        <f>VLOOKUP(F210,[2]Sheet1!$K:$M,3,0)</f>
        <v>2</v>
      </c>
      <c r="AW210" t="s">
        <v>1287</v>
      </c>
    </row>
    <row r="211" spans="1:49">
      <c r="A211">
        <v>216</v>
      </c>
      <c r="B211" t="s">
        <v>13</v>
      </c>
      <c r="C211" t="s">
        <v>17</v>
      </c>
      <c r="E211" t="s">
        <v>14</v>
      </c>
      <c r="F211" t="s">
        <v>362</v>
      </c>
      <c r="H211" t="s">
        <v>109</v>
      </c>
      <c r="I211" t="s">
        <v>15</v>
      </c>
      <c r="J211">
        <v>52</v>
      </c>
      <c r="AR211" t="s">
        <v>12</v>
      </c>
      <c r="AT211">
        <f>VLOOKUP(F211,'[1]Packing List Items'!$O:$Q,3,0)</f>
        <v>52</v>
      </c>
      <c r="AU211" t="e">
        <f>VLOOKUP(F211,[2]Sheet1!$K:$M,3,0)</f>
        <v>#N/A</v>
      </c>
    </row>
    <row r="212" spans="1:49">
      <c r="A212">
        <v>217</v>
      </c>
      <c r="B212" t="s">
        <v>13</v>
      </c>
      <c r="C212" t="s">
        <v>17</v>
      </c>
      <c r="E212" t="s">
        <v>14</v>
      </c>
      <c r="F212" t="s">
        <v>363</v>
      </c>
      <c r="H212" t="s">
        <v>109</v>
      </c>
      <c r="I212" t="s">
        <v>15</v>
      </c>
      <c r="J212">
        <v>10</v>
      </c>
      <c r="AR212" t="s">
        <v>12</v>
      </c>
      <c r="AT212">
        <f>VLOOKUP(F212,'[1]Packing List Items'!$O:$Q,3,0)</f>
        <v>10</v>
      </c>
      <c r="AU212" t="e">
        <f>VLOOKUP(F212,[2]Sheet1!$K:$M,3,0)</f>
        <v>#N/A</v>
      </c>
    </row>
    <row r="213" spans="1:49">
      <c r="A213">
        <v>218</v>
      </c>
      <c r="B213" t="s">
        <v>13</v>
      </c>
      <c r="C213" t="s">
        <v>17</v>
      </c>
      <c r="E213" t="s">
        <v>14</v>
      </c>
      <c r="F213" t="s">
        <v>367</v>
      </c>
      <c r="H213" t="s">
        <v>109</v>
      </c>
      <c r="I213" t="s">
        <v>15</v>
      </c>
      <c r="J213">
        <v>12</v>
      </c>
      <c r="AR213" t="s">
        <v>12</v>
      </c>
      <c r="AT213">
        <f>VLOOKUP(F213,'[1]Packing List Items'!$O:$Q,3,0)</f>
        <v>12</v>
      </c>
      <c r="AU213" t="e">
        <f>VLOOKUP(F213,[2]Sheet1!$K:$M,3,0)</f>
        <v>#N/A</v>
      </c>
    </row>
    <row r="214" spans="1:49">
      <c r="A214">
        <v>219</v>
      </c>
      <c r="B214" t="s">
        <v>13</v>
      </c>
      <c r="C214" t="s">
        <v>17</v>
      </c>
      <c r="E214" t="s">
        <v>14</v>
      </c>
      <c r="F214" t="s">
        <v>368</v>
      </c>
      <c r="H214" t="s">
        <v>325</v>
      </c>
      <c r="I214" t="s">
        <v>15</v>
      </c>
      <c r="J214">
        <v>1</v>
      </c>
      <c r="AR214" t="s">
        <v>12</v>
      </c>
      <c r="AT214">
        <f>VLOOKUP(F214,'[1]Packing List Items'!$O:$Q,3,0)</f>
        <v>1</v>
      </c>
      <c r="AU214" t="e">
        <f>VLOOKUP(F214,[2]Sheet1!$K:$M,3,0)</f>
        <v>#N/A</v>
      </c>
    </row>
    <row r="215" spans="1:49">
      <c r="A215">
        <v>220</v>
      </c>
      <c r="B215" t="s">
        <v>13</v>
      </c>
      <c r="C215" t="s">
        <v>17</v>
      </c>
      <c r="E215" t="s">
        <v>14</v>
      </c>
      <c r="F215" t="s">
        <v>369</v>
      </c>
      <c r="H215" t="s">
        <v>109</v>
      </c>
      <c r="I215" t="s">
        <v>15</v>
      </c>
      <c r="J215">
        <v>9</v>
      </c>
      <c r="AR215" t="s">
        <v>12</v>
      </c>
      <c r="AT215">
        <f>VLOOKUP(F215,'[1]Packing List Items'!$O:$Q,3,0)</f>
        <v>9</v>
      </c>
      <c r="AU215" t="e">
        <f>VLOOKUP(F215,[2]Sheet1!$K:$M,3,0)</f>
        <v>#N/A</v>
      </c>
    </row>
    <row r="216" spans="1:49">
      <c r="A216">
        <v>222</v>
      </c>
      <c r="B216" t="s">
        <v>13</v>
      </c>
      <c r="C216" t="s">
        <v>17</v>
      </c>
      <c r="E216" t="s">
        <v>14</v>
      </c>
      <c r="F216" t="s">
        <v>370</v>
      </c>
      <c r="H216" t="s">
        <v>378</v>
      </c>
      <c r="I216" t="s">
        <v>15</v>
      </c>
      <c r="J216">
        <v>11</v>
      </c>
      <c r="AR216" t="s">
        <v>12</v>
      </c>
      <c r="AT216">
        <f>VLOOKUP(F216,'[1]Packing List Items'!$O:$Q,3,0)</f>
        <v>11</v>
      </c>
      <c r="AU216" t="e">
        <f>VLOOKUP(F216,[2]Sheet1!$K:$M,3,0)</f>
        <v>#N/A</v>
      </c>
    </row>
    <row r="217" spans="1:49">
      <c r="A217">
        <v>223</v>
      </c>
      <c r="B217" t="s">
        <v>13</v>
      </c>
      <c r="C217" t="s">
        <v>17</v>
      </c>
      <c r="E217" t="s">
        <v>14</v>
      </c>
      <c r="F217" t="s">
        <v>371</v>
      </c>
      <c r="H217" t="s">
        <v>320</v>
      </c>
      <c r="I217" t="s">
        <v>15</v>
      </c>
      <c r="J217">
        <v>2</v>
      </c>
      <c r="AR217" t="s">
        <v>12</v>
      </c>
      <c r="AT217">
        <f>VLOOKUP(F217,'[1]Packing List Items'!$O:$Q,3,0)</f>
        <v>2</v>
      </c>
      <c r="AU217" t="e">
        <f>VLOOKUP(F217,[2]Sheet1!$K:$M,3,0)</f>
        <v>#N/A</v>
      </c>
    </row>
    <row r="218" spans="1:49">
      <c r="A218">
        <v>224</v>
      </c>
      <c r="B218" t="s">
        <v>13</v>
      </c>
      <c r="C218" t="s">
        <v>17</v>
      </c>
      <c r="E218" t="s">
        <v>14</v>
      </c>
      <c r="F218" t="s">
        <v>372</v>
      </c>
      <c r="H218" t="s">
        <v>320</v>
      </c>
      <c r="I218" t="s">
        <v>15</v>
      </c>
      <c r="J218">
        <v>28</v>
      </c>
      <c r="AR218" t="s">
        <v>12</v>
      </c>
      <c r="AT218">
        <f>VLOOKUP(F218,'[1]Packing List Items'!$O:$Q,3,0)</f>
        <v>28</v>
      </c>
      <c r="AU218" t="e">
        <f>VLOOKUP(F218,[2]Sheet1!$K:$M,3,0)</f>
        <v>#N/A</v>
      </c>
    </row>
    <row r="219" spans="1:49">
      <c r="A219">
        <v>225</v>
      </c>
      <c r="B219" t="s">
        <v>13</v>
      </c>
      <c r="C219" t="s">
        <v>17</v>
      </c>
      <c r="E219" t="s">
        <v>14</v>
      </c>
      <c r="F219" t="s">
        <v>373</v>
      </c>
      <c r="H219" t="s">
        <v>379</v>
      </c>
      <c r="I219" t="s">
        <v>15</v>
      </c>
      <c r="J219">
        <v>18</v>
      </c>
      <c r="AB219">
        <v>11</v>
      </c>
      <c r="AF219" s="41">
        <v>7</v>
      </c>
      <c r="AR219" t="s">
        <v>12</v>
      </c>
      <c r="AS219" s="46">
        <v>1050000</v>
      </c>
      <c r="AT219">
        <f>VLOOKUP(F219,'[1]Packing List Items'!$O:$Q,3,0)</f>
        <v>18</v>
      </c>
      <c r="AU219">
        <f>VLOOKUP(F219,[2]Sheet1!$K:$M,3,0)</f>
        <v>7</v>
      </c>
      <c r="AW219" t="s">
        <v>1287</v>
      </c>
    </row>
    <row r="220" spans="1:49">
      <c r="A220">
        <v>226</v>
      </c>
      <c r="B220" t="s">
        <v>13</v>
      </c>
      <c r="C220" t="s">
        <v>17</v>
      </c>
      <c r="E220" t="s">
        <v>14</v>
      </c>
      <c r="F220" t="s">
        <v>374</v>
      </c>
      <c r="H220" t="s">
        <v>380</v>
      </c>
      <c r="I220" t="s">
        <v>15</v>
      </c>
      <c r="J220">
        <v>2</v>
      </c>
      <c r="AF220" s="41">
        <v>15</v>
      </c>
      <c r="AR220" t="s">
        <v>12</v>
      </c>
      <c r="AS220" s="46">
        <v>15750000</v>
      </c>
      <c r="AT220">
        <f>VLOOKUP(F220,'[1]Packing List Items'!$O:$Q,3,0)</f>
        <v>2</v>
      </c>
      <c r="AU220">
        <f>VLOOKUP(F220,[2]Sheet1!$K:$M,3,0)</f>
        <v>15</v>
      </c>
      <c r="AW220" t="s">
        <v>1287</v>
      </c>
    </row>
    <row r="221" spans="1:49">
      <c r="A221">
        <v>227</v>
      </c>
      <c r="B221" t="s">
        <v>13</v>
      </c>
      <c r="C221" t="s">
        <v>17</v>
      </c>
      <c r="E221" t="s">
        <v>14</v>
      </c>
      <c r="F221" t="s">
        <v>375</v>
      </c>
      <c r="H221" t="s">
        <v>241</v>
      </c>
      <c r="I221" t="s">
        <v>15</v>
      </c>
      <c r="J221">
        <v>23</v>
      </c>
      <c r="AF221" s="41">
        <v>11</v>
      </c>
      <c r="AR221" t="s">
        <v>12</v>
      </c>
      <c r="AS221" s="46">
        <v>10500000</v>
      </c>
      <c r="AT221">
        <f>VLOOKUP(F221,'[1]Packing List Items'!$O:$Q,3,0)</f>
        <v>23</v>
      </c>
      <c r="AU221">
        <f>VLOOKUP(F221,[2]Sheet1!$K:$M,3,0)</f>
        <v>11</v>
      </c>
      <c r="AW221" t="s">
        <v>1287</v>
      </c>
    </row>
    <row r="222" spans="1:49">
      <c r="A222">
        <v>228</v>
      </c>
      <c r="B222" t="s">
        <v>13</v>
      </c>
      <c r="C222" t="s">
        <v>17</v>
      </c>
      <c r="E222" t="s">
        <v>14</v>
      </c>
      <c r="F222" t="s">
        <v>376</v>
      </c>
      <c r="H222" t="s">
        <v>113</v>
      </c>
      <c r="I222" t="s">
        <v>15</v>
      </c>
      <c r="J222">
        <v>271</v>
      </c>
      <c r="AF222" s="41">
        <v>89</v>
      </c>
      <c r="AR222" t="s">
        <v>12</v>
      </c>
      <c r="AS222" s="46">
        <v>5250000</v>
      </c>
      <c r="AT222">
        <f>VLOOKUP(F222,'[1]Packing List Items'!$O:$Q,3,0)</f>
        <v>271</v>
      </c>
      <c r="AU222">
        <f>VLOOKUP(F222,[2]Sheet1!$K:$M,3,0)</f>
        <v>89</v>
      </c>
      <c r="AW222" t="s">
        <v>1287</v>
      </c>
    </row>
    <row r="223" spans="1:49">
      <c r="A223">
        <v>229</v>
      </c>
      <c r="B223" t="s">
        <v>13</v>
      </c>
      <c r="C223" t="s">
        <v>17</v>
      </c>
      <c r="E223" t="s">
        <v>14</v>
      </c>
      <c r="F223" t="s">
        <v>377</v>
      </c>
      <c r="H223" t="s">
        <v>109</v>
      </c>
      <c r="I223" t="s">
        <v>15</v>
      </c>
      <c r="J223">
        <v>2</v>
      </c>
      <c r="AF223">
        <v>14</v>
      </c>
      <c r="AR223" t="s">
        <v>12</v>
      </c>
      <c r="AS223" s="46">
        <v>2100000</v>
      </c>
      <c r="AT223">
        <f>VLOOKUP(F223,'[1]Packing List Items'!$O:$Q,3,0)</f>
        <v>2</v>
      </c>
      <c r="AU223">
        <f>VLOOKUP(F223,[2]Sheet1!$K:$M,3,0)</f>
        <v>14</v>
      </c>
      <c r="AW223" t="s">
        <v>1287</v>
      </c>
    </row>
    <row r="224" spans="1:49">
      <c r="A224">
        <v>230</v>
      </c>
      <c r="B224" t="s">
        <v>13</v>
      </c>
      <c r="C224" t="s">
        <v>17</v>
      </c>
      <c r="D224">
        <v>39702</v>
      </c>
      <c r="E224" t="s">
        <v>14</v>
      </c>
      <c r="F224" t="s">
        <v>381</v>
      </c>
      <c r="H224" t="s">
        <v>382</v>
      </c>
      <c r="I224" t="s">
        <v>15</v>
      </c>
      <c r="J224" s="21">
        <v>2</v>
      </c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t="s">
        <v>12</v>
      </c>
      <c r="AT224">
        <f>VLOOKUP(F224,'[1]Packing List Items'!$O:$Q,3,0)</f>
        <v>2</v>
      </c>
      <c r="AU224" t="e">
        <f>VLOOKUP(F224,[2]Sheet1!$K:$M,3,0)</f>
        <v>#N/A</v>
      </c>
    </row>
    <row r="225" spans="1:49">
      <c r="A225">
        <v>231</v>
      </c>
      <c r="B225" t="s">
        <v>13</v>
      </c>
      <c r="C225" t="s">
        <v>17</v>
      </c>
      <c r="D225">
        <v>39702</v>
      </c>
      <c r="E225" t="s">
        <v>14</v>
      </c>
      <c r="F225" t="s">
        <v>383</v>
      </c>
      <c r="H225" t="s">
        <v>384</v>
      </c>
      <c r="I225" t="s">
        <v>15</v>
      </c>
      <c r="J225" s="21">
        <v>2</v>
      </c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t="s">
        <v>12</v>
      </c>
      <c r="AT225">
        <f>VLOOKUP(F225,'[1]Packing List Items'!$O:$Q,3,0)</f>
        <v>2</v>
      </c>
      <c r="AU225" t="e">
        <f>VLOOKUP(F225,[2]Sheet1!$K:$M,3,0)</f>
        <v>#N/A</v>
      </c>
    </row>
    <row r="226" spans="1:49">
      <c r="A226">
        <v>232</v>
      </c>
      <c r="B226" t="s">
        <v>13</v>
      </c>
      <c r="C226" t="s">
        <v>17</v>
      </c>
      <c r="D226">
        <v>39702</v>
      </c>
      <c r="E226" t="s">
        <v>14</v>
      </c>
      <c r="F226" t="s">
        <v>385</v>
      </c>
      <c r="H226" t="s">
        <v>386</v>
      </c>
      <c r="I226" t="s">
        <v>15</v>
      </c>
      <c r="J226" s="21">
        <v>2</v>
      </c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t="s">
        <v>12</v>
      </c>
      <c r="AT226">
        <f>VLOOKUP(F226,'[1]Packing List Items'!$O:$Q,3,0)</f>
        <v>2</v>
      </c>
      <c r="AU226" t="e">
        <f>VLOOKUP(F226,[2]Sheet1!$K:$M,3,0)</f>
        <v>#N/A</v>
      </c>
    </row>
    <row r="227" spans="1:49">
      <c r="A227">
        <v>233</v>
      </c>
      <c r="B227" t="s">
        <v>13</v>
      </c>
      <c r="C227" t="s">
        <v>17</v>
      </c>
      <c r="D227">
        <v>39702</v>
      </c>
      <c r="E227" t="s">
        <v>14</v>
      </c>
      <c r="F227" t="s">
        <v>387</v>
      </c>
      <c r="H227" t="s">
        <v>388</v>
      </c>
      <c r="I227" t="s">
        <v>15</v>
      </c>
      <c r="J227" s="21">
        <v>2</v>
      </c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t="s">
        <v>12</v>
      </c>
      <c r="AT227">
        <f>VLOOKUP(F227,'[1]Packing List Items'!$O:$Q,3,0)</f>
        <v>2</v>
      </c>
      <c r="AU227" t="e">
        <f>VLOOKUP(F227,[2]Sheet1!$K:$M,3,0)</f>
        <v>#N/A</v>
      </c>
    </row>
    <row r="228" spans="1:49">
      <c r="A228">
        <v>234</v>
      </c>
      <c r="B228" t="s">
        <v>13</v>
      </c>
      <c r="C228" t="s">
        <v>17</v>
      </c>
      <c r="D228">
        <v>39702</v>
      </c>
      <c r="E228" t="s">
        <v>14</v>
      </c>
      <c r="F228" t="s">
        <v>389</v>
      </c>
      <c r="H228" t="s">
        <v>390</v>
      </c>
      <c r="I228" t="s">
        <v>15</v>
      </c>
      <c r="J228" s="21">
        <v>1</v>
      </c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t="s">
        <v>12</v>
      </c>
      <c r="AT228">
        <f>VLOOKUP(F228,'[1]Packing List Items'!$O:$Q,3,0)</f>
        <v>1</v>
      </c>
      <c r="AU228" t="e">
        <f>VLOOKUP(F228,[2]Sheet1!$K:$M,3,0)</f>
        <v>#N/A</v>
      </c>
    </row>
    <row r="229" spans="1:49">
      <c r="A229">
        <v>235</v>
      </c>
      <c r="B229" t="s">
        <v>13</v>
      </c>
      <c r="C229" t="s">
        <v>17</v>
      </c>
      <c r="D229">
        <v>39702</v>
      </c>
      <c r="E229" t="s">
        <v>14</v>
      </c>
      <c r="F229" t="s">
        <v>391</v>
      </c>
      <c r="H229" t="s">
        <v>392</v>
      </c>
      <c r="I229" t="s">
        <v>15</v>
      </c>
      <c r="J229" s="21">
        <v>1</v>
      </c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>
        <v>2</v>
      </c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t="s">
        <v>12</v>
      </c>
      <c r="AS229" s="46">
        <v>5250000</v>
      </c>
      <c r="AT229">
        <f>VLOOKUP(F229,'[1]Packing List Items'!$O:$Q,3,0)</f>
        <v>1</v>
      </c>
      <c r="AU229" t="e">
        <f>VLOOKUP(F229,[2]Sheet1!$K:$M,3,0)</f>
        <v>#N/A</v>
      </c>
      <c r="AW229" t="s">
        <v>1287</v>
      </c>
    </row>
    <row r="230" spans="1:49">
      <c r="A230">
        <v>236</v>
      </c>
      <c r="B230" t="s">
        <v>13</v>
      </c>
      <c r="C230" t="s">
        <v>17</v>
      </c>
      <c r="D230">
        <v>39702</v>
      </c>
      <c r="E230" t="s">
        <v>14</v>
      </c>
      <c r="F230" t="s">
        <v>393</v>
      </c>
      <c r="H230" t="s">
        <v>394</v>
      </c>
      <c r="I230" t="s">
        <v>15</v>
      </c>
      <c r="J230" s="21">
        <v>2</v>
      </c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t="s">
        <v>12</v>
      </c>
      <c r="AT230">
        <f>VLOOKUP(F230,'[1]Packing List Items'!$O:$Q,3,0)</f>
        <v>2</v>
      </c>
      <c r="AU230" t="e">
        <f>VLOOKUP(F230,[2]Sheet1!$K:$M,3,0)</f>
        <v>#N/A</v>
      </c>
    </row>
    <row r="231" spans="1:49">
      <c r="A231">
        <v>237</v>
      </c>
      <c r="B231" t="s">
        <v>13</v>
      </c>
      <c r="C231" t="s">
        <v>17</v>
      </c>
      <c r="D231">
        <v>39702</v>
      </c>
      <c r="E231" t="s">
        <v>14</v>
      </c>
      <c r="F231" t="s">
        <v>395</v>
      </c>
      <c r="H231" t="s">
        <v>396</v>
      </c>
      <c r="I231" t="s">
        <v>15</v>
      </c>
      <c r="J231" s="21">
        <v>1</v>
      </c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t="s">
        <v>12</v>
      </c>
      <c r="AT231">
        <f>VLOOKUP(F231,'[1]Packing List Items'!$O:$Q,3,0)</f>
        <v>1</v>
      </c>
      <c r="AU231" t="e">
        <f>VLOOKUP(F231,[2]Sheet1!$K:$M,3,0)</f>
        <v>#N/A</v>
      </c>
    </row>
    <row r="232" spans="1:49">
      <c r="A232">
        <v>238</v>
      </c>
      <c r="B232" t="s">
        <v>13</v>
      </c>
      <c r="C232" t="s">
        <v>17</v>
      </c>
      <c r="D232">
        <v>39702</v>
      </c>
      <c r="E232" t="s">
        <v>14</v>
      </c>
      <c r="F232" t="s">
        <v>397</v>
      </c>
      <c r="H232" t="s">
        <v>398</v>
      </c>
      <c r="I232" t="s">
        <v>15</v>
      </c>
      <c r="J232" s="21">
        <v>12</v>
      </c>
      <c r="K232" s="34"/>
      <c r="L232" s="34"/>
      <c r="M232" s="34"/>
      <c r="N232" s="34"/>
      <c r="O232">
        <v>1</v>
      </c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t="s">
        <v>12</v>
      </c>
      <c r="AT232">
        <f>VLOOKUP(F232,'[1]Packing List Items'!$O:$Q,3,0)</f>
        <v>12</v>
      </c>
      <c r="AU232" t="e">
        <f>VLOOKUP(F232,[2]Sheet1!$K:$M,3,0)</f>
        <v>#N/A</v>
      </c>
    </row>
    <row r="233" spans="1:49">
      <c r="A233">
        <v>239</v>
      </c>
      <c r="B233" t="s">
        <v>13</v>
      </c>
      <c r="C233" t="s">
        <v>17</v>
      </c>
      <c r="D233">
        <v>39702</v>
      </c>
      <c r="E233" t="s">
        <v>14</v>
      </c>
      <c r="F233" t="s">
        <v>399</v>
      </c>
      <c r="H233" t="s">
        <v>398</v>
      </c>
      <c r="I233" t="s">
        <v>15</v>
      </c>
      <c r="J233" s="21">
        <v>5</v>
      </c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t="s">
        <v>12</v>
      </c>
      <c r="AT233">
        <f>VLOOKUP(F233,'[1]Packing List Items'!$O:$Q,3,0)</f>
        <v>5</v>
      </c>
      <c r="AU233" t="e">
        <f>VLOOKUP(F233,[2]Sheet1!$K:$M,3,0)</f>
        <v>#N/A</v>
      </c>
    </row>
    <row r="234" spans="1:49">
      <c r="A234">
        <v>240</v>
      </c>
      <c r="B234" t="s">
        <v>13</v>
      </c>
      <c r="C234" t="s">
        <v>17</v>
      </c>
      <c r="D234">
        <v>39702</v>
      </c>
      <c r="E234" t="s">
        <v>14</v>
      </c>
      <c r="F234" t="s">
        <v>400</v>
      </c>
      <c r="H234" t="s">
        <v>401</v>
      </c>
      <c r="I234" t="s">
        <v>15</v>
      </c>
      <c r="J234" s="21">
        <v>1</v>
      </c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t="s">
        <v>12</v>
      </c>
      <c r="AT234">
        <f>VLOOKUP(F234,'[1]Packing List Items'!$O:$Q,3,0)</f>
        <v>1</v>
      </c>
      <c r="AU234" t="e">
        <f>VLOOKUP(F234,[2]Sheet1!$K:$M,3,0)</f>
        <v>#N/A</v>
      </c>
    </row>
    <row r="235" spans="1:49">
      <c r="A235">
        <v>241</v>
      </c>
      <c r="B235" t="s">
        <v>13</v>
      </c>
      <c r="C235" t="s">
        <v>17</v>
      </c>
      <c r="D235">
        <v>39702</v>
      </c>
      <c r="E235" t="s">
        <v>14</v>
      </c>
      <c r="F235" t="s">
        <v>402</v>
      </c>
      <c r="H235" t="s">
        <v>403</v>
      </c>
      <c r="I235" t="s">
        <v>15</v>
      </c>
      <c r="J235" s="21">
        <v>52</v>
      </c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>
        <v>13</v>
      </c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t="s">
        <v>12</v>
      </c>
      <c r="AS235" s="46">
        <v>3150000</v>
      </c>
      <c r="AT235">
        <f>VLOOKUP(F235,'[1]Packing List Items'!$O:$Q,3,0)</f>
        <v>52</v>
      </c>
      <c r="AU235" t="e">
        <f>VLOOKUP(F235,[2]Sheet1!$K:$M,3,0)</f>
        <v>#N/A</v>
      </c>
      <c r="AW235" t="s">
        <v>1287</v>
      </c>
    </row>
    <row r="236" spans="1:49">
      <c r="A236">
        <v>242</v>
      </c>
      <c r="B236" t="s">
        <v>13</v>
      </c>
      <c r="C236" t="s">
        <v>17</v>
      </c>
      <c r="D236">
        <v>39702</v>
      </c>
      <c r="E236" t="s">
        <v>14</v>
      </c>
      <c r="F236" t="s">
        <v>404</v>
      </c>
      <c r="H236" t="s">
        <v>403</v>
      </c>
      <c r="I236" t="s">
        <v>15</v>
      </c>
      <c r="J236" s="21">
        <v>43</v>
      </c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>
        <v>21</v>
      </c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t="s">
        <v>12</v>
      </c>
      <c r="AS236" s="46">
        <v>3150000</v>
      </c>
      <c r="AT236">
        <f>VLOOKUP(F236,'[1]Packing List Items'!$O:$Q,3,0)</f>
        <v>43</v>
      </c>
      <c r="AU236" t="e">
        <f>VLOOKUP(F236,[2]Sheet1!$K:$M,3,0)</f>
        <v>#N/A</v>
      </c>
      <c r="AW236" t="s">
        <v>1287</v>
      </c>
    </row>
    <row r="237" spans="1:49">
      <c r="A237">
        <v>243</v>
      </c>
      <c r="B237" t="s">
        <v>13</v>
      </c>
      <c r="C237" t="s">
        <v>17</v>
      </c>
      <c r="D237">
        <v>39702</v>
      </c>
      <c r="E237" t="s">
        <v>14</v>
      </c>
      <c r="F237" t="s">
        <v>405</v>
      </c>
      <c r="H237" t="s">
        <v>403</v>
      </c>
      <c r="I237" t="s">
        <v>15</v>
      </c>
      <c r="J237" s="21">
        <v>13</v>
      </c>
      <c r="K237" s="34"/>
      <c r="L237" s="34"/>
      <c r="M237" s="34"/>
      <c r="N237" s="34"/>
      <c r="O237">
        <v>1</v>
      </c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>
        <v>10</v>
      </c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t="s">
        <v>12</v>
      </c>
      <c r="AS237" s="46">
        <v>3150000</v>
      </c>
      <c r="AT237">
        <f>VLOOKUP(F237,'[1]Packing List Items'!$O:$Q,3,0)</f>
        <v>13</v>
      </c>
      <c r="AU237" t="e">
        <f>VLOOKUP(F237,[2]Sheet1!$K:$M,3,0)</f>
        <v>#N/A</v>
      </c>
      <c r="AW237" t="s">
        <v>1287</v>
      </c>
    </row>
    <row r="238" spans="1:49">
      <c r="A238">
        <v>244</v>
      </c>
      <c r="B238" t="s">
        <v>13</v>
      </c>
      <c r="C238" t="s">
        <v>17</v>
      </c>
      <c r="D238">
        <v>39702</v>
      </c>
      <c r="E238" t="s">
        <v>14</v>
      </c>
      <c r="F238" t="s">
        <v>406</v>
      </c>
      <c r="H238" t="s">
        <v>407</v>
      </c>
      <c r="I238" t="s">
        <v>15</v>
      </c>
      <c r="J238" s="21">
        <v>1</v>
      </c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t="s">
        <v>12</v>
      </c>
      <c r="AT238">
        <f>VLOOKUP(F238,'[1]Packing List Items'!$O:$Q,3,0)</f>
        <v>1</v>
      </c>
      <c r="AU238" t="e">
        <f>VLOOKUP(F238,[2]Sheet1!$K:$M,3,0)</f>
        <v>#N/A</v>
      </c>
    </row>
    <row r="239" spans="1:49">
      <c r="A239">
        <v>245</v>
      </c>
      <c r="B239" t="s">
        <v>13</v>
      </c>
      <c r="C239" t="s">
        <v>17</v>
      </c>
      <c r="D239">
        <v>39702</v>
      </c>
      <c r="E239" t="s">
        <v>14</v>
      </c>
      <c r="F239" t="s">
        <v>408</v>
      </c>
      <c r="H239" t="s">
        <v>409</v>
      </c>
      <c r="I239" t="s">
        <v>15</v>
      </c>
      <c r="J239" s="21">
        <v>1</v>
      </c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t="s">
        <v>12</v>
      </c>
      <c r="AT239">
        <f>VLOOKUP(F239,'[1]Packing List Items'!$O:$Q,3,0)</f>
        <v>1</v>
      </c>
      <c r="AU239" t="e">
        <f>VLOOKUP(F239,[2]Sheet1!$K:$M,3,0)</f>
        <v>#N/A</v>
      </c>
    </row>
    <row r="240" spans="1:49">
      <c r="A240">
        <v>246</v>
      </c>
      <c r="B240" t="s">
        <v>13</v>
      </c>
      <c r="C240" t="s">
        <v>17</v>
      </c>
      <c r="D240">
        <v>39702</v>
      </c>
      <c r="E240" t="s">
        <v>14</v>
      </c>
      <c r="F240" t="s">
        <v>410</v>
      </c>
      <c r="H240" t="s">
        <v>411</v>
      </c>
      <c r="I240" t="s">
        <v>15</v>
      </c>
      <c r="J240" s="21">
        <v>3</v>
      </c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t="s">
        <v>12</v>
      </c>
      <c r="AT240">
        <f>VLOOKUP(F240,'[1]Packing List Items'!$O:$Q,3,0)</f>
        <v>3</v>
      </c>
      <c r="AU240" t="e">
        <f>VLOOKUP(F240,[2]Sheet1!$K:$M,3,0)</f>
        <v>#N/A</v>
      </c>
    </row>
    <row r="241" spans="1:47">
      <c r="A241">
        <v>247</v>
      </c>
      <c r="B241" t="s">
        <v>13</v>
      </c>
      <c r="C241" t="s">
        <v>17</v>
      </c>
      <c r="D241">
        <v>39702</v>
      </c>
      <c r="E241" t="s">
        <v>14</v>
      </c>
      <c r="F241" t="s">
        <v>412</v>
      </c>
      <c r="H241" t="s">
        <v>413</v>
      </c>
      <c r="I241" t="s">
        <v>15</v>
      </c>
      <c r="J241" s="21">
        <v>3</v>
      </c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t="s">
        <v>12</v>
      </c>
      <c r="AT241">
        <f>VLOOKUP(F241,'[1]Packing List Items'!$O:$Q,3,0)</f>
        <v>3</v>
      </c>
      <c r="AU241" t="e">
        <f>VLOOKUP(F241,[2]Sheet1!$K:$M,3,0)</f>
        <v>#N/A</v>
      </c>
    </row>
    <row r="242" spans="1:47">
      <c r="A242">
        <v>248</v>
      </c>
      <c r="B242" t="s">
        <v>13</v>
      </c>
      <c r="C242" t="s">
        <v>17</v>
      </c>
      <c r="D242">
        <v>39702</v>
      </c>
      <c r="E242" t="s">
        <v>14</v>
      </c>
      <c r="F242" t="s">
        <v>414</v>
      </c>
      <c r="H242" t="s">
        <v>413</v>
      </c>
      <c r="I242" t="s">
        <v>15</v>
      </c>
      <c r="J242" s="21">
        <v>8</v>
      </c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t="s">
        <v>12</v>
      </c>
      <c r="AT242">
        <f>VLOOKUP(F242,'[1]Packing List Items'!$O:$Q,3,0)</f>
        <v>8</v>
      </c>
      <c r="AU242" t="e">
        <f>VLOOKUP(F242,[2]Sheet1!$K:$M,3,0)</f>
        <v>#N/A</v>
      </c>
    </row>
    <row r="243" spans="1:47">
      <c r="A243">
        <v>249</v>
      </c>
      <c r="B243" t="s">
        <v>13</v>
      </c>
      <c r="C243" t="s">
        <v>17</v>
      </c>
      <c r="D243">
        <v>39702</v>
      </c>
      <c r="E243" t="s">
        <v>14</v>
      </c>
      <c r="F243" t="s">
        <v>415</v>
      </c>
      <c r="H243" t="s">
        <v>416</v>
      </c>
      <c r="I243" t="s">
        <v>15</v>
      </c>
      <c r="J243" s="21">
        <v>68</v>
      </c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t="s">
        <v>12</v>
      </c>
      <c r="AT243">
        <f>VLOOKUP(F243,'[1]Packing List Items'!$O:$Q,3,0)</f>
        <v>68</v>
      </c>
      <c r="AU243" t="e">
        <f>VLOOKUP(F243,[2]Sheet1!$K:$M,3,0)</f>
        <v>#N/A</v>
      </c>
    </row>
    <row r="244" spans="1:47">
      <c r="A244">
        <v>250</v>
      </c>
      <c r="B244" t="s">
        <v>13</v>
      </c>
      <c r="C244" t="s">
        <v>17</v>
      </c>
      <c r="D244">
        <v>39702</v>
      </c>
      <c r="E244" t="s">
        <v>14</v>
      </c>
      <c r="F244" t="s">
        <v>417</v>
      </c>
      <c r="H244" t="s">
        <v>418</v>
      </c>
      <c r="I244" t="s">
        <v>15</v>
      </c>
      <c r="J244" s="21">
        <v>2</v>
      </c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t="s">
        <v>12</v>
      </c>
      <c r="AT244">
        <f>VLOOKUP(F244,'[1]Packing List Items'!$O:$Q,3,0)</f>
        <v>2</v>
      </c>
      <c r="AU244" t="e">
        <f>VLOOKUP(F244,[2]Sheet1!$K:$M,3,0)</f>
        <v>#N/A</v>
      </c>
    </row>
    <row r="245" spans="1:47">
      <c r="A245">
        <v>251</v>
      </c>
      <c r="B245" t="s">
        <v>13</v>
      </c>
      <c r="C245" t="s">
        <v>17</v>
      </c>
      <c r="D245">
        <v>39702</v>
      </c>
      <c r="E245" t="s">
        <v>14</v>
      </c>
      <c r="F245" t="s">
        <v>419</v>
      </c>
      <c r="H245" t="s">
        <v>420</v>
      </c>
      <c r="I245" t="s">
        <v>15</v>
      </c>
      <c r="J245" s="21">
        <v>18</v>
      </c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t="s">
        <v>12</v>
      </c>
      <c r="AT245">
        <f>VLOOKUP(F245,'[1]Packing List Items'!$O:$Q,3,0)</f>
        <v>18</v>
      </c>
      <c r="AU245" t="e">
        <f>VLOOKUP(F245,[2]Sheet1!$K:$M,3,0)</f>
        <v>#N/A</v>
      </c>
    </row>
    <row r="246" spans="1:47">
      <c r="A246">
        <v>253</v>
      </c>
      <c r="B246" t="s">
        <v>13</v>
      </c>
      <c r="C246" t="s">
        <v>17</v>
      </c>
      <c r="D246">
        <v>39702</v>
      </c>
      <c r="E246" t="s">
        <v>14</v>
      </c>
      <c r="F246" t="s">
        <v>421</v>
      </c>
      <c r="H246" t="s">
        <v>422</v>
      </c>
      <c r="I246" t="s">
        <v>15</v>
      </c>
      <c r="J246" s="21">
        <v>2</v>
      </c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t="s">
        <v>12</v>
      </c>
      <c r="AT246">
        <f>VLOOKUP(F246,'[1]Packing List Items'!$O:$Q,3,0)</f>
        <v>2</v>
      </c>
      <c r="AU246" t="e">
        <f>VLOOKUP(F246,[2]Sheet1!$K:$M,3,0)</f>
        <v>#N/A</v>
      </c>
    </row>
    <row r="247" spans="1:47">
      <c r="A247">
        <v>258</v>
      </c>
      <c r="B247" t="s">
        <v>13</v>
      </c>
      <c r="C247" t="s">
        <v>17</v>
      </c>
      <c r="D247">
        <v>39702</v>
      </c>
      <c r="E247" t="s">
        <v>14</v>
      </c>
      <c r="F247" t="s">
        <v>423</v>
      </c>
      <c r="H247" t="s">
        <v>416</v>
      </c>
      <c r="I247" t="s">
        <v>15</v>
      </c>
      <c r="J247" s="21">
        <v>2</v>
      </c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t="s">
        <v>12</v>
      </c>
      <c r="AT247">
        <f>VLOOKUP(F247,'[1]Packing List Items'!$O:$Q,3,0)</f>
        <v>2</v>
      </c>
      <c r="AU247" t="e">
        <f>VLOOKUP(F247,[2]Sheet1!$K:$M,3,0)</f>
        <v>#N/A</v>
      </c>
    </row>
    <row r="248" spans="1:47">
      <c r="A248">
        <v>259</v>
      </c>
      <c r="B248" t="s">
        <v>13</v>
      </c>
      <c r="C248" t="s">
        <v>17</v>
      </c>
      <c r="D248">
        <v>39704</v>
      </c>
      <c r="E248" t="s">
        <v>14</v>
      </c>
      <c r="F248" t="s">
        <v>424</v>
      </c>
      <c r="H248" t="s">
        <v>432</v>
      </c>
      <c r="I248" t="s">
        <v>15</v>
      </c>
      <c r="J248" s="21">
        <v>125</v>
      </c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t="s">
        <v>12</v>
      </c>
      <c r="AT248">
        <f>VLOOKUP(F248,'[1]Packing List Items'!$O:$Q,3,0)</f>
        <v>125</v>
      </c>
      <c r="AU248" t="e">
        <f>VLOOKUP(F248,[2]Sheet1!$K:$M,3,0)</f>
        <v>#N/A</v>
      </c>
    </row>
    <row r="249" spans="1:47">
      <c r="A249">
        <v>260</v>
      </c>
      <c r="B249" t="s">
        <v>13</v>
      </c>
      <c r="C249" t="s">
        <v>17</v>
      </c>
      <c r="D249">
        <v>39704</v>
      </c>
      <c r="E249" t="s">
        <v>14</v>
      </c>
      <c r="F249" t="s">
        <v>425</v>
      </c>
      <c r="H249" t="s">
        <v>433</v>
      </c>
      <c r="I249" t="s">
        <v>15</v>
      </c>
      <c r="J249" s="21">
        <v>99</v>
      </c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t="s">
        <v>12</v>
      </c>
      <c r="AT249">
        <f>VLOOKUP(F249,'[1]Packing List Items'!$O:$Q,3,0)</f>
        <v>99</v>
      </c>
      <c r="AU249" t="e">
        <f>VLOOKUP(F249,[2]Sheet1!$K:$M,3,0)</f>
        <v>#N/A</v>
      </c>
    </row>
    <row r="250" spans="1:47">
      <c r="A250">
        <v>261</v>
      </c>
      <c r="B250" t="s">
        <v>13</v>
      </c>
      <c r="C250" t="s">
        <v>17</v>
      </c>
      <c r="D250">
        <v>39704</v>
      </c>
      <c r="E250" t="s">
        <v>14</v>
      </c>
      <c r="F250" t="s">
        <v>426</v>
      </c>
      <c r="H250" t="s">
        <v>434</v>
      </c>
      <c r="I250" t="s">
        <v>15</v>
      </c>
      <c r="J250" s="21">
        <v>67</v>
      </c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t="s">
        <v>12</v>
      </c>
      <c r="AT250">
        <f>VLOOKUP(F250,'[1]Packing List Items'!$O:$Q,3,0)</f>
        <v>67</v>
      </c>
      <c r="AU250" t="e">
        <f>VLOOKUP(F250,[2]Sheet1!$K:$M,3,0)</f>
        <v>#N/A</v>
      </c>
    </row>
    <row r="251" spans="1:47">
      <c r="A251">
        <v>262</v>
      </c>
      <c r="B251" t="s">
        <v>13</v>
      </c>
      <c r="C251" t="s">
        <v>17</v>
      </c>
      <c r="D251">
        <v>39704</v>
      </c>
      <c r="E251" t="s">
        <v>14</v>
      </c>
      <c r="F251" t="s">
        <v>427</v>
      </c>
      <c r="H251" t="s">
        <v>160</v>
      </c>
      <c r="I251" t="s">
        <v>15</v>
      </c>
      <c r="J251" s="21">
        <v>5</v>
      </c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t="s">
        <v>12</v>
      </c>
      <c r="AT251">
        <f>VLOOKUP(F251,'[1]Packing List Items'!$O:$Q,3,0)</f>
        <v>5</v>
      </c>
      <c r="AU251" t="e">
        <f>VLOOKUP(F251,[2]Sheet1!$K:$M,3,0)</f>
        <v>#N/A</v>
      </c>
    </row>
    <row r="252" spans="1:47">
      <c r="A252">
        <v>263</v>
      </c>
      <c r="B252" t="s">
        <v>13</v>
      </c>
      <c r="C252" t="s">
        <v>17</v>
      </c>
      <c r="D252">
        <v>39704</v>
      </c>
      <c r="E252" t="s">
        <v>14</v>
      </c>
      <c r="F252" t="s">
        <v>428</v>
      </c>
      <c r="H252" t="s">
        <v>435</v>
      </c>
      <c r="I252" t="s">
        <v>15</v>
      </c>
      <c r="J252" s="21">
        <v>3</v>
      </c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t="s">
        <v>12</v>
      </c>
      <c r="AT252">
        <f>VLOOKUP(F252,'[1]Packing List Items'!$O:$Q,3,0)</f>
        <v>3</v>
      </c>
      <c r="AU252" t="e">
        <f>VLOOKUP(F252,[2]Sheet1!$K:$M,3,0)</f>
        <v>#N/A</v>
      </c>
    </row>
    <row r="253" spans="1:47">
      <c r="A253">
        <v>264</v>
      </c>
      <c r="B253" t="s">
        <v>13</v>
      </c>
      <c r="C253" t="s">
        <v>17</v>
      </c>
      <c r="D253">
        <v>39704</v>
      </c>
      <c r="E253" t="s">
        <v>14</v>
      </c>
      <c r="F253" t="s">
        <v>429</v>
      </c>
      <c r="H253" t="s">
        <v>436</v>
      </c>
      <c r="I253" t="s">
        <v>15</v>
      </c>
      <c r="J253" s="21">
        <v>4</v>
      </c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t="s">
        <v>12</v>
      </c>
      <c r="AT253">
        <f>VLOOKUP(F253,'[1]Packing List Items'!$O:$Q,3,0)</f>
        <v>4</v>
      </c>
      <c r="AU253" t="e">
        <f>VLOOKUP(F253,[2]Sheet1!$K:$M,3,0)</f>
        <v>#N/A</v>
      </c>
    </row>
    <row r="254" spans="1:47">
      <c r="A254">
        <v>267</v>
      </c>
      <c r="B254" t="s">
        <v>13</v>
      </c>
      <c r="C254" t="s">
        <v>17</v>
      </c>
      <c r="D254">
        <v>39704</v>
      </c>
      <c r="E254" t="s">
        <v>14</v>
      </c>
      <c r="F254" t="s">
        <v>430</v>
      </c>
      <c r="H254" t="s">
        <v>437</v>
      </c>
      <c r="I254" t="s">
        <v>15</v>
      </c>
      <c r="J254" s="21">
        <v>17</v>
      </c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t="s">
        <v>12</v>
      </c>
      <c r="AT254">
        <f>VLOOKUP(F254,'[1]Packing List Items'!$O:$Q,3,0)</f>
        <v>17</v>
      </c>
      <c r="AU254" t="e">
        <f>VLOOKUP(F254,[2]Sheet1!$K:$M,3,0)</f>
        <v>#N/A</v>
      </c>
    </row>
    <row r="255" spans="1:47">
      <c r="A255">
        <v>268</v>
      </c>
      <c r="B255" t="s">
        <v>13</v>
      </c>
      <c r="C255" t="s">
        <v>17</v>
      </c>
      <c r="D255">
        <v>39704</v>
      </c>
      <c r="E255" t="s">
        <v>14</v>
      </c>
      <c r="F255" t="s">
        <v>431</v>
      </c>
      <c r="H255" t="s">
        <v>438</v>
      </c>
      <c r="I255" t="s">
        <v>15</v>
      </c>
      <c r="J255" s="21">
        <v>8</v>
      </c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t="s">
        <v>12</v>
      </c>
      <c r="AT255">
        <f>VLOOKUP(F255,'[1]Packing List Items'!$O:$Q,3,0)</f>
        <v>8</v>
      </c>
      <c r="AU255" t="e">
        <f>VLOOKUP(F255,[2]Sheet1!$K:$M,3,0)</f>
        <v>#N/A</v>
      </c>
    </row>
    <row r="256" spans="1:47">
      <c r="A256">
        <v>269</v>
      </c>
      <c r="B256" t="s">
        <v>13</v>
      </c>
      <c r="C256" t="s">
        <v>17</v>
      </c>
      <c r="D256">
        <v>39704</v>
      </c>
      <c r="E256" t="s">
        <v>14</v>
      </c>
      <c r="F256" t="s">
        <v>439</v>
      </c>
      <c r="H256" t="s">
        <v>432</v>
      </c>
      <c r="I256" t="s">
        <v>15</v>
      </c>
      <c r="J256" s="21">
        <v>6</v>
      </c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t="s">
        <v>12</v>
      </c>
      <c r="AT256">
        <f>VLOOKUP(F256,'[1]Packing List Items'!$O:$Q,3,0)</f>
        <v>6</v>
      </c>
      <c r="AU256" t="e">
        <f>VLOOKUP(F256,[2]Sheet1!$K:$M,3,0)</f>
        <v>#N/A</v>
      </c>
    </row>
    <row r="257" spans="1:47">
      <c r="A257">
        <v>270</v>
      </c>
      <c r="B257" t="s">
        <v>13</v>
      </c>
      <c r="C257" t="s">
        <v>17</v>
      </c>
      <c r="D257">
        <v>39704</v>
      </c>
      <c r="E257" t="s">
        <v>14</v>
      </c>
      <c r="F257" t="s">
        <v>440</v>
      </c>
      <c r="H257" t="s">
        <v>448</v>
      </c>
      <c r="I257" t="s">
        <v>15</v>
      </c>
      <c r="J257" s="21">
        <v>18</v>
      </c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t="s">
        <v>12</v>
      </c>
      <c r="AT257">
        <f>VLOOKUP(F257,'[1]Packing List Items'!$O:$Q,3,0)</f>
        <v>18</v>
      </c>
      <c r="AU257" t="e">
        <f>VLOOKUP(F257,[2]Sheet1!$K:$M,3,0)</f>
        <v>#N/A</v>
      </c>
    </row>
    <row r="258" spans="1:47">
      <c r="A258">
        <v>271</v>
      </c>
      <c r="B258" t="s">
        <v>13</v>
      </c>
      <c r="C258" t="s">
        <v>17</v>
      </c>
      <c r="D258">
        <v>39704</v>
      </c>
      <c r="E258" t="s">
        <v>14</v>
      </c>
      <c r="F258" t="s">
        <v>441</v>
      </c>
      <c r="H258" t="s">
        <v>449</v>
      </c>
      <c r="I258" t="s">
        <v>15</v>
      </c>
      <c r="J258" s="21">
        <v>5</v>
      </c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t="s">
        <v>12</v>
      </c>
      <c r="AT258">
        <f>VLOOKUP(F258,'[1]Packing List Items'!$O:$Q,3,0)</f>
        <v>5</v>
      </c>
      <c r="AU258" t="e">
        <f>VLOOKUP(F258,[2]Sheet1!$K:$M,3,0)</f>
        <v>#N/A</v>
      </c>
    </row>
    <row r="259" spans="1:47">
      <c r="A259">
        <v>272</v>
      </c>
      <c r="B259" t="s">
        <v>13</v>
      </c>
      <c r="C259" t="s">
        <v>17</v>
      </c>
      <c r="D259">
        <v>39704</v>
      </c>
      <c r="E259" t="s">
        <v>14</v>
      </c>
      <c r="F259" t="s">
        <v>442</v>
      </c>
      <c r="H259" t="s">
        <v>449</v>
      </c>
      <c r="I259" t="s">
        <v>15</v>
      </c>
      <c r="J259" s="21">
        <v>1</v>
      </c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t="s">
        <v>12</v>
      </c>
      <c r="AT259">
        <f>VLOOKUP(F259,'[1]Packing List Items'!$O:$Q,3,0)</f>
        <v>1</v>
      </c>
      <c r="AU259" t="e">
        <f>VLOOKUP(F259,[2]Sheet1!$K:$M,3,0)</f>
        <v>#N/A</v>
      </c>
    </row>
    <row r="260" spans="1:47">
      <c r="A260">
        <v>273</v>
      </c>
      <c r="B260" t="s">
        <v>13</v>
      </c>
      <c r="C260" t="s">
        <v>17</v>
      </c>
      <c r="D260">
        <v>39704</v>
      </c>
      <c r="E260" t="s">
        <v>14</v>
      </c>
      <c r="F260" t="s">
        <v>443</v>
      </c>
      <c r="H260" t="s">
        <v>158</v>
      </c>
      <c r="I260" t="s">
        <v>15</v>
      </c>
      <c r="J260" s="21">
        <v>2</v>
      </c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t="s">
        <v>12</v>
      </c>
      <c r="AT260">
        <f>VLOOKUP(F260,'[1]Packing List Items'!$O:$Q,3,0)</f>
        <v>2</v>
      </c>
      <c r="AU260" t="e">
        <f>VLOOKUP(F260,[2]Sheet1!$K:$M,3,0)</f>
        <v>#N/A</v>
      </c>
    </row>
    <row r="261" spans="1:47">
      <c r="A261">
        <v>274</v>
      </c>
      <c r="B261" t="s">
        <v>13</v>
      </c>
      <c r="C261" t="s">
        <v>17</v>
      </c>
      <c r="D261">
        <v>39704</v>
      </c>
      <c r="E261" t="s">
        <v>14</v>
      </c>
      <c r="F261" t="s">
        <v>444</v>
      </c>
      <c r="H261" t="s">
        <v>450</v>
      </c>
      <c r="I261" t="s">
        <v>15</v>
      </c>
      <c r="J261" s="21">
        <v>1</v>
      </c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t="s">
        <v>12</v>
      </c>
      <c r="AT261">
        <f>VLOOKUP(F261,'[1]Packing List Items'!$O:$Q,3,0)</f>
        <v>1</v>
      </c>
      <c r="AU261" t="e">
        <f>VLOOKUP(F261,[2]Sheet1!$K:$M,3,0)</f>
        <v>#N/A</v>
      </c>
    </row>
    <row r="262" spans="1:47">
      <c r="A262">
        <v>275</v>
      </c>
      <c r="B262" t="s">
        <v>13</v>
      </c>
      <c r="C262" t="s">
        <v>17</v>
      </c>
      <c r="D262">
        <v>39704</v>
      </c>
      <c r="E262" t="s">
        <v>14</v>
      </c>
      <c r="F262" t="s">
        <v>445</v>
      </c>
      <c r="H262" t="s">
        <v>450</v>
      </c>
      <c r="I262" t="s">
        <v>15</v>
      </c>
      <c r="J262" s="21">
        <v>1</v>
      </c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t="s">
        <v>12</v>
      </c>
      <c r="AT262">
        <f>VLOOKUP(F262,'[1]Packing List Items'!$O:$Q,3,0)</f>
        <v>1</v>
      </c>
      <c r="AU262" t="e">
        <f>VLOOKUP(F262,[2]Sheet1!$K:$M,3,0)</f>
        <v>#N/A</v>
      </c>
    </row>
    <row r="263" spans="1:47">
      <c r="A263">
        <v>276</v>
      </c>
      <c r="B263" t="s">
        <v>13</v>
      </c>
      <c r="C263" t="s">
        <v>17</v>
      </c>
      <c r="D263">
        <v>39704</v>
      </c>
      <c r="E263" t="s">
        <v>14</v>
      </c>
      <c r="F263" t="s">
        <v>446</v>
      </c>
      <c r="H263" t="s">
        <v>451</v>
      </c>
      <c r="I263" t="s">
        <v>15</v>
      </c>
      <c r="J263" s="21">
        <v>1</v>
      </c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t="s">
        <v>12</v>
      </c>
      <c r="AT263">
        <f>VLOOKUP(F263,'[1]Packing List Items'!$O:$Q,3,0)</f>
        <v>1</v>
      </c>
      <c r="AU263" t="e">
        <f>VLOOKUP(F263,[2]Sheet1!$K:$M,3,0)</f>
        <v>#N/A</v>
      </c>
    </row>
    <row r="264" spans="1:47">
      <c r="A264">
        <v>277</v>
      </c>
      <c r="B264" t="s">
        <v>13</v>
      </c>
      <c r="C264" t="s">
        <v>17</v>
      </c>
      <c r="D264">
        <v>39704</v>
      </c>
      <c r="E264" t="s">
        <v>14</v>
      </c>
      <c r="F264" t="s">
        <v>447</v>
      </c>
      <c r="H264" t="s">
        <v>452</v>
      </c>
      <c r="I264" t="s">
        <v>15</v>
      </c>
      <c r="J264" s="21">
        <v>2</v>
      </c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t="s">
        <v>12</v>
      </c>
      <c r="AT264">
        <f>VLOOKUP(F264,'[1]Packing List Items'!$O:$Q,3,0)</f>
        <v>2</v>
      </c>
      <c r="AU264" t="e">
        <f>VLOOKUP(F264,[2]Sheet1!$K:$M,3,0)</f>
        <v>#N/A</v>
      </c>
    </row>
    <row r="265" spans="1:47" ht="15.75">
      <c r="A265">
        <v>278</v>
      </c>
      <c r="B265" t="s">
        <v>13</v>
      </c>
      <c r="C265" t="s">
        <v>17</v>
      </c>
      <c r="D265">
        <v>39695</v>
      </c>
      <c r="E265" t="s">
        <v>14</v>
      </c>
      <c r="F265" s="18" t="s">
        <v>453</v>
      </c>
      <c r="H265" s="18" t="s">
        <v>483</v>
      </c>
      <c r="I265" t="s">
        <v>15</v>
      </c>
      <c r="J265" s="18">
        <v>22</v>
      </c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t="s">
        <v>12</v>
      </c>
      <c r="AT265">
        <f>VLOOKUP(F265,'[1]Packing List Items'!$O:$Q,3,0)</f>
        <v>0</v>
      </c>
      <c r="AU265" t="e">
        <f>VLOOKUP(F265,[2]Sheet1!$K:$M,3,0)</f>
        <v>#N/A</v>
      </c>
    </row>
    <row r="266" spans="1:47" ht="15.75">
      <c r="A266">
        <v>279</v>
      </c>
      <c r="B266" t="s">
        <v>13</v>
      </c>
      <c r="C266" t="s">
        <v>17</v>
      </c>
      <c r="D266">
        <v>39695</v>
      </c>
      <c r="E266" t="s">
        <v>14</v>
      </c>
      <c r="F266" s="18" t="s">
        <v>454</v>
      </c>
      <c r="H266" s="18" t="s">
        <v>484</v>
      </c>
      <c r="I266" t="s">
        <v>15</v>
      </c>
      <c r="J266" s="18">
        <v>4</v>
      </c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t="s">
        <v>12</v>
      </c>
      <c r="AT266">
        <f>VLOOKUP(F266,'[1]Packing List Items'!$O:$Q,3,0)</f>
        <v>0</v>
      </c>
      <c r="AU266" t="e">
        <f>VLOOKUP(F266,[2]Sheet1!$K:$M,3,0)</f>
        <v>#N/A</v>
      </c>
    </row>
    <row r="267" spans="1:47" ht="15.75">
      <c r="A267">
        <v>280</v>
      </c>
      <c r="B267" t="s">
        <v>13</v>
      </c>
      <c r="C267" t="s">
        <v>17</v>
      </c>
      <c r="D267">
        <v>39695</v>
      </c>
      <c r="E267" t="s">
        <v>14</v>
      </c>
      <c r="F267" s="18" t="s">
        <v>455</v>
      </c>
      <c r="H267" s="18" t="s">
        <v>483</v>
      </c>
      <c r="I267" t="s">
        <v>15</v>
      </c>
      <c r="J267" s="18">
        <v>3</v>
      </c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t="s">
        <v>12</v>
      </c>
      <c r="AT267">
        <f>VLOOKUP(F267,'[1]Packing List Items'!$O:$Q,3,0)</f>
        <v>0</v>
      </c>
      <c r="AU267" t="e">
        <f>VLOOKUP(F267,[2]Sheet1!$K:$M,3,0)</f>
        <v>#N/A</v>
      </c>
    </row>
    <row r="268" spans="1:47" ht="15.75">
      <c r="A268">
        <v>281</v>
      </c>
      <c r="B268" t="s">
        <v>13</v>
      </c>
      <c r="C268" t="s">
        <v>17</v>
      </c>
      <c r="D268">
        <v>39695</v>
      </c>
      <c r="E268" t="s">
        <v>14</v>
      </c>
      <c r="F268" s="18" t="s">
        <v>456</v>
      </c>
      <c r="H268" s="18" t="s">
        <v>485</v>
      </c>
      <c r="I268" t="s">
        <v>15</v>
      </c>
      <c r="J268" s="18">
        <v>1</v>
      </c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t="s">
        <v>12</v>
      </c>
      <c r="AT268">
        <f>VLOOKUP(F268,'[1]Packing List Items'!$O:$Q,3,0)</f>
        <v>0</v>
      </c>
      <c r="AU268" t="e">
        <f>VLOOKUP(F268,[2]Sheet1!$K:$M,3,0)</f>
        <v>#N/A</v>
      </c>
    </row>
    <row r="269" spans="1:47" ht="15.75">
      <c r="A269">
        <v>282</v>
      </c>
      <c r="B269" t="s">
        <v>13</v>
      </c>
      <c r="C269" t="s">
        <v>17</v>
      </c>
      <c r="D269">
        <v>39695</v>
      </c>
      <c r="E269" t="s">
        <v>14</v>
      </c>
      <c r="F269" s="18" t="s">
        <v>457</v>
      </c>
      <c r="H269" s="18" t="s">
        <v>486</v>
      </c>
      <c r="I269" t="s">
        <v>15</v>
      </c>
      <c r="J269" s="18">
        <v>3</v>
      </c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t="s">
        <v>12</v>
      </c>
      <c r="AT269">
        <f>VLOOKUP(F269,'[1]Packing List Items'!$O:$Q,3,0)</f>
        <v>0</v>
      </c>
      <c r="AU269" t="e">
        <f>VLOOKUP(F269,[2]Sheet1!$K:$M,3,0)</f>
        <v>#N/A</v>
      </c>
    </row>
    <row r="270" spans="1:47" ht="15.75">
      <c r="A270">
        <v>283</v>
      </c>
      <c r="B270" t="s">
        <v>13</v>
      </c>
      <c r="C270" t="s">
        <v>17</v>
      </c>
      <c r="D270">
        <v>39695</v>
      </c>
      <c r="E270" t="s">
        <v>14</v>
      </c>
      <c r="F270" s="18" t="s">
        <v>458</v>
      </c>
      <c r="H270" s="18" t="s">
        <v>487</v>
      </c>
      <c r="I270" t="s">
        <v>15</v>
      </c>
      <c r="J270" s="18">
        <v>2</v>
      </c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t="s">
        <v>12</v>
      </c>
      <c r="AT270">
        <f>VLOOKUP(F270,'[1]Packing List Items'!$O:$Q,3,0)</f>
        <v>0</v>
      </c>
      <c r="AU270" t="e">
        <f>VLOOKUP(F270,[2]Sheet1!$K:$M,3,0)</f>
        <v>#N/A</v>
      </c>
    </row>
    <row r="271" spans="1:47" ht="15.75">
      <c r="A271">
        <v>284</v>
      </c>
      <c r="B271" t="s">
        <v>13</v>
      </c>
      <c r="C271" t="s">
        <v>17</v>
      </c>
      <c r="D271">
        <v>39695</v>
      </c>
      <c r="E271" t="s">
        <v>14</v>
      </c>
      <c r="F271" s="18" t="s">
        <v>459</v>
      </c>
      <c r="H271" s="18" t="s">
        <v>488</v>
      </c>
      <c r="I271" t="s">
        <v>15</v>
      </c>
      <c r="K271" s="18">
        <v>1</v>
      </c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>
        <v>1</v>
      </c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t="s">
        <v>12</v>
      </c>
      <c r="AT271">
        <f>VLOOKUP(F271,'[1]Packing List Items'!$O:$Q,3,0)</f>
        <v>0</v>
      </c>
      <c r="AU271" t="e">
        <f>VLOOKUP(F271,[2]Sheet1!$K:$M,3,0)</f>
        <v>#N/A</v>
      </c>
    </row>
    <row r="272" spans="1:47" ht="15.75">
      <c r="A272">
        <v>285</v>
      </c>
      <c r="B272" t="s">
        <v>13</v>
      </c>
      <c r="C272" t="s">
        <v>17</v>
      </c>
      <c r="D272">
        <v>39695</v>
      </c>
      <c r="E272" t="s">
        <v>14</v>
      </c>
      <c r="F272" s="18" t="s">
        <v>460</v>
      </c>
      <c r="H272" s="18" t="s">
        <v>243</v>
      </c>
      <c r="I272" t="s">
        <v>15</v>
      </c>
      <c r="K272" s="18">
        <v>4</v>
      </c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>
        <v>5</v>
      </c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t="s">
        <v>12</v>
      </c>
      <c r="AT272">
        <f>VLOOKUP(F272,'[1]Packing List Items'!$O:$Q,3,0)</f>
        <v>0</v>
      </c>
      <c r="AU272" t="e">
        <f>VLOOKUP(F272,[2]Sheet1!$K:$M,3,0)</f>
        <v>#N/A</v>
      </c>
    </row>
    <row r="273" spans="1:47" ht="15.75">
      <c r="A273">
        <v>286</v>
      </c>
      <c r="B273" t="s">
        <v>13</v>
      </c>
      <c r="C273" t="s">
        <v>17</v>
      </c>
      <c r="D273">
        <v>39695</v>
      </c>
      <c r="E273" t="s">
        <v>14</v>
      </c>
      <c r="F273" s="18" t="s">
        <v>461</v>
      </c>
      <c r="H273" s="18" t="s">
        <v>489</v>
      </c>
      <c r="I273" t="s">
        <v>15</v>
      </c>
      <c r="J273" s="18">
        <v>2</v>
      </c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t="s">
        <v>12</v>
      </c>
      <c r="AT273">
        <f>VLOOKUP(F273,'[1]Packing List Items'!$O:$Q,3,0)</f>
        <v>0</v>
      </c>
      <c r="AU273" t="e">
        <f>VLOOKUP(F273,[2]Sheet1!$K:$M,3,0)</f>
        <v>#N/A</v>
      </c>
    </row>
    <row r="274" spans="1:47" ht="15.75">
      <c r="A274">
        <v>287</v>
      </c>
      <c r="B274" t="s">
        <v>13</v>
      </c>
      <c r="C274" t="s">
        <v>17</v>
      </c>
      <c r="D274">
        <v>39695</v>
      </c>
      <c r="E274" t="s">
        <v>14</v>
      </c>
      <c r="F274" s="18" t="s">
        <v>462</v>
      </c>
      <c r="H274" s="18" t="s">
        <v>489</v>
      </c>
      <c r="I274" t="s">
        <v>15</v>
      </c>
      <c r="J274" s="18">
        <v>4</v>
      </c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t="s">
        <v>12</v>
      </c>
      <c r="AT274">
        <f>VLOOKUP(F274,'[1]Packing List Items'!$O:$Q,3,0)</f>
        <v>0</v>
      </c>
      <c r="AU274" t="e">
        <f>VLOOKUP(F274,[2]Sheet1!$K:$M,3,0)</f>
        <v>#N/A</v>
      </c>
    </row>
    <row r="275" spans="1:47" ht="15.75">
      <c r="A275">
        <v>288</v>
      </c>
      <c r="B275" t="s">
        <v>13</v>
      </c>
      <c r="C275" t="s">
        <v>17</v>
      </c>
      <c r="D275">
        <v>39695</v>
      </c>
      <c r="E275" t="s">
        <v>14</v>
      </c>
      <c r="F275" s="18" t="s">
        <v>463</v>
      </c>
      <c r="H275" s="18" t="s">
        <v>490</v>
      </c>
      <c r="I275" t="s">
        <v>15</v>
      </c>
      <c r="J275" s="18">
        <v>1</v>
      </c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t="s">
        <v>12</v>
      </c>
      <c r="AT275">
        <f>VLOOKUP(F275,'[1]Packing List Items'!$O:$Q,3,0)</f>
        <v>0</v>
      </c>
      <c r="AU275" t="e">
        <f>VLOOKUP(F275,[2]Sheet1!$K:$M,3,0)</f>
        <v>#N/A</v>
      </c>
    </row>
    <row r="276" spans="1:47" ht="15.75">
      <c r="A276">
        <v>289</v>
      </c>
      <c r="B276" t="s">
        <v>13</v>
      </c>
      <c r="C276" t="s">
        <v>17</v>
      </c>
      <c r="D276">
        <v>39695</v>
      </c>
      <c r="E276" t="s">
        <v>14</v>
      </c>
      <c r="F276" s="18" t="s">
        <v>464</v>
      </c>
      <c r="H276" s="18" t="s">
        <v>491</v>
      </c>
      <c r="I276" t="s">
        <v>15</v>
      </c>
      <c r="J276" s="18">
        <v>1</v>
      </c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t="s">
        <v>12</v>
      </c>
      <c r="AT276">
        <f>VLOOKUP(F276,'[1]Packing List Items'!$O:$Q,3,0)</f>
        <v>0</v>
      </c>
      <c r="AU276" t="e">
        <f>VLOOKUP(F276,[2]Sheet1!$K:$M,3,0)</f>
        <v>#N/A</v>
      </c>
    </row>
    <row r="277" spans="1:47" ht="15.75">
      <c r="A277">
        <v>290</v>
      </c>
      <c r="B277" t="s">
        <v>13</v>
      </c>
      <c r="C277" t="s">
        <v>17</v>
      </c>
      <c r="D277">
        <v>39695</v>
      </c>
      <c r="E277" t="s">
        <v>14</v>
      </c>
      <c r="F277" s="18" t="s">
        <v>465</v>
      </c>
      <c r="H277" s="18" t="s">
        <v>492</v>
      </c>
      <c r="I277" t="s">
        <v>15</v>
      </c>
      <c r="K277" s="18">
        <v>4</v>
      </c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40">
        <v>2</v>
      </c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t="s">
        <v>12</v>
      </c>
      <c r="AT277">
        <f>VLOOKUP(F277,'[1]Packing List Items'!$O:$Q,3,0)</f>
        <v>0</v>
      </c>
      <c r="AU277" t="e">
        <f>VLOOKUP(F277,[2]Sheet1!$K:$M,3,0)</f>
        <v>#N/A</v>
      </c>
    </row>
    <row r="278" spans="1:47" ht="15.75">
      <c r="A278">
        <v>291</v>
      </c>
      <c r="B278" t="s">
        <v>13</v>
      </c>
      <c r="C278" t="s">
        <v>17</v>
      </c>
      <c r="D278">
        <v>39695</v>
      </c>
      <c r="E278" t="s">
        <v>14</v>
      </c>
      <c r="F278" s="18" t="s">
        <v>466</v>
      </c>
      <c r="H278" s="18" t="s">
        <v>243</v>
      </c>
      <c r="I278" t="s">
        <v>15</v>
      </c>
      <c r="J278" s="18">
        <v>1</v>
      </c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t="s">
        <v>12</v>
      </c>
      <c r="AT278">
        <f>VLOOKUP(F278,'[1]Packing List Items'!$O:$Q,3,0)</f>
        <v>0</v>
      </c>
      <c r="AU278" t="e">
        <f>VLOOKUP(F278,[2]Sheet1!$K:$M,3,0)</f>
        <v>#N/A</v>
      </c>
    </row>
    <row r="279" spans="1:47" ht="15.75">
      <c r="A279">
        <v>292</v>
      </c>
      <c r="B279" t="s">
        <v>13</v>
      </c>
      <c r="C279" t="s">
        <v>17</v>
      </c>
      <c r="D279">
        <v>39695</v>
      </c>
      <c r="E279" t="s">
        <v>14</v>
      </c>
      <c r="F279" s="18" t="s">
        <v>467</v>
      </c>
      <c r="H279" s="18" t="s">
        <v>493</v>
      </c>
      <c r="I279" t="s">
        <v>15</v>
      </c>
      <c r="J279" s="18">
        <v>6</v>
      </c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t="s">
        <v>12</v>
      </c>
      <c r="AT279">
        <f>VLOOKUP(F279,'[1]Packing List Items'!$O:$Q,3,0)</f>
        <v>0</v>
      </c>
      <c r="AU279" t="e">
        <f>VLOOKUP(F279,[2]Sheet1!$K:$M,3,0)</f>
        <v>#N/A</v>
      </c>
    </row>
    <row r="280" spans="1:47" ht="15.75">
      <c r="A280">
        <v>293</v>
      </c>
      <c r="B280" t="s">
        <v>13</v>
      </c>
      <c r="C280" t="s">
        <v>17</v>
      </c>
      <c r="D280">
        <v>39695</v>
      </c>
      <c r="E280" t="s">
        <v>14</v>
      </c>
      <c r="F280" s="18" t="s">
        <v>468</v>
      </c>
      <c r="H280" s="18" t="s">
        <v>494</v>
      </c>
      <c r="I280" t="s">
        <v>15</v>
      </c>
      <c r="J280" s="18">
        <v>1</v>
      </c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t="s">
        <v>12</v>
      </c>
      <c r="AT280">
        <f>VLOOKUP(F280,'[1]Packing List Items'!$O:$Q,3,0)</f>
        <v>0</v>
      </c>
      <c r="AU280" t="e">
        <f>VLOOKUP(F280,[2]Sheet1!$K:$M,3,0)</f>
        <v>#N/A</v>
      </c>
    </row>
    <row r="281" spans="1:47" ht="15.75">
      <c r="A281">
        <v>294</v>
      </c>
      <c r="B281" t="s">
        <v>13</v>
      </c>
      <c r="C281" t="s">
        <v>17</v>
      </c>
      <c r="D281">
        <v>39695</v>
      </c>
      <c r="E281" t="s">
        <v>14</v>
      </c>
      <c r="F281" s="18" t="s">
        <v>469</v>
      </c>
      <c r="H281" s="18" t="s">
        <v>243</v>
      </c>
      <c r="I281" t="s">
        <v>15</v>
      </c>
      <c r="K281" s="18">
        <v>3</v>
      </c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>
        <v>12</v>
      </c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t="s">
        <v>12</v>
      </c>
      <c r="AT281">
        <f>VLOOKUP(F281,'[1]Packing List Items'!$O:$Q,3,0)</f>
        <v>0</v>
      </c>
      <c r="AU281" t="e">
        <f>VLOOKUP(F281,[2]Sheet1!$K:$M,3,0)</f>
        <v>#N/A</v>
      </c>
    </row>
    <row r="282" spans="1:47" ht="15.75">
      <c r="A282">
        <v>296</v>
      </c>
      <c r="B282" t="s">
        <v>13</v>
      </c>
      <c r="C282" t="s">
        <v>17</v>
      </c>
      <c r="D282">
        <v>39695</v>
      </c>
      <c r="E282" t="s">
        <v>14</v>
      </c>
      <c r="F282" s="18" t="s">
        <v>470</v>
      </c>
      <c r="H282" s="18" t="s">
        <v>488</v>
      </c>
      <c r="I282" t="s">
        <v>15</v>
      </c>
      <c r="J282" s="18">
        <v>3</v>
      </c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t="s">
        <v>12</v>
      </c>
      <c r="AT282">
        <f>VLOOKUP(F282,'[1]Packing List Items'!$O:$Q,3,0)</f>
        <v>0</v>
      </c>
      <c r="AU282" t="e">
        <f>VLOOKUP(F282,[2]Sheet1!$K:$M,3,0)</f>
        <v>#N/A</v>
      </c>
    </row>
    <row r="283" spans="1:47" ht="15.75">
      <c r="A283">
        <v>297</v>
      </c>
      <c r="B283" t="s">
        <v>13</v>
      </c>
      <c r="C283" t="s">
        <v>17</v>
      </c>
      <c r="D283">
        <v>39695</v>
      </c>
      <c r="E283" t="s">
        <v>14</v>
      </c>
      <c r="F283" s="18" t="s">
        <v>471</v>
      </c>
      <c r="H283" s="18" t="s">
        <v>487</v>
      </c>
      <c r="I283" t="s">
        <v>15</v>
      </c>
      <c r="K283" s="18">
        <v>8</v>
      </c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40">
        <v>1</v>
      </c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t="s">
        <v>12</v>
      </c>
      <c r="AT283">
        <f>VLOOKUP(F283,'[1]Packing List Items'!$O:$Q,3,0)</f>
        <v>0</v>
      </c>
      <c r="AU283" t="e">
        <f>VLOOKUP(F283,[2]Sheet1!$K:$M,3,0)</f>
        <v>#N/A</v>
      </c>
    </row>
    <row r="284" spans="1:47" ht="15.75">
      <c r="A284">
        <v>298</v>
      </c>
      <c r="B284" t="s">
        <v>13</v>
      </c>
      <c r="C284" t="s">
        <v>17</v>
      </c>
      <c r="D284">
        <v>39695</v>
      </c>
      <c r="E284" t="s">
        <v>14</v>
      </c>
      <c r="F284" s="18" t="s">
        <v>472</v>
      </c>
      <c r="H284" s="18" t="s">
        <v>495</v>
      </c>
      <c r="I284" t="s">
        <v>15</v>
      </c>
      <c r="J284" s="18">
        <v>13</v>
      </c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t="s">
        <v>12</v>
      </c>
      <c r="AT284">
        <f>VLOOKUP(F284,'[1]Packing List Items'!$O:$Q,3,0)</f>
        <v>0</v>
      </c>
      <c r="AU284" t="e">
        <f>VLOOKUP(F284,[2]Sheet1!$K:$M,3,0)</f>
        <v>#N/A</v>
      </c>
    </row>
    <row r="285" spans="1:47" ht="15.75">
      <c r="A285">
        <v>299</v>
      </c>
      <c r="B285" t="s">
        <v>13</v>
      </c>
      <c r="C285" t="s">
        <v>17</v>
      </c>
      <c r="D285">
        <v>39695</v>
      </c>
      <c r="E285" t="s">
        <v>14</v>
      </c>
      <c r="F285" s="18" t="s">
        <v>473</v>
      </c>
      <c r="H285" s="18" t="s">
        <v>486</v>
      </c>
      <c r="I285" t="s">
        <v>15</v>
      </c>
      <c r="J285" s="18">
        <v>18</v>
      </c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t="s">
        <v>12</v>
      </c>
      <c r="AT285">
        <f>VLOOKUP(F285,'[1]Packing List Items'!$O:$Q,3,0)</f>
        <v>0</v>
      </c>
      <c r="AU285" t="e">
        <f>VLOOKUP(F285,[2]Sheet1!$K:$M,3,0)</f>
        <v>#N/A</v>
      </c>
    </row>
    <row r="286" spans="1:47" ht="15.75">
      <c r="A286">
        <v>300</v>
      </c>
      <c r="B286" t="s">
        <v>13</v>
      </c>
      <c r="C286" t="s">
        <v>17</v>
      </c>
      <c r="D286">
        <v>39695</v>
      </c>
      <c r="E286" t="s">
        <v>14</v>
      </c>
      <c r="F286" s="18" t="s">
        <v>474</v>
      </c>
      <c r="H286" s="18" t="s">
        <v>495</v>
      </c>
      <c r="I286" t="s">
        <v>15</v>
      </c>
      <c r="J286" s="18">
        <v>35</v>
      </c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t="s">
        <v>12</v>
      </c>
      <c r="AT286">
        <f>VLOOKUP(F286,'[1]Packing List Items'!$O:$Q,3,0)</f>
        <v>0</v>
      </c>
      <c r="AU286" t="e">
        <f>VLOOKUP(F286,[2]Sheet1!$K:$M,3,0)</f>
        <v>#N/A</v>
      </c>
    </row>
    <row r="287" spans="1:47" ht="15.75">
      <c r="A287">
        <v>301</v>
      </c>
      <c r="B287" t="s">
        <v>13</v>
      </c>
      <c r="C287" t="s">
        <v>17</v>
      </c>
      <c r="D287">
        <v>39695</v>
      </c>
      <c r="E287" t="s">
        <v>14</v>
      </c>
      <c r="F287" s="18" t="s">
        <v>475</v>
      </c>
      <c r="H287" s="18" t="s">
        <v>496</v>
      </c>
      <c r="I287" t="s">
        <v>15</v>
      </c>
      <c r="J287" s="18">
        <v>27</v>
      </c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t="s">
        <v>12</v>
      </c>
      <c r="AT287">
        <f>VLOOKUP(F287,'[1]Packing List Items'!$O:$Q,3,0)</f>
        <v>0</v>
      </c>
      <c r="AU287" t="e">
        <f>VLOOKUP(F287,[2]Sheet1!$K:$M,3,0)</f>
        <v>#N/A</v>
      </c>
    </row>
    <row r="288" spans="1:47" ht="15.75">
      <c r="A288">
        <v>302</v>
      </c>
      <c r="B288" t="s">
        <v>13</v>
      </c>
      <c r="C288" t="s">
        <v>17</v>
      </c>
      <c r="D288">
        <v>39695</v>
      </c>
      <c r="E288" t="s">
        <v>14</v>
      </c>
      <c r="F288" s="18" t="s">
        <v>476</v>
      </c>
      <c r="H288" s="18" t="s">
        <v>489</v>
      </c>
      <c r="I288" t="s">
        <v>15</v>
      </c>
      <c r="K288" s="18">
        <v>8</v>
      </c>
      <c r="L288" s="39"/>
      <c r="M288" s="39"/>
      <c r="N288" s="39"/>
      <c r="O288">
        <v>1</v>
      </c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t="s">
        <v>12</v>
      </c>
      <c r="AT288">
        <f>VLOOKUP(F288,'[1]Packing List Items'!$O:$Q,3,0)</f>
        <v>0</v>
      </c>
      <c r="AU288" t="e">
        <f>VLOOKUP(F288,[2]Sheet1!$K:$M,3,0)</f>
        <v>#N/A</v>
      </c>
    </row>
    <row r="289" spans="1:47" ht="15.75">
      <c r="A289">
        <v>303</v>
      </c>
      <c r="B289" t="s">
        <v>13</v>
      </c>
      <c r="C289" t="s">
        <v>17</v>
      </c>
      <c r="D289">
        <v>39695</v>
      </c>
      <c r="E289" t="s">
        <v>14</v>
      </c>
      <c r="F289" s="18" t="s">
        <v>477</v>
      </c>
      <c r="H289" s="18" t="s">
        <v>243</v>
      </c>
      <c r="I289" t="s">
        <v>15</v>
      </c>
      <c r="J289" s="18">
        <v>11</v>
      </c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t="s">
        <v>12</v>
      </c>
      <c r="AT289">
        <f>VLOOKUP(F289,'[1]Packing List Items'!$O:$Q,3,0)</f>
        <v>0</v>
      </c>
      <c r="AU289" t="e">
        <f>VLOOKUP(F289,[2]Sheet1!$K:$M,3,0)</f>
        <v>#N/A</v>
      </c>
    </row>
    <row r="290" spans="1:47" ht="15.75">
      <c r="A290">
        <v>304</v>
      </c>
      <c r="B290" t="s">
        <v>13</v>
      </c>
      <c r="C290" t="s">
        <v>17</v>
      </c>
      <c r="D290">
        <v>39695</v>
      </c>
      <c r="E290" t="s">
        <v>14</v>
      </c>
      <c r="F290" s="18" t="s">
        <v>478</v>
      </c>
      <c r="H290" s="18" t="s">
        <v>497</v>
      </c>
      <c r="I290" t="s">
        <v>15</v>
      </c>
      <c r="J290" s="18">
        <v>5</v>
      </c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t="s">
        <v>12</v>
      </c>
      <c r="AT290">
        <f>VLOOKUP(F290,'[1]Packing List Items'!$O:$Q,3,0)</f>
        <v>0</v>
      </c>
      <c r="AU290" t="e">
        <f>VLOOKUP(F290,[2]Sheet1!$K:$M,3,0)</f>
        <v>#N/A</v>
      </c>
    </row>
    <row r="291" spans="1:47" ht="15.75">
      <c r="A291">
        <v>305</v>
      </c>
      <c r="B291" t="s">
        <v>13</v>
      </c>
      <c r="C291" t="s">
        <v>17</v>
      </c>
      <c r="D291">
        <v>39695</v>
      </c>
      <c r="E291" t="s">
        <v>14</v>
      </c>
      <c r="F291" s="18" t="s">
        <v>479</v>
      </c>
      <c r="H291" s="18" t="s">
        <v>498</v>
      </c>
      <c r="I291" t="s">
        <v>15</v>
      </c>
      <c r="J291" s="18">
        <v>28</v>
      </c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t="s">
        <v>12</v>
      </c>
      <c r="AT291">
        <f>VLOOKUP(F291,'[1]Packing List Items'!$O:$Q,3,0)</f>
        <v>0</v>
      </c>
      <c r="AU291" t="e">
        <f>VLOOKUP(F291,[2]Sheet1!$K:$M,3,0)</f>
        <v>#N/A</v>
      </c>
    </row>
    <row r="292" spans="1:47" ht="15.75">
      <c r="A292">
        <v>306</v>
      </c>
      <c r="B292" t="s">
        <v>13</v>
      </c>
      <c r="C292" t="s">
        <v>17</v>
      </c>
      <c r="D292">
        <v>39695</v>
      </c>
      <c r="E292" t="s">
        <v>14</v>
      </c>
      <c r="F292" s="18" t="s">
        <v>480</v>
      </c>
      <c r="H292" s="18" t="s">
        <v>243</v>
      </c>
      <c r="I292" t="s">
        <v>15</v>
      </c>
      <c r="J292" s="18">
        <v>28</v>
      </c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t="s">
        <v>12</v>
      </c>
      <c r="AT292">
        <f>VLOOKUP(F292,'[1]Packing List Items'!$O:$Q,3,0)</f>
        <v>0</v>
      </c>
      <c r="AU292" t="e">
        <f>VLOOKUP(F292,[2]Sheet1!$K:$M,3,0)</f>
        <v>#N/A</v>
      </c>
    </row>
    <row r="293" spans="1:47" ht="15.75">
      <c r="A293">
        <v>307</v>
      </c>
      <c r="B293" t="s">
        <v>13</v>
      </c>
      <c r="C293" t="s">
        <v>17</v>
      </c>
      <c r="D293">
        <v>39695</v>
      </c>
      <c r="E293" t="s">
        <v>14</v>
      </c>
      <c r="F293" s="18" t="s">
        <v>481</v>
      </c>
      <c r="H293" s="18" t="s">
        <v>490</v>
      </c>
      <c r="I293" t="s">
        <v>15</v>
      </c>
      <c r="J293" s="18">
        <v>40</v>
      </c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t="s">
        <v>12</v>
      </c>
      <c r="AT293">
        <f>VLOOKUP(F293,'[1]Packing List Items'!$O:$Q,3,0)</f>
        <v>0</v>
      </c>
      <c r="AU293" t="e">
        <f>VLOOKUP(F293,[2]Sheet1!$K:$M,3,0)</f>
        <v>#N/A</v>
      </c>
    </row>
    <row r="294" spans="1:47" ht="15.75">
      <c r="A294">
        <v>308</v>
      </c>
      <c r="B294" t="s">
        <v>13</v>
      </c>
      <c r="C294" t="s">
        <v>17</v>
      </c>
      <c r="D294">
        <v>39695</v>
      </c>
      <c r="E294" t="s">
        <v>14</v>
      </c>
      <c r="F294" s="18" t="s">
        <v>482</v>
      </c>
      <c r="H294" s="18" t="s">
        <v>244</v>
      </c>
      <c r="I294" t="s">
        <v>15</v>
      </c>
      <c r="J294" s="18">
        <v>97</v>
      </c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t="s">
        <v>12</v>
      </c>
      <c r="AT294">
        <f>VLOOKUP(F294,'[1]Packing List Items'!$O:$Q,3,0)</f>
        <v>0</v>
      </c>
      <c r="AU294" t="e">
        <f>VLOOKUP(F294,[2]Sheet1!$K:$M,3,0)</f>
        <v>#N/A</v>
      </c>
    </row>
    <row r="295" spans="1:47">
      <c r="A295">
        <v>309</v>
      </c>
      <c r="B295" t="s">
        <v>13</v>
      </c>
      <c r="C295" t="s">
        <v>17</v>
      </c>
      <c r="D295">
        <v>39705</v>
      </c>
      <c r="E295" t="s">
        <v>14</v>
      </c>
      <c r="F295" t="s">
        <v>499</v>
      </c>
      <c r="H295" t="s">
        <v>502</v>
      </c>
      <c r="I295" t="s">
        <v>15</v>
      </c>
      <c r="J295">
        <v>4</v>
      </c>
      <c r="AR295" t="s">
        <v>12</v>
      </c>
      <c r="AT295">
        <f>VLOOKUP(F295,'[1]Packing List Items'!$O:$Q,3,0)</f>
        <v>4</v>
      </c>
      <c r="AU295" t="e">
        <f>VLOOKUP(F295,[2]Sheet1!$K:$M,3,0)</f>
        <v>#N/A</v>
      </c>
    </row>
    <row r="296" spans="1:47">
      <c r="A296">
        <v>310</v>
      </c>
      <c r="B296" t="s">
        <v>13</v>
      </c>
      <c r="C296" t="s">
        <v>17</v>
      </c>
      <c r="D296" t="s">
        <v>501</v>
      </c>
      <c r="E296" t="s">
        <v>14</v>
      </c>
      <c r="F296" t="s">
        <v>500</v>
      </c>
      <c r="H296" t="s">
        <v>503</v>
      </c>
      <c r="I296" t="s">
        <v>15</v>
      </c>
      <c r="J296">
        <v>6</v>
      </c>
      <c r="AL296">
        <f>6+5</f>
        <v>11</v>
      </c>
      <c r="AR296" t="s">
        <v>12</v>
      </c>
      <c r="AT296">
        <f>VLOOKUP(F296,'[1]Packing List Items'!$O:$Q,3,0)</f>
        <v>6</v>
      </c>
      <c r="AU296" t="e">
        <f>VLOOKUP(F296,[2]Sheet1!$K:$M,3,0)</f>
        <v>#N/A</v>
      </c>
    </row>
    <row r="297" spans="1:47">
      <c r="A297">
        <v>313</v>
      </c>
      <c r="B297" t="s">
        <v>13</v>
      </c>
      <c r="C297" t="s">
        <v>17</v>
      </c>
      <c r="D297">
        <v>39707</v>
      </c>
      <c r="E297" t="s">
        <v>14</v>
      </c>
      <c r="F297" t="s">
        <v>504</v>
      </c>
      <c r="H297" t="s">
        <v>531</v>
      </c>
      <c r="I297" t="s">
        <v>15</v>
      </c>
      <c r="J297">
        <v>421</v>
      </c>
      <c r="X297" s="21">
        <v>510</v>
      </c>
      <c r="AR297" t="s">
        <v>12</v>
      </c>
      <c r="AT297">
        <f>VLOOKUP(F297,'[1]Packing List Items'!$O:$Q,3,0)</f>
        <v>421</v>
      </c>
      <c r="AU297" t="e">
        <f>VLOOKUP(F297,[2]Sheet1!$K:$M,3,0)</f>
        <v>#N/A</v>
      </c>
    </row>
    <row r="298" spans="1:47">
      <c r="A298">
        <v>314</v>
      </c>
      <c r="B298" t="s">
        <v>13</v>
      </c>
      <c r="C298" t="s">
        <v>17</v>
      </c>
      <c r="D298">
        <v>39707</v>
      </c>
      <c r="E298" t="s">
        <v>14</v>
      </c>
      <c r="F298" t="s">
        <v>505</v>
      </c>
      <c r="H298" t="s">
        <v>532</v>
      </c>
      <c r="I298" t="s">
        <v>15</v>
      </c>
      <c r="J298">
        <v>161</v>
      </c>
      <c r="W298" s="21">
        <v>32</v>
      </c>
      <c r="AR298" t="s">
        <v>12</v>
      </c>
      <c r="AT298">
        <f>VLOOKUP(F298,'[1]Packing List Items'!$O:$Q,3,0)</f>
        <v>161</v>
      </c>
      <c r="AU298" t="e">
        <f>VLOOKUP(F298,[2]Sheet1!$K:$M,3,0)</f>
        <v>#N/A</v>
      </c>
    </row>
    <row r="299" spans="1:47">
      <c r="A299">
        <v>315</v>
      </c>
      <c r="B299" t="s">
        <v>13</v>
      </c>
      <c r="C299" t="s">
        <v>17</v>
      </c>
      <c r="D299">
        <v>39707</v>
      </c>
      <c r="E299" t="s">
        <v>14</v>
      </c>
      <c r="F299" t="s">
        <v>506</v>
      </c>
      <c r="H299" t="s">
        <v>533</v>
      </c>
      <c r="I299" t="s">
        <v>15</v>
      </c>
      <c r="J299">
        <v>59</v>
      </c>
      <c r="W299" s="21">
        <v>74</v>
      </c>
      <c r="AC299">
        <v>1</v>
      </c>
      <c r="AI299">
        <v>8</v>
      </c>
      <c r="AR299" t="s">
        <v>12</v>
      </c>
      <c r="AT299">
        <f>VLOOKUP(F299,'[1]Packing List Items'!$O:$Q,3,0)</f>
        <v>59</v>
      </c>
      <c r="AU299" t="e">
        <f>VLOOKUP(F299,[2]Sheet1!$K:$M,3,0)</f>
        <v>#N/A</v>
      </c>
    </row>
    <row r="300" spans="1:47">
      <c r="A300">
        <v>316</v>
      </c>
      <c r="B300" t="s">
        <v>13</v>
      </c>
      <c r="C300" t="s">
        <v>17</v>
      </c>
      <c r="D300">
        <v>39707</v>
      </c>
      <c r="E300" t="s">
        <v>14</v>
      </c>
      <c r="F300" t="s">
        <v>507</v>
      </c>
      <c r="H300" t="s">
        <v>534</v>
      </c>
      <c r="I300" t="s">
        <v>15</v>
      </c>
      <c r="J300">
        <v>2</v>
      </c>
      <c r="AR300" t="s">
        <v>12</v>
      </c>
      <c r="AT300">
        <f>VLOOKUP(F300,'[1]Packing List Items'!$O:$Q,3,0)</f>
        <v>2</v>
      </c>
      <c r="AU300" t="e">
        <f>VLOOKUP(F300,[2]Sheet1!$K:$M,3,0)</f>
        <v>#N/A</v>
      </c>
    </row>
    <row r="301" spans="1:47">
      <c r="A301">
        <v>317</v>
      </c>
      <c r="B301" t="s">
        <v>13</v>
      </c>
      <c r="C301" t="s">
        <v>17</v>
      </c>
      <c r="D301">
        <v>39707</v>
      </c>
      <c r="E301" t="s">
        <v>14</v>
      </c>
      <c r="F301" t="s">
        <v>508</v>
      </c>
      <c r="H301" t="s">
        <v>535</v>
      </c>
      <c r="I301" t="s">
        <v>15</v>
      </c>
      <c r="J301">
        <v>47</v>
      </c>
      <c r="Y301" s="21">
        <v>101</v>
      </c>
      <c r="AC301">
        <v>1</v>
      </c>
      <c r="AI301">
        <v>100</v>
      </c>
      <c r="AR301" t="s">
        <v>12</v>
      </c>
      <c r="AT301">
        <f>VLOOKUP(F301,'[1]Packing List Items'!$O:$Q,3,0)</f>
        <v>47</v>
      </c>
      <c r="AU301" t="e">
        <f>VLOOKUP(F301,[2]Sheet1!$K:$M,3,0)</f>
        <v>#N/A</v>
      </c>
    </row>
    <row r="302" spans="1:47">
      <c r="A302">
        <v>318</v>
      </c>
      <c r="B302" t="s">
        <v>13</v>
      </c>
      <c r="C302" t="s">
        <v>17</v>
      </c>
      <c r="D302">
        <v>39707</v>
      </c>
      <c r="E302" t="s">
        <v>14</v>
      </c>
      <c r="F302" t="s">
        <v>509</v>
      </c>
      <c r="H302" t="s">
        <v>536</v>
      </c>
      <c r="I302" t="s">
        <v>15</v>
      </c>
      <c r="J302">
        <v>8</v>
      </c>
      <c r="AR302" t="s">
        <v>12</v>
      </c>
      <c r="AT302">
        <f>VLOOKUP(F302,'[1]Packing List Items'!$O:$Q,3,0)</f>
        <v>8</v>
      </c>
      <c r="AU302" t="e">
        <f>VLOOKUP(F302,[2]Sheet1!$K:$M,3,0)</f>
        <v>#N/A</v>
      </c>
    </row>
    <row r="303" spans="1:47">
      <c r="A303">
        <v>319</v>
      </c>
      <c r="B303" t="s">
        <v>13</v>
      </c>
      <c r="C303" t="s">
        <v>17</v>
      </c>
      <c r="D303">
        <v>39707</v>
      </c>
      <c r="E303" t="s">
        <v>14</v>
      </c>
      <c r="F303" t="s">
        <v>510</v>
      </c>
      <c r="H303" t="s">
        <v>537</v>
      </c>
      <c r="I303" t="s">
        <v>15</v>
      </c>
      <c r="J303">
        <v>3</v>
      </c>
      <c r="AR303" t="s">
        <v>12</v>
      </c>
      <c r="AT303">
        <f>VLOOKUP(F303,'[1]Packing List Items'!$O:$Q,3,0)</f>
        <v>3</v>
      </c>
      <c r="AU303" t="e">
        <f>VLOOKUP(F303,[2]Sheet1!$K:$M,3,0)</f>
        <v>#N/A</v>
      </c>
    </row>
    <row r="304" spans="1:47">
      <c r="A304">
        <v>320</v>
      </c>
      <c r="B304" t="s">
        <v>13</v>
      </c>
      <c r="C304" t="s">
        <v>17</v>
      </c>
      <c r="D304">
        <v>39707</v>
      </c>
      <c r="E304" t="s">
        <v>14</v>
      </c>
      <c r="F304" t="s">
        <v>511</v>
      </c>
      <c r="H304" t="s">
        <v>538</v>
      </c>
      <c r="I304" t="s">
        <v>15</v>
      </c>
      <c r="J304">
        <v>16</v>
      </c>
      <c r="AR304" t="s">
        <v>12</v>
      </c>
      <c r="AT304">
        <f>VLOOKUP(F304,'[1]Packing List Items'!$O:$Q,3,0)</f>
        <v>16</v>
      </c>
      <c r="AU304" t="e">
        <f>VLOOKUP(F304,[2]Sheet1!$K:$M,3,0)</f>
        <v>#N/A</v>
      </c>
    </row>
    <row r="305" spans="1:47">
      <c r="A305">
        <v>321</v>
      </c>
      <c r="B305" t="s">
        <v>13</v>
      </c>
      <c r="C305" t="s">
        <v>17</v>
      </c>
      <c r="D305">
        <v>39708</v>
      </c>
      <c r="E305" t="s">
        <v>14</v>
      </c>
      <c r="F305" t="s">
        <v>512</v>
      </c>
      <c r="H305" t="s">
        <v>539</v>
      </c>
      <c r="I305" t="s">
        <v>15</v>
      </c>
      <c r="J305">
        <v>389</v>
      </c>
      <c r="N305" s="34"/>
      <c r="P305" s="34"/>
      <c r="Q305" s="34"/>
      <c r="R305" s="34"/>
      <c r="S305" s="34"/>
      <c r="T305" s="34"/>
      <c r="U305">
        <v>279</v>
      </c>
      <c r="V305" s="34"/>
      <c r="Z305" s="21">
        <v>438</v>
      </c>
      <c r="AA305" s="34"/>
      <c r="AH305" s="34"/>
      <c r="AJ305" s="34"/>
      <c r="AK305" s="34"/>
      <c r="AL305" s="34"/>
      <c r="AM305" s="34"/>
      <c r="AN305" s="34"/>
      <c r="AO305" s="34"/>
      <c r="AP305" s="34"/>
      <c r="AR305" t="s">
        <v>12</v>
      </c>
      <c r="AT305">
        <f>VLOOKUP(F305,'[1]Packing List Items'!$O:$Q,3,0)</f>
        <v>389</v>
      </c>
      <c r="AU305" t="e">
        <f>VLOOKUP(F305,[2]Sheet1!$K:$M,3,0)</f>
        <v>#N/A</v>
      </c>
    </row>
    <row r="306" spans="1:47">
      <c r="A306">
        <v>322</v>
      </c>
      <c r="B306" t="s">
        <v>13</v>
      </c>
      <c r="C306" t="s">
        <v>17</v>
      </c>
      <c r="D306">
        <v>39708</v>
      </c>
      <c r="E306" t="s">
        <v>14</v>
      </c>
      <c r="F306" t="s">
        <v>513</v>
      </c>
      <c r="H306" t="s">
        <v>540</v>
      </c>
      <c r="I306" t="s">
        <v>15</v>
      </c>
      <c r="J306">
        <v>125</v>
      </c>
      <c r="T306">
        <v>40</v>
      </c>
      <c r="U306">
        <v>45</v>
      </c>
      <c r="Y306" s="21">
        <v>479</v>
      </c>
      <c r="AI306">
        <v>75</v>
      </c>
      <c r="AR306" t="s">
        <v>12</v>
      </c>
      <c r="AT306">
        <f>VLOOKUP(F306,'[1]Packing List Items'!$O:$Q,3,0)</f>
        <v>125</v>
      </c>
      <c r="AU306" t="e">
        <f>VLOOKUP(F306,[2]Sheet1!$K:$M,3,0)</f>
        <v>#N/A</v>
      </c>
    </row>
    <row r="307" spans="1:47">
      <c r="A307">
        <v>323</v>
      </c>
      <c r="B307" t="s">
        <v>13</v>
      </c>
      <c r="C307" t="s">
        <v>17</v>
      </c>
      <c r="D307">
        <v>39708</v>
      </c>
      <c r="E307" t="s">
        <v>14</v>
      </c>
      <c r="F307" t="s">
        <v>514</v>
      </c>
      <c r="H307" t="s">
        <v>541</v>
      </c>
      <c r="I307" t="s">
        <v>15</v>
      </c>
      <c r="J307">
        <v>63</v>
      </c>
      <c r="X307" s="21">
        <v>62</v>
      </c>
      <c r="AC307">
        <v>1</v>
      </c>
      <c r="AI307">
        <v>4</v>
      </c>
      <c r="AR307" t="s">
        <v>12</v>
      </c>
      <c r="AT307">
        <f>VLOOKUP(F307,'[1]Packing List Items'!$O:$Q,3,0)</f>
        <v>63</v>
      </c>
      <c r="AU307" t="e">
        <f>VLOOKUP(F307,[2]Sheet1!$K:$M,3,0)</f>
        <v>#N/A</v>
      </c>
    </row>
    <row r="308" spans="1:47">
      <c r="A308">
        <v>324</v>
      </c>
      <c r="B308" t="s">
        <v>13</v>
      </c>
      <c r="C308" t="s">
        <v>17</v>
      </c>
      <c r="D308">
        <v>39708</v>
      </c>
      <c r="E308" t="s">
        <v>14</v>
      </c>
      <c r="F308" t="s">
        <v>515</v>
      </c>
      <c r="H308" t="s">
        <v>542</v>
      </c>
      <c r="I308" t="s">
        <v>15</v>
      </c>
      <c r="J308">
        <v>128</v>
      </c>
      <c r="W308" s="21">
        <v>158</v>
      </c>
      <c r="AI308">
        <v>36</v>
      </c>
      <c r="AR308" t="s">
        <v>12</v>
      </c>
      <c r="AT308">
        <f>VLOOKUP(F308,'[1]Packing List Items'!$O:$Q,3,0)</f>
        <v>128</v>
      </c>
      <c r="AU308" t="e">
        <f>VLOOKUP(F308,[2]Sheet1!$K:$M,3,0)</f>
        <v>#N/A</v>
      </c>
    </row>
    <row r="309" spans="1:47">
      <c r="A309">
        <v>325</v>
      </c>
      <c r="B309" t="s">
        <v>13</v>
      </c>
      <c r="C309" t="s">
        <v>17</v>
      </c>
      <c r="D309">
        <v>39709</v>
      </c>
      <c r="E309" t="s">
        <v>14</v>
      </c>
      <c r="F309" t="s">
        <v>516</v>
      </c>
      <c r="H309" t="s">
        <v>543</v>
      </c>
      <c r="I309" t="s">
        <v>15</v>
      </c>
      <c r="J309">
        <v>2</v>
      </c>
      <c r="N309">
        <v>1</v>
      </c>
      <c r="AR309" t="s">
        <v>12</v>
      </c>
      <c r="AT309">
        <f>VLOOKUP(F309,'[1]Packing List Items'!$O:$Q,3,0)</f>
        <v>2</v>
      </c>
      <c r="AU309" t="e">
        <f>VLOOKUP(F309,[2]Sheet1!$K:$M,3,0)</f>
        <v>#N/A</v>
      </c>
    </row>
    <row r="310" spans="1:47">
      <c r="A310">
        <v>326</v>
      </c>
      <c r="B310" t="s">
        <v>13</v>
      </c>
      <c r="C310" t="s">
        <v>17</v>
      </c>
      <c r="D310">
        <v>39709</v>
      </c>
      <c r="E310" t="s">
        <v>14</v>
      </c>
      <c r="F310" t="s">
        <v>517</v>
      </c>
      <c r="H310" t="s">
        <v>544</v>
      </c>
      <c r="I310" t="s">
        <v>15</v>
      </c>
      <c r="J310">
        <v>1</v>
      </c>
      <c r="P310">
        <v>1</v>
      </c>
      <c r="AR310" t="s">
        <v>12</v>
      </c>
      <c r="AT310">
        <f>VLOOKUP(F310,'[1]Packing List Items'!$O:$Q,3,0)</f>
        <v>1</v>
      </c>
      <c r="AU310" t="e">
        <f>VLOOKUP(F310,[2]Sheet1!$K:$M,3,0)</f>
        <v>#N/A</v>
      </c>
    </row>
    <row r="311" spans="1:47">
      <c r="A311">
        <v>327</v>
      </c>
      <c r="B311" t="s">
        <v>13</v>
      </c>
      <c r="C311" t="s">
        <v>17</v>
      </c>
      <c r="D311">
        <v>39709</v>
      </c>
      <c r="E311" t="s">
        <v>14</v>
      </c>
      <c r="F311" t="s">
        <v>518</v>
      </c>
      <c r="H311" t="s">
        <v>545</v>
      </c>
      <c r="I311" t="s">
        <v>15</v>
      </c>
      <c r="J311">
        <v>1</v>
      </c>
      <c r="AR311" t="s">
        <v>12</v>
      </c>
      <c r="AT311">
        <f>VLOOKUP(F311,'[1]Packing List Items'!$O:$Q,3,0)</f>
        <v>1</v>
      </c>
      <c r="AU311" t="e">
        <f>VLOOKUP(F311,[2]Sheet1!$K:$M,3,0)</f>
        <v>#N/A</v>
      </c>
    </row>
    <row r="312" spans="1:47">
      <c r="A312">
        <v>328</v>
      </c>
      <c r="B312" t="s">
        <v>13</v>
      </c>
      <c r="C312" t="s">
        <v>17</v>
      </c>
      <c r="D312">
        <v>39709</v>
      </c>
      <c r="E312" t="s">
        <v>14</v>
      </c>
      <c r="F312" t="s">
        <v>519</v>
      </c>
      <c r="H312" t="s">
        <v>546</v>
      </c>
      <c r="I312" t="s">
        <v>15</v>
      </c>
      <c r="J312">
        <v>28</v>
      </c>
      <c r="AR312" t="s">
        <v>12</v>
      </c>
      <c r="AT312">
        <f>VLOOKUP(F312,'[1]Packing List Items'!$O:$Q,3,0)</f>
        <v>28</v>
      </c>
      <c r="AU312" t="e">
        <f>VLOOKUP(F312,[2]Sheet1!$K:$M,3,0)</f>
        <v>#N/A</v>
      </c>
    </row>
    <row r="313" spans="1:47">
      <c r="A313">
        <v>329</v>
      </c>
      <c r="B313" t="s">
        <v>13</v>
      </c>
      <c r="C313" t="s">
        <v>17</v>
      </c>
      <c r="D313">
        <v>39709</v>
      </c>
      <c r="E313" t="s">
        <v>14</v>
      </c>
      <c r="F313" t="s">
        <v>520</v>
      </c>
      <c r="H313" t="s">
        <v>547</v>
      </c>
      <c r="I313" t="s">
        <v>15</v>
      </c>
      <c r="J313">
        <v>13</v>
      </c>
      <c r="AR313" t="s">
        <v>12</v>
      </c>
      <c r="AT313">
        <f>VLOOKUP(F313,'[1]Packing List Items'!$O:$Q,3,0)</f>
        <v>13</v>
      </c>
      <c r="AU313" t="e">
        <f>VLOOKUP(F313,[2]Sheet1!$K:$M,3,0)</f>
        <v>#N/A</v>
      </c>
    </row>
    <row r="314" spans="1:47">
      <c r="A314">
        <v>330</v>
      </c>
      <c r="B314" t="s">
        <v>13</v>
      </c>
      <c r="C314" t="s">
        <v>17</v>
      </c>
      <c r="D314">
        <v>39709</v>
      </c>
      <c r="E314" t="s">
        <v>14</v>
      </c>
      <c r="F314" t="s">
        <v>521</v>
      </c>
      <c r="H314" t="s">
        <v>548</v>
      </c>
      <c r="I314" t="s">
        <v>15</v>
      </c>
      <c r="J314">
        <v>2</v>
      </c>
      <c r="N314">
        <v>3</v>
      </c>
      <c r="AR314" t="s">
        <v>12</v>
      </c>
      <c r="AT314">
        <f>VLOOKUP(F314,'[1]Packing List Items'!$O:$Q,3,0)</f>
        <v>2</v>
      </c>
      <c r="AU314" t="e">
        <f>VLOOKUP(F314,[2]Sheet1!$K:$M,3,0)</f>
        <v>#N/A</v>
      </c>
    </row>
    <row r="315" spans="1:47">
      <c r="A315">
        <v>331</v>
      </c>
      <c r="B315" t="s">
        <v>13</v>
      </c>
      <c r="C315" t="s">
        <v>17</v>
      </c>
      <c r="D315">
        <v>39709</v>
      </c>
      <c r="E315" t="s">
        <v>14</v>
      </c>
      <c r="F315" t="s">
        <v>522</v>
      </c>
      <c r="H315" t="s">
        <v>549</v>
      </c>
      <c r="I315" t="s">
        <v>15</v>
      </c>
      <c r="J315">
        <v>4</v>
      </c>
      <c r="AR315" t="s">
        <v>12</v>
      </c>
      <c r="AT315">
        <f>VLOOKUP(F315,'[1]Packing List Items'!$O:$Q,3,0)</f>
        <v>4</v>
      </c>
      <c r="AU315" t="e">
        <f>VLOOKUP(F315,[2]Sheet1!$K:$M,3,0)</f>
        <v>#N/A</v>
      </c>
    </row>
    <row r="316" spans="1:47">
      <c r="A316">
        <v>332</v>
      </c>
      <c r="B316" t="s">
        <v>13</v>
      </c>
      <c r="C316" t="s">
        <v>17</v>
      </c>
      <c r="D316">
        <v>39709</v>
      </c>
      <c r="E316" t="s">
        <v>14</v>
      </c>
      <c r="F316" t="s">
        <v>523</v>
      </c>
      <c r="H316" t="s">
        <v>550</v>
      </c>
      <c r="I316" t="s">
        <v>15</v>
      </c>
      <c r="J316">
        <v>2</v>
      </c>
      <c r="N316">
        <v>2</v>
      </c>
      <c r="P316">
        <v>1</v>
      </c>
      <c r="AR316" t="s">
        <v>12</v>
      </c>
      <c r="AT316">
        <f>VLOOKUP(F316,'[1]Packing List Items'!$O:$Q,3,0)</f>
        <v>2</v>
      </c>
      <c r="AU316" t="e">
        <f>VLOOKUP(F316,[2]Sheet1!$K:$M,3,0)</f>
        <v>#N/A</v>
      </c>
    </row>
    <row r="317" spans="1:47">
      <c r="A317">
        <v>333</v>
      </c>
      <c r="B317" t="s">
        <v>13</v>
      </c>
      <c r="C317" t="s">
        <v>17</v>
      </c>
      <c r="D317">
        <v>39709</v>
      </c>
      <c r="E317" t="s">
        <v>14</v>
      </c>
      <c r="F317" t="s">
        <v>524</v>
      </c>
      <c r="H317" t="s">
        <v>551</v>
      </c>
      <c r="I317" t="s">
        <v>15</v>
      </c>
      <c r="J317">
        <v>2</v>
      </c>
      <c r="AR317" t="s">
        <v>12</v>
      </c>
      <c r="AT317">
        <f>VLOOKUP(F317,'[1]Packing List Items'!$O:$Q,3,0)</f>
        <v>2</v>
      </c>
      <c r="AU317" t="e">
        <f>VLOOKUP(F317,[2]Sheet1!$K:$M,3,0)</f>
        <v>#N/A</v>
      </c>
    </row>
    <row r="318" spans="1:47">
      <c r="A318">
        <v>334</v>
      </c>
      <c r="B318" t="s">
        <v>13</v>
      </c>
      <c r="C318" t="s">
        <v>17</v>
      </c>
      <c r="D318">
        <v>39709</v>
      </c>
      <c r="E318" t="s">
        <v>14</v>
      </c>
      <c r="F318" t="s">
        <v>525</v>
      </c>
      <c r="H318" t="s">
        <v>552</v>
      </c>
      <c r="I318" t="s">
        <v>15</v>
      </c>
      <c r="J318">
        <v>2</v>
      </c>
      <c r="N318">
        <v>2</v>
      </c>
      <c r="AR318" t="s">
        <v>12</v>
      </c>
      <c r="AT318">
        <f>VLOOKUP(F318,'[1]Packing List Items'!$O:$Q,3,0)</f>
        <v>2</v>
      </c>
      <c r="AU318" t="e">
        <f>VLOOKUP(F318,[2]Sheet1!$K:$M,3,0)</f>
        <v>#N/A</v>
      </c>
    </row>
    <row r="319" spans="1:47">
      <c r="A319">
        <v>335</v>
      </c>
      <c r="B319" t="s">
        <v>13</v>
      </c>
      <c r="C319" t="s">
        <v>17</v>
      </c>
      <c r="D319">
        <v>39709</v>
      </c>
      <c r="E319" t="s">
        <v>14</v>
      </c>
      <c r="F319" t="s">
        <v>526</v>
      </c>
      <c r="H319" t="s">
        <v>553</v>
      </c>
      <c r="I319" t="s">
        <v>15</v>
      </c>
      <c r="J319">
        <v>3</v>
      </c>
      <c r="AR319" t="s">
        <v>12</v>
      </c>
      <c r="AT319">
        <f>VLOOKUP(F319,'[1]Packing List Items'!$O:$Q,3,0)</f>
        <v>3</v>
      </c>
      <c r="AU319" t="e">
        <f>VLOOKUP(F319,[2]Sheet1!$K:$M,3,0)</f>
        <v>#N/A</v>
      </c>
    </row>
    <row r="320" spans="1:47">
      <c r="A320">
        <v>336</v>
      </c>
      <c r="B320" t="s">
        <v>13</v>
      </c>
      <c r="C320" t="s">
        <v>17</v>
      </c>
      <c r="D320">
        <v>39709</v>
      </c>
      <c r="E320" t="s">
        <v>14</v>
      </c>
      <c r="F320" t="s">
        <v>527</v>
      </c>
      <c r="H320" t="s">
        <v>554</v>
      </c>
      <c r="I320" t="s">
        <v>15</v>
      </c>
      <c r="J320">
        <v>1</v>
      </c>
      <c r="AR320" t="s">
        <v>12</v>
      </c>
      <c r="AT320">
        <f>VLOOKUP(F320,'[1]Packing List Items'!$O:$Q,3,0)</f>
        <v>1</v>
      </c>
      <c r="AU320" t="e">
        <f>VLOOKUP(F320,[2]Sheet1!$K:$M,3,0)</f>
        <v>#N/A</v>
      </c>
    </row>
    <row r="321" spans="1:47">
      <c r="A321">
        <v>337</v>
      </c>
      <c r="B321" t="s">
        <v>13</v>
      </c>
      <c r="C321" t="s">
        <v>17</v>
      </c>
      <c r="D321">
        <v>39709</v>
      </c>
      <c r="E321" t="s">
        <v>14</v>
      </c>
      <c r="F321" t="s">
        <v>528</v>
      </c>
      <c r="H321" t="s">
        <v>555</v>
      </c>
      <c r="I321" t="s">
        <v>15</v>
      </c>
      <c r="J321">
        <v>13</v>
      </c>
      <c r="AR321" t="s">
        <v>12</v>
      </c>
      <c r="AT321">
        <f>VLOOKUP(F321,'[1]Packing List Items'!$O:$Q,3,0)</f>
        <v>13</v>
      </c>
      <c r="AU321" t="e">
        <f>VLOOKUP(F321,[2]Sheet1!$K:$M,3,0)</f>
        <v>#N/A</v>
      </c>
    </row>
    <row r="322" spans="1:47">
      <c r="A322">
        <v>338</v>
      </c>
      <c r="B322" t="s">
        <v>13</v>
      </c>
      <c r="C322" t="s">
        <v>17</v>
      </c>
      <c r="D322">
        <v>39709</v>
      </c>
      <c r="E322" t="s">
        <v>14</v>
      </c>
      <c r="F322" t="s">
        <v>529</v>
      </c>
      <c r="H322" t="s">
        <v>556</v>
      </c>
      <c r="I322" t="s">
        <v>15</v>
      </c>
      <c r="J322">
        <v>2</v>
      </c>
      <c r="N322">
        <v>2</v>
      </c>
      <c r="AR322" t="s">
        <v>12</v>
      </c>
      <c r="AT322">
        <f>VLOOKUP(F322,'[1]Packing List Items'!$O:$Q,3,0)</f>
        <v>2</v>
      </c>
      <c r="AU322" t="e">
        <f>VLOOKUP(F322,[2]Sheet1!$K:$M,3,0)</f>
        <v>#N/A</v>
      </c>
    </row>
    <row r="323" spans="1:47">
      <c r="A323">
        <v>339</v>
      </c>
      <c r="B323" t="s">
        <v>13</v>
      </c>
      <c r="C323" t="s">
        <v>17</v>
      </c>
      <c r="D323">
        <v>39709</v>
      </c>
      <c r="E323" t="s">
        <v>14</v>
      </c>
      <c r="F323" t="s">
        <v>530</v>
      </c>
      <c r="H323" t="s">
        <v>557</v>
      </c>
      <c r="I323" t="s">
        <v>15</v>
      </c>
      <c r="J323">
        <v>2</v>
      </c>
      <c r="AR323" t="s">
        <v>12</v>
      </c>
      <c r="AT323">
        <f>VLOOKUP(F323,'[1]Packing List Items'!$O:$Q,3,0)</f>
        <v>2</v>
      </c>
      <c r="AU323" t="e">
        <f>VLOOKUP(F323,[2]Sheet1!$K:$M,3,0)</f>
        <v>#N/A</v>
      </c>
    </row>
    <row r="324" spans="1:47">
      <c r="A324">
        <v>340</v>
      </c>
      <c r="B324" t="s">
        <v>13</v>
      </c>
      <c r="C324" t="s">
        <v>17</v>
      </c>
      <c r="D324">
        <v>39713</v>
      </c>
      <c r="E324" t="s">
        <v>14</v>
      </c>
      <c r="F324" t="s">
        <v>558</v>
      </c>
      <c r="H324" t="s">
        <v>559</v>
      </c>
      <c r="I324" t="s">
        <v>15</v>
      </c>
      <c r="J324">
        <v>1</v>
      </c>
      <c r="AR324" t="s">
        <v>12</v>
      </c>
      <c r="AT324">
        <f>VLOOKUP(F324,'[1]Packing List Items'!$O:$Q,3,0)</f>
        <v>1</v>
      </c>
      <c r="AU324" t="e">
        <f>VLOOKUP(F324,[2]Sheet1!$K:$M,3,0)</f>
        <v>#N/A</v>
      </c>
    </row>
    <row r="325" spans="1:47">
      <c r="A325">
        <v>341</v>
      </c>
      <c r="B325" t="s">
        <v>13</v>
      </c>
      <c r="C325" t="s">
        <v>17</v>
      </c>
      <c r="D325">
        <v>39712</v>
      </c>
      <c r="E325" t="s">
        <v>14</v>
      </c>
      <c r="F325" t="s">
        <v>560</v>
      </c>
      <c r="H325" t="s">
        <v>561</v>
      </c>
      <c r="I325" t="s">
        <v>15</v>
      </c>
      <c r="J325">
        <v>6</v>
      </c>
      <c r="AR325" t="s">
        <v>12</v>
      </c>
      <c r="AT325">
        <f>VLOOKUP(F325,'[1]Packing List Items'!$O:$Q,3,0)</f>
        <v>6</v>
      </c>
      <c r="AU325" t="e">
        <f>VLOOKUP(F325,[2]Sheet1!$K:$M,3,0)</f>
        <v>#N/A</v>
      </c>
    </row>
    <row r="326" spans="1:47">
      <c r="A326">
        <v>342</v>
      </c>
      <c r="B326" t="s">
        <v>13</v>
      </c>
      <c r="C326" t="s">
        <v>17</v>
      </c>
      <c r="D326">
        <v>39709</v>
      </c>
      <c r="E326" t="s">
        <v>14</v>
      </c>
      <c r="F326" s="19" t="s">
        <v>562</v>
      </c>
      <c r="H326" t="s">
        <v>592</v>
      </c>
      <c r="I326" t="s">
        <v>15</v>
      </c>
      <c r="J326">
        <v>5</v>
      </c>
      <c r="N326">
        <v>1</v>
      </c>
      <c r="AR326" t="s">
        <v>12</v>
      </c>
      <c r="AT326">
        <f>VLOOKUP(F326,'[1]Packing List Items'!$O:$Q,3,0)</f>
        <v>5</v>
      </c>
      <c r="AU326" t="e">
        <f>VLOOKUP(F326,[2]Sheet1!$K:$M,3,0)</f>
        <v>#N/A</v>
      </c>
    </row>
    <row r="327" spans="1:47">
      <c r="A327">
        <v>343</v>
      </c>
      <c r="B327" t="s">
        <v>13</v>
      </c>
      <c r="C327" t="s">
        <v>17</v>
      </c>
      <c r="D327">
        <v>39709</v>
      </c>
      <c r="E327" t="s">
        <v>14</v>
      </c>
      <c r="F327" s="19" t="s">
        <v>563</v>
      </c>
      <c r="H327" t="s">
        <v>593</v>
      </c>
      <c r="I327" t="s">
        <v>15</v>
      </c>
      <c r="J327">
        <v>13</v>
      </c>
      <c r="AR327" t="s">
        <v>12</v>
      </c>
      <c r="AT327">
        <f>VLOOKUP(F327,'[1]Packing List Items'!$O:$Q,3,0)</f>
        <v>13</v>
      </c>
      <c r="AU327" t="e">
        <f>VLOOKUP(F327,[2]Sheet1!$K:$M,3,0)</f>
        <v>#N/A</v>
      </c>
    </row>
    <row r="328" spans="1:47">
      <c r="A328">
        <v>344</v>
      </c>
      <c r="B328" t="s">
        <v>13</v>
      </c>
      <c r="C328" t="s">
        <v>17</v>
      </c>
      <c r="D328">
        <v>39709</v>
      </c>
      <c r="E328" t="s">
        <v>14</v>
      </c>
      <c r="F328" s="19" t="s">
        <v>564</v>
      </c>
      <c r="H328" t="s">
        <v>594</v>
      </c>
      <c r="I328" t="s">
        <v>15</v>
      </c>
      <c r="J328">
        <v>6</v>
      </c>
      <c r="AR328" t="s">
        <v>12</v>
      </c>
      <c r="AT328">
        <f>VLOOKUP(F328,'[1]Packing List Items'!$O:$Q,3,0)</f>
        <v>6</v>
      </c>
      <c r="AU328" t="e">
        <f>VLOOKUP(F328,[2]Sheet1!$K:$M,3,0)</f>
        <v>#N/A</v>
      </c>
    </row>
    <row r="329" spans="1:47">
      <c r="A329">
        <v>345</v>
      </c>
      <c r="B329" t="s">
        <v>13</v>
      </c>
      <c r="C329" t="s">
        <v>17</v>
      </c>
      <c r="D329">
        <v>39709</v>
      </c>
      <c r="E329" t="s">
        <v>14</v>
      </c>
      <c r="F329" s="19" t="s">
        <v>565</v>
      </c>
      <c r="H329" t="s">
        <v>595</v>
      </c>
      <c r="I329" t="s">
        <v>15</v>
      </c>
      <c r="J329">
        <v>1</v>
      </c>
      <c r="N329">
        <v>1</v>
      </c>
      <c r="AR329" t="s">
        <v>12</v>
      </c>
      <c r="AT329">
        <f>VLOOKUP(F329,'[1]Packing List Items'!$O:$Q,3,0)</f>
        <v>1</v>
      </c>
      <c r="AU329" t="e">
        <f>VLOOKUP(F329,[2]Sheet1!$K:$M,3,0)</f>
        <v>#N/A</v>
      </c>
    </row>
    <row r="330" spans="1:47">
      <c r="A330">
        <v>346</v>
      </c>
      <c r="B330" t="s">
        <v>13</v>
      </c>
      <c r="C330" t="s">
        <v>17</v>
      </c>
      <c r="D330">
        <v>39709</v>
      </c>
      <c r="E330" t="s">
        <v>14</v>
      </c>
      <c r="F330" s="19" t="s">
        <v>566</v>
      </c>
      <c r="H330" t="s">
        <v>596</v>
      </c>
      <c r="I330" t="s">
        <v>15</v>
      </c>
      <c r="J330">
        <v>2</v>
      </c>
      <c r="AR330" t="s">
        <v>12</v>
      </c>
      <c r="AT330">
        <f>VLOOKUP(F330,'[1]Packing List Items'!$O:$Q,3,0)</f>
        <v>2</v>
      </c>
      <c r="AU330" t="e">
        <f>VLOOKUP(F330,[2]Sheet1!$K:$M,3,0)</f>
        <v>#N/A</v>
      </c>
    </row>
    <row r="331" spans="1:47">
      <c r="A331">
        <v>347</v>
      </c>
      <c r="B331" t="s">
        <v>13</v>
      </c>
      <c r="C331" t="s">
        <v>17</v>
      </c>
      <c r="D331">
        <v>39709</v>
      </c>
      <c r="E331" t="s">
        <v>14</v>
      </c>
      <c r="F331" s="19" t="s">
        <v>567</v>
      </c>
      <c r="H331" t="s">
        <v>597</v>
      </c>
      <c r="I331" t="s">
        <v>15</v>
      </c>
      <c r="J331">
        <v>12</v>
      </c>
      <c r="AR331" t="s">
        <v>12</v>
      </c>
      <c r="AT331">
        <f>VLOOKUP(F331,'[1]Packing List Items'!$O:$Q,3,0)</f>
        <v>12</v>
      </c>
      <c r="AU331" t="e">
        <f>VLOOKUP(F331,[2]Sheet1!$K:$M,3,0)</f>
        <v>#N/A</v>
      </c>
    </row>
    <row r="332" spans="1:47">
      <c r="A332">
        <v>348</v>
      </c>
      <c r="B332" t="s">
        <v>13</v>
      </c>
      <c r="C332" t="s">
        <v>17</v>
      </c>
      <c r="D332">
        <v>39709</v>
      </c>
      <c r="E332" t="s">
        <v>14</v>
      </c>
      <c r="F332" s="19" t="s">
        <v>568</v>
      </c>
      <c r="H332" t="s">
        <v>598</v>
      </c>
      <c r="I332" t="s">
        <v>15</v>
      </c>
      <c r="J332">
        <v>9</v>
      </c>
      <c r="AR332" t="s">
        <v>12</v>
      </c>
      <c r="AT332">
        <f>VLOOKUP(F332,'[1]Packing List Items'!$O:$Q,3,0)</f>
        <v>9</v>
      </c>
      <c r="AU332" t="e">
        <f>VLOOKUP(F332,[2]Sheet1!$K:$M,3,0)</f>
        <v>#N/A</v>
      </c>
    </row>
    <row r="333" spans="1:47">
      <c r="A333">
        <v>349</v>
      </c>
      <c r="B333" t="s">
        <v>13</v>
      </c>
      <c r="C333" t="s">
        <v>17</v>
      </c>
      <c r="D333">
        <v>39709</v>
      </c>
      <c r="E333" t="s">
        <v>14</v>
      </c>
      <c r="F333" s="19" t="s">
        <v>569</v>
      </c>
      <c r="H333" t="s">
        <v>599</v>
      </c>
      <c r="I333" t="s">
        <v>15</v>
      </c>
      <c r="J333">
        <v>1</v>
      </c>
      <c r="AR333" t="s">
        <v>12</v>
      </c>
      <c r="AT333">
        <f>VLOOKUP(F333,'[1]Packing List Items'!$O:$Q,3,0)</f>
        <v>1</v>
      </c>
      <c r="AU333" t="e">
        <f>VLOOKUP(F333,[2]Sheet1!$K:$M,3,0)</f>
        <v>#N/A</v>
      </c>
    </row>
    <row r="334" spans="1:47">
      <c r="A334">
        <v>350</v>
      </c>
      <c r="B334" t="s">
        <v>13</v>
      </c>
      <c r="C334" t="s">
        <v>17</v>
      </c>
      <c r="D334">
        <v>39709</v>
      </c>
      <c r="E334" t="s">
        <v>14</v>
      </c>
      <c r="F334" s="19" t="s">
        <v>570</v>
      </c>
      <c r="H334" t="s">
        <v>600</v>
      </c>
      <c r="I334" t="s">
        <v>15</v>
      </c>
      <c r="J334">
        <v>26</v>
      </c>
      <c r="AR334" t="s">
        <v>12</v>
      </c>
      <c r="AT334">
        <f>VLOOKUP(F334,'[1]Packing List Items'!$O:$Q,3,0)</f>
        <v>26</v>
      </c>
      <c r="AU334" t="e">
        <f>VLOOKUP(F334,[2]Sheet1!$K:$M,3,0)</f>
        <v>#N/A</v>
      </c>
    </row>
    <row r="335" spans="1:47">
      <c r="A335">
        <v>351</v>
      </c>
      <c r="B335" t="s">
        <v>13</v>
      </c>
      <c r="C335" t="s">
        <v>17</v>
      </c>
      <c r="D335">
        <v>39709</v>
      </c>
      <c r="E335" t="s">
        <v>14</v>
      </c>
      <c r="F335" s="19" t="s">
        <v>571</v>
      </c>
      <c r="H335" t="s">
        <v>601</v>
      </c>
      <c r="I335" t="s">
        <v>15</v>
      </c>
      <c r="J335">
        <v>1</v>
      </c>
      <c r="N335">
        <v>1</v>
      </c>
      <c r="AR335" t="s">
        <v>12</v>
      </c>
      <c r="AT335">
        <f>VLOOKUP(F335,'[1]Packing List Items'!$O:$Q,3,0)</f>
        <v>1</v>
      </c>
      <c r="AU335" t="e">
        <f>VLOOKUP(F335,[2]Sheet1!$K:$M,3,0)</f>
        <v>#N/A</v>
      </c>
    </row>
    <row r="336" spans="1:47">
      <c r="A336">
        <v>352</v>
      </c>
      <c r="B336" t="s">
        <v>13</v>
      </c>
      <c r="C336" t="s">
        <v>17</v>
      </c>
      <c r="D336">
        <v>39709</v>
      </c>
      <c r="E336" t="s">
        <v>14</v>
      </c>
      <c r="F336" s="19" t="s">
        <v>572</v>
      </c>
      <c r="H336" t="s">
        <v>602</v>
      </c>
      <c r="I336" t="s">
        <v>15</v>
      </c>
      <c r="J336">
        <v>1</v>
      </c>
      <c r="P336">
        <v>1</v>
      </c>
      <c r="AR336" t="s">
        <v>12</v>
      </c>
      <c r="AT336">
        <f>VLOOKUP(F336,'[1]Packing List Items'!$O:$Q,3,0)</f>
        <v>1</v>
      </c>
      <c r="AU336" t="e">
        <f>VLOOKUP(F336,[2]Sheet1!$K:$M,3,0)</f>
        <v>#N/A</v>
      </c>
    </row>
    <row r="337" spans="1:47">
      <c r="A337">
        <v>353</v>
      </c>
      <c r="B337" t="s">
        <v>13</v>
      </c>
      <c r="C337" t="s">
        <v>17</v>
      </c>
      <c r="D337">
        <v>39709</v>
      </c>
      <c r="E337" t="s">
        <v>14</v>
      </c>
      <c r="F337" s="19" t="s">
        <v>573</v>
      </c>
      <c r="H337" t="s">
        <v>603</v>
      </c>
      <c r="I337" t="s">
        <v>15</v>
      </c>
      <c r="J337">
        <v>1</v>
      </c>
      <c r="AR337" t="s">
        <v>12</v>
      </c>
      <c r="AT337">
        <f>VLOOKUP(F337,'[1]Packing List Items'!$O:$Q,3,0)</f>
        <v>1</v>
      </c>
      <c r="AU337" t="e">
        <f>VLOOKUP(F337,[2]Sheet1!$K:$M,3,0)</f>
        <v>#N/A</v>
      </c>
    </row>
    <row r="338" spans="1:47">
      <c r="A338">
        <v>354</v>
      </c>
      <c r="B338" t="s">
        <v>13</v>
      </c>
      <c r="C338" t="s">
        <v>17</v>
      </c>
      <c r="D338">
        <v>39709</v>
      </c>
      <c r="E338" t="s">
        <v>14</v>
      </c>
      <c r="F338" s="19" t="s">
        <v>574</v>
      </c>
      <c r="H338" t="s">
        <v>604</v>
      </c>
      <c r="I338" t="s">
        <v>15</v>
      </c>
      <c r="J338">
        <v>1</v>
      </c>
      <c r="AR338" t="s">
        <v>12</v>
      </c>
      <c r="AT338">
        <f>VLOOKUP(F338,'[1]Packing List Items'!$O:$Q,3,0)</f>
        <v>1</v>
      </c>
      <c r="AU338" t="e">
        <f>VLOOKUP(F338,[2]Sheet1!$K:$M,3,0)</f>
        <v>#N/A</v>
      </c>
    </row>
    <row r="339" spans="1:47">
      <c r="A339">
        <v>355</v>
      </c>
      <c r="B339" t="s">
        <v>13</v>
      </c>
      <c r="C339" t="s">
        <v>17</v>
      </c>
      <c r="D339">
        <v>39709</v>
      </c>
      <c r="E339" t="s">
        <v>14</v>
      </c>
      <c r="F339" s="19" t="s">
        <v>575</v>
      </c>
      <c r="H339" t="s">
        <v>605</v>
      </c>
      <c r="I339" t="s">
        <v>15</v>
      </c>
      <c r="J339">
        <v>1</v>
      </c>
      <c r="AR339" t="s">
        <v>12</v>
      </c>
      <c r="AT339">
        <f>VLOOKUP(F339,'[1]Packing List Items'!$O:$Q,3,0)</f>
        <v>1</v>
      </c>
      <c r="AU339" t="e">
        <f>VLOOKUP(F339,[2]Sheet1!$K:$M,3,0)</f>
        <v>#N/A</v>
      </c>
    </row>
    <row r="340" spans="1:47">
      <c r="A340">
        <v>356</v>
      </c>
      <c r="B340" t="s">
        <v>13</v>
      </c>
      <c r="C340" t="s">
        <v>17</v>
      </c>
      <c r="D340">
        <v>39709</v>
      </c>
      <c r="E340" t="s">
        <v>14</v>
      </c>
      <c r="F340" s="19" t="s">
        <v>576</v>
      </c>
      <c r="H340" t="s">
        <v>606</v>
      </c>
      <c r="I340" t="s">
        <v>15</v>
      </c>
      <c r="J340">
        <v>2</v>
      </c>
      <c r="V340">
        <v>5</v>
      </c>
      <c r="AR340" t="s">
        <v>12</v>
      </c>
      <c r="AT340">
        <f>VLOOKUP(F340,'[1]Packing List Items'!$O:$Q,3,0)</f>
        <v>2</v>
      </c>
      <c r="AU340" t="e">
        <f>VLOOKUP(F340,[2]Sheet1!$K:$M,3,0)</f>
        <v>#N/A</v>
      </c>
    </row>
    <row r="341" spans="1:47">
      <c r="A341">
        <v>357</v>
      </c>
      <c r="B341" t="s">
        <v>13</v>
      </c>
      <c r="C341" t="s">
        <v>17</v>
      </c>
      <c r="D341">
        <v>39709</v>
      </c>
      <c r="E341" t="s">
        <v>14</v>
      </c>
      <c r="F341" s="19" t="s">
        <v>577</v>
      </c>
      <c r="H341" t="s">
        <v>607</v>
      </c>
      <c r="I341" t="s">
        <v>15</v>
      </c>
      <c r="J341">
        <v>11</v>
      </c>
      <c r="N341">
        <v>2</v>
      </c>
      <c r="AR341" t="s">
        <v>12</v>
      </c>
      <c r="AT341">
        <f>VLOOKUP(F341,'[1]Packing List Items'!$O:$Q,3,0)</f>
        <v>11</v>
      </c>
      <c r="AU341" t="e">
        <f>VLOOKUP(F341,[2]Sheet1!$K:$M,3,0)</f>
        <v>#N/A</v>
      </c>
    </row>
    <row r="342" spans="1:47">
      <c r="A342">
        <v>358</v>
      </c>
      <c r="B342" t="s">
        <v>13</v>
      </c>
      <c r="C342" t="s">
        <v>17</v>
      </c>
      <c r="D342">
        <v>39709</v>
      </c>
      <c r="E342" t="s">
        <v>14</v>
      </c>
      <c r="F342" s="19" t="s">
        <v>578</v>
      </c>
      <c r="H342" t="s">
        <v>608</v>
      </c>
      <c r="I342" t="s">
        <v>15</v>
      </c>
      <c r="J342">
        <v>2</v>
      </c>
      <c r="AR342" t="s">
        <v>12</v>
      </c>
      <c r="AT342">
        <f>VLOOKUP(F342,'[1]Packing List Items'!$O:$Q,3,0)</f>
        <v>2</v>
      </c>
      <c r="AU342" t="e">
        <f>VLOOKUP(F342,[2]Sheet1!$K:$M,3,0)</f>
        <v>#N/A</v>
      </c>
    </row>
    <row r="343" spans="1:47">
      <c r="A343">
        <v>359</v>
      </c>
      <c r="B343" t="s">
        <v>13</v>
      </c>
      <c r="C343" t="s">
        <v>17</v>
      </c>
      <c r="D343">
        <v>39709</v>
      </c>
      <c r="E343" t="s">
        <v>14</v>
      </c>
      <c r="F343" s="19" t="s">
        <v>579</v>
      </c>
      <c r="H343" t="s">
        <v>609</v>
      </c>
      <c r="I343" t="s">
        <v>15</v>
      </c>
      <c r="J343">
        <v>2</v>
      </c>
      <c r="AR343" t="s">
        <v>12</v>
      </c>
      <c r="AT343">
        <f>VLOOKUP(F343,'[1]Packing List Items'!$O:$Q,3,0)</f>
        <v>2</v>
      </c>
      <c r="AU343" t="e">
        <f>VLOOKUP(F343,[2]Sheet1!$K:$M,3,0)</f>
        <v>#N/A</v>
      </c>
    </row>
    <row r="344" spans="1:47">
      <c r="A344">
        <v>360</v>
      </c>
      <c r="B344" t="s">
        <v>13</v>
      </c>
      <c r="C344" t="s">
        <v>17</v>
      </c>
      <c r="D344">
        <v>39709</v>
      </c>
      <c r="E344" t="s">
        <v>14</v>
      </c>
      <c r="F344" s="19" t="s">
        <v>580</v>
      </c>
      <c r="H344" t="s">
        <v>610</v>
      </c>
      <c r="I344" t="s">
        <v>15</v>
      </c>
      <c r="J344">
        <v>1</v>
      </c>
      <c r="AR344" t="s">
        <v>12</v>
      </c>
      <c r="AT344">
        <f>VLOOKUP(F344,'[1]Packing List Items'!$O:$Q,3,0)</f>
        <v>1</v>
      </c>
      <c r="AU344" t="e">
        <f>VLOOKUP(F344,[2]Sheet1!$K:$M,3,0)</f>
        <v>#N/A</v>
      </c>
    </row>
    <row r="345" spans="1:47">
      <c r="A345">
        <v>361</v>
      </c>
      <c r="B345" t="s">
        <v>13</v>
      </c>
      <c r="C345" t="s">
        <v>17</v>
      </c>
      <c r="D345">
        <v>39709</v>
      </c>
      <c r="E345" t="s">
        <v>14</v>
      </c>
      <c r="F345" s="19" t="s">
        <v>581</v>
      </c>
      <c r="H345" t="s">
        <v>611</v>
      </c>
      <c r="I345" t="s">
        <v>15</v>
      </c>
      <c r="J345">
        <v>1</v>
      </c>
      <c r="N345">
        <v>1</v>
      </c>
      <c r="AR345" t="s">
        <v>12</v>
      </c>
      <c r="AT345">
        <f>VLOOKUP(F345,'[1]Packing List Items'!$O:$Q,3,0)</f>
        <v>1</v>
      </c>
      <c r="AU345" t="e">
        <f>VLOOKUP(F345,[2]Sheet1!$K:$M,3,0)</f>
        <v>#N/A</v>
      </c>
    </row>
    <row r="346" spans="1:47">
      <c r="A346">
        <v>362</v>
      </c>
      <c r="B346" t="s">
        <v>13</v>
      </c>
      <c r="C346" t="s">
        <v>17</v>
      </c>
      <c r="D346">
        <v>39709</v>
      </c>
      <c r="E346" t="s">
        <v>14</v>
      </c>
      <c r="F346" s="19" t="s">
        <v>582</v>
      </c>
      <c r="H346" t="s">
        <v>612</v>
      </c>
      <c r="I346" t="s">
        <v>15</v>
      </c>
      <c r="J346">
        <v>1</v>
      </c>
      <c r="AR346" t="s">
        <v>12</v>
      </c>
      <c r="AT346">
        <f>VLOOKUP(F346,'[1]Packing List Items'!$O:$Q,3,0)</f>
        <v>1</v>
      </c>
      <c r="AU346" t="e">
        <f>VLOOKUP(F346,[2]Sheet1!$K:$M,3,0)</f>
        <v>#N/A</v>
      </c>
    </row>
    <row r="347" spans="1:47">
      <c r="A347">
        <v>363</v>
      </c>
      <c r="B347" t="s">
        <v>13</v>
      </c>
      <c r="C347" t="s">
        <v>17</v>
      </c>
      <c r="D347">
        <v>39709</v>
      </c>
      <c r="E347" t="s">
        <v>14</v>
      </c>
      <c r="F347" s="19" t="s">
        <v>583</v>
      </c>
      <c r="H347" t="s">
        <v>613</v>
      </c>
      <c r="I347" t="s">
        <v>15</v>
      </c>
      <c r="J347">
        <v>1</v>
      </c>
      <c r="AR347" t="s">
        <v>12</v>
      </c>
      <c r="AT347">
        <f>VLOOKUP(F347,'[1]Packing List Items'!$O:$Q,3,0)</f>
        <v>1</v>
      </c>
      <c r="AU347" t="e">
        <f>VLOOKUP(F347,[2]Sheet1!$K:$M,3,0)</f>
        <v>#N/A</v>
      </c>
    </row>
    <row r="348" spans="1:47">
      <c r="A348">
        <v>364</v>
      </c>
      <c r="B348" t="s">
        <v>13</v>
      </c>
      <c r="C348" t="s">
        <v>17</v>
      </c>
      <c r="D348">
        <v>39709</v>
      </c>
      <c r="E348" t="s">
        <v>14</v>
      </c>
      <c r="F348" s="19" t="s">
        <v>584</v>
      </c>
      <c r="H348" t="s">
        <v>614</v>
      </c>
      <c r="I348" t="s">
        <v>15</v>
      </c>
      <c r="J348">
        <v>1</v>
      </c>
      <c r="AR348" t="s">
        <v>12</v>
      </c>
      <c r="AT348">
        <f>VLOOKUP(F348,'[1]Packing List Items'!$O:$Q,3,0)</f>
        <v>1</v>
      </c>
      <c r="AU348" t="e">
        <f>VLOOKUP(F348,[2]Sheet1!$K:$M,3,0)</f>
        <v>#N/A</v>
      </c>
    </row>
    <row r="349" spans="1:47">
      <c r="A349">
        <v>365</v>
      </c>
      <c r="B349" t="s">
        <v>13</v>
      </c>
      <c r="C349" t="s">
        <v>17</v>
      </c>
      <c r="D349">
        <v>39709</v>
      </c>
      <c r="E349" t="s">
        <v>14</v>
      </c>
      <c r="F349" s="19" t="s">
        <v>585</v>
      </c>
      <c r="H349" t="s">
        <v>615</v>
      </c>
      <c r="I349" t="s">
        <v>15</v>
      </c>
      <c r="J349">
        <v>1</v>
      </c>
      <c r="P349">
        <v>1</v>
      </c>
      <c r="AR349" t="s">
        <v>12</v>
      </c>
      <c r="AT349">
        <f>VLOOKUP(F349,'[1]Packing List Items'!$O:$Q,3,0)</f>
        <v>1</v>
      </c>
      <c r="AU349" t="e">
        <f>VLOOKUP(F349,[2]Sheet1!$K:$M,3,0)</f>
        <v>#N/A</v>
      </c>
    </row>
    <row r="350" spans="1:47">
      <c r="A350">
        <v>366</v>
      </c>
      <c r="B350" t="s">
        <v>13</v>
      </c>
      <c r="C350" t="s">
        <v>17</v>
      </c>
      <c r="D350">
        <v>39709</v>
      </c>
      <c r="E350" t="s">
        <v>14</v>
      </c>
      <c r="F350" s="19" t="s">
        <v>586</v>
      </c>
      <c r="H350" t="s">
        <v>616</v>
      </c>
      <c r="I350" t="s">
        <v>15</v>
      </c>
      <c r="J350">
        <v>2</v>
      </c>
      <c r="AR350" t="s">
        <v>12</v>
      </c>
      <c r="AT350">
        <f>VLOOKUP(F350,'[1]Packing List Items'!$O:$Q,3,0)</f>
        <v>2</v>
      </c>
      <c r="AU350" t="e">
        <f>VLOOKUP(F350,[2]Sheet1!$K:$M,3,0)</f>
        <v>#N/A</v>
      </c>
    </row>
    <row r="351" spans="1:47">
      <c r="A351">
        <v>367</v>
      </c>
      <c r="B351" t="s">
        <v>13</v>
      </c>
      <c r="C351" t="s">
        <v>17</v>
      </c>
      <c r="D351">
        <v>39709</v>
      </c>
      <c r="E351" t="s">
        <v>14</v>
      </c>
      <c r="F351" s="19" t="s">
        <v>587</v>
      </c>
      <c r="H351" t="s">
        <v>617</v>
      </c>
      <c r="I351" t="s">
        <v>15</v>
      </c>
      <c r="J351">
        <v>3</v>
      </c>
      <c r="N351">
        <v>1</v>
      </c>
      <c r="AR351" t="s">
        <v>12</v>
      </c>
      <c r="AT351">
        <f>VLOOKUP(F351,'[1]Packing List Items'!$O:$Q,3,0)</f>
        <v>3</v>
      </c>
      <c r="AU351" t="e">
        <f>VLOOKUP(F351,[2]Sheet1!$K:$M,3,0)</f>
        <v>#N/A</v>
      </c>
    </row>
    <row r="352" spans="1:47">
      <c r="A352">
        <v>368</v>
      </c>
      <c r="B352" t="s">
        <v>13</v>
      </c>
      <c r="C352" t="s">
        <v>17</v>
      </c>
      <c r="D352">
        <v>39709</v>
      </c>
      <c r="E352" t="s">
        <v>14</v>
      </c>
      <c r="F352" s="19" t="s">
        <v>588</v>
      </c>
      <c r="H352" t="s">
        <v>618</v>
      </c>
      <c r="I352" t="s">
        <v>15</v>
      </c>
      <c r="J352">
        <v>1</v>
      </c>
      <c r="N352">
        <v>3</v>
      </c>
      <c r="AR352" t="s">
        <v>12</v>
      </c>
      <c r="AT352">
        <f>VLOOKUP(F352,'[1]Packing List Items'!$O:$Q,3,0)</f>
        <v>1</v>
      </c>
      <c r="AU352" t="e">
        <f>VLOOKUP(F352,[2]Sheet1!$K:$M,3,0)</f>
        <v>#N/A</v>
      </c>
    </row>
    <row r="353" spans="1:47">
      <c r="A353">
        <v>369</v>
      </c>
      <c r="B353" t="s">
        <v>13</v>
      </c>
      <c r="C353" t="s">
        <v>17</v>
      </c>
      <c r="D353">
        <v>39709</v>
      </c>
      <c r="E353" t="s">
        <v>14</v>
      </c>
      <c r="F353" s="19" t="s">
        <v>589</v>
      </c>
      <c r="H353" t="s">
        <v>619</v>
      </c>
      <c r="I353" t="s">
        <v>15</v>
      </c>
      <c r="J353">
        <v>6</v>
      </c>
      <c r="N353">
        <v>1</v>
      </c>
      <c r="AR353" t="s">
        <v>12</v>
      </c>
      <c r="AT353">
        <f>VLOOKUP(F353,'[1]Packing List Items'!$O:$Q,3,0)</f>
        <v>6</v>
      </c>
      <c r="AU353" t="e">
        <f>VLOOKUP(F353,[2]Sheet1!$K:$M,3,0)</f>
        <v>#N/A</v>
      </c>
    </row>
    <row r="354" spans="1:47">
      <c r="A354">
        <v>370</v>
      </c>
      <c r="B354" t="s">
        <v>13</v>
      </c>
      <c r="C354" t="s">
        <v>17</v>
      </c>
      <c r="D354">
        <v>39709</v>
      </c>
      <c r="E354" t="s">
        <v>14</v>
      </c>
      <c r="F354" s="19" t="s">
        <v>590</v>
      </c>
      <c r="H354" t="s">
        <v>620</v>
      </c>
      <c r="I354" t="s">
        <v>15</v>
      </c>
      <c r="J354">
        <v>2</v>
      </c>
      <c r="AR354" t="s">
        <v>12</v>
      </c>
      <c r="AT354">
        <f>VLOOKUP(F354,'[1]Packing List Items'!$O:$Q,3,0)</f>
        <v>2</v>
      </c>
      <c r="AU354" t="e">
        <f>VLOOKUP(F354,[2]Sheet1!$K:$M,3,0)</f>
        <v>#N/A</v>
      </c>
    </row>
    <row r="355" spans="1:47">
      <c r="A355">
        <v>371</v>
      </c>
      <c r="B355" t="s">
        <v>13</v>
      </c>
      <c r="C355" t="s">
        <v>17</v>
      </c>
      <c r="D355">
        <v>39709</v>
      </c>
      <c r="E355" t="s">
        <v>14</v>
      </c>
      <c r="F355" s="19" t="s">
        <v>591</v>
      </c>
      <c r="H355" t="s">
        <v>621</v>
      </c>
      <c r="I355" t="s">
        <v>15</v>
      </c>
      <c r="J355">
        <v>9</v>
      </c>
      <c r="AA355">
        <v>1</v>
      </c>
      <c r="AR355" t="s">
        <v>12</v>
      </c>
      <c r="AT355">
        <f>VLOOKUP(F355,'[1]Packing List Items'!$O:$Q,3,0)</f>
        <v>9</v>
      </c>
      <c r="AU355" t="e">
        <f>VLOOKUP(F355,[2]Sheet1!$K:$M,3,0)</f>
        <v>#N/A</v>
      </c>
    </row>
    <row r="356" spans="1:47">
      <c r="A356">
        <v>379</v>
      </c>
      <c r="B356" t="s">
        <v>13</v>
      </c>
      <c r="C356" t="s">
        <v>17</v>
      </c>
      <c r="D356">
        <v>39714</v>
      </c>
      <c r="E356" t="s">
        <v>14</v>
      </c>
      <c r="F356" t="s">
        <v>622</v>
      </c>
      <c r="H356" t="s">
        <v>628</v>
      </c>
      <c r="I356" t="s">
        <v>15</v>
      </c>
      <c r="J356">
        <v>4</v>
      </c>
      <c r="AR356" t="s">
        <v>12</v>
      </c>
      <c r="AT356">
        <f>VLOOKUP(F356,'[1]Packing List Items'!$O:$Q,3,0)</f>
        <v>4</v>
      </c>
      <c r="AU356" t="e">
        <f>VLOOKUP(F356,[2]Sheet1!$K:$M,3,0)</f>
        <v>#N/A</v>
      </c>
    </row>
    <row r="357" spans="1:47">
      <c r="A357">
        <v>380</v>
      </c>
      <c r="B357" t="s">
        <v>13</v>
      </c>
      <c r="C357" t="s">
        <v>17</v>
      </c>
      <c r="D357">
        <v>39714</v>
      </c>
      <c r="E357" t="s">
        <v>14</v>
      </c>
      <c r="F357" t="s">
        <v>623</v>
      </c>
      <c r="H357" t="s">
        <v>629</v>
      </c>
      <c r="I357" t="s">
        <v>15</v>
      </c>
      <c r="J357">
        <v>1</v>
      </c>
      <c r="AR357" t="s">
        <v>12</v>
      </c>
      <c r="AT357">
        <f>VLOOKUP(F357,'[1]Packing List Items'!$O:$Q,3,0)</f>
        <v>1</v>
      </c>
      <c r="AU357" t="e">
        <f>VLOOKUP(F357,[2]Sheet1!$K:$M,3,0)</f>
        <v>#N/A</v>
      </c>
    </row>
    <row r="358" spans="1:47">
      <c r="A358">
        <v>381</v>
      </c>
      <c r="B358" t="s">
        <v>13</v>
      </c>
      <c r="C358" t="s">
        <v>17</v>
      </c>
      <c r="D358">
        <v>39714</v>
      </c>
      <c r="E358" t="s">
        <v>14</v>
      </c>
      <c r="F358" t="s">
        <v>624</v>
      </c>
      <c r="H358" t="s">
        <v>630</v>
      </c>
      <c r="I358" t="s">
        <v>15</v>
      </c>
      <c r="J358">
        <v>5</v>
      </c>
      <c r="AR358" t="s">
        <v>12</v>
      </c>
      <c r="AT358">
        <f>VLOOKUP(F358,'[1]Packing List Items'!$O:$Q,3,0)</f>
        <v>5</v>
      </c>
      <c r="AU358" t="e">
        <f>VLOOKUP(F358,[2]Sheet1!$K:$M,3,0)</f>
        <v>#N/A</v>
      </c>
    </row>
    <row r="359" spans="1:47">
      <c r="A359">
        <v>382</v>
      </c>
      <c r="B359" t="s">
        <v>13</v>
      </c>
      <c r="C359" t="s">
        <v>17</v>
      </c>
      <c r="D359">
        <v>39714</v>
      </c>
      <c r="E359" t="s">
        <v>14</v>
      </c>
      <c r="F359" t="s">
        <v>625</v>
      </c>
      <c r="H359" t="s">
        <v>631</v>
      </c>
      <c r="I359" t="s">
        <v>15</v>
      </c>
      <c r="J359">
        <v>2</v>
      </c>
      <c r="AR359" t="s">
        <v>12</v>
      </c>
      <c r="AT359">
        <f>VLOOKUP(F359,'[1]Packing List Items'!$O:$Q,3,0)</f>
        <v>2</v>
      </c>
      <c r="AU359" t="e">
        <f>VLOOKUP(F359,[2]Sheet1!$K:$M,3,0)</f>
        <v>#N/A</v>
      </c>
    </row>
    <row r="360" spans="1:47">
      <c r="A360">
        <v>383</v>
      </c>
      <c r="B360" t="s">
        <v>13</v>
      </c>
      <c r="C360" t="s">
        <v>17</v>
      </c>
      <c r="D360">
        <v>39714</v>
      </c>
      <c r="E360" t="s">
        <v>14</v>
      </c>
      <c r="F360" t="s">
        <v>626</v>
      </c>
      <c r="H360" t="s">
        <v>632</v>
      </c>
      <c r="I360" t="s">
        <v>15</v>
      </c>
      <c r="J360">
        <v>1</v>
      </c>
      <c r="AR360" t="s">
        <v>12</v>
      </c>
      <c r="AT360">
        <f>VLOOKUP(F360,'[1]Packing List Items'!$O:$Q,3,0)</f>
        <v>1</v>
      </c>
      <c r="AU360" t="e">
        <f>VLOOKUP(F360,[2]Sheet1!$K:$M,3,0)</f>
        <v>#N/A</v>
      </c>
    </row>
    <row r="361" spans="1:47">
      <c r="A361">
        <v>384</v>
      </c>
      <c r="B361" t="s">
        <v>13</v>
      </c>
      <c r="C361" t="s">
        <v>17</v>
      </c>
      <c r="D361">
        <v>39714</v>
      </c>
      <c r="E361" t="s">
        <v>14</v>
      </c>
      <c r="F361" t="s">
        <v>627</v>
      </c>
      <c r="H361" t="s">
        <v>633</v>
      </c>
      <c r="I361" t="s">
        <v>15</v>
      </c>
      <c r="J361">
        <v>1</v>
      </c>
      <c r="AR361" t="s">
        <v>12</v>
      </c>
      <c r="AT361">
        <f>VLOOKUP(F361,'[1]Packing List Items'!$O:$Q,3,0)</f>
        <v>1</v>
      </c>
      <c r="AU361" t="e">
        <f>VLOOKUP(F361,[2]Sheet1!$K:$M,3,0)</f>
        <v>#N/A</v>
      </c>
    </row>
    <row r="362" spans="1:47">
      <c r="A362">
        <v>386</v>
      </c>
      <c r="B362" t="s">
        <v>13</v>
      </c>
      <c r="C362" t="s">
        <v>17</v>
      </c>
      <c r="D362">
        <v>39714</v>
      </c>
      <c r="E362" t="s">
        <v>14</v>
      </c>
      <c r="F362" t="s">
        <v>634</v>
      </c>
      <c r="H362" t="s">
        <v>643</v>
      </c>
      <c r="I362" t="s">
        <v>15</v>
      </c>
      <c r="J362">
        <v>5</v>
      </c>
      <c r="AR362" t="s">
        <v>12</v>
      </c>
      <c r="AT362">
        <f>VLOOKUP(F362,'[1]Packing List Items'!$O:$Q,3,0)</f>
        <v>5</v>
      </c>
      <c r="AU362" t="e">
        <f>VLOOKUP(F362,[2]Sheet1!$K:$M,3,0)</f>
        <v>#N/A</v>
      </c>
    </row>
    <row r="363" spans="1:47">
      <c r="A363">
        <v>387</v>
      </c>
      <c r="B363" t="s">
        <v>13</v>
      </c>
      <c r="C363" t="s">
        <v>17</v>
      </c>
      <c r="D363">
        <v>39714</v>
      </c>
      <c r="E363" t="s">
        <v>14</v>
      </c>
      <c r="F363" t="s">
        <v>635</v>
      </c>
      <c r="H363" t="s">
        <v>644</v>
      </c>
      <c r="I363" t="s">
        <v>15</v>
      </c>
      <c r="J363">
        <v>1</v>
      </c>
      <c r="AR363" t="s">
        <v>12</v>
      </c>
      <c r="AT363">
        <f>VLOOKUP(F363,'[1]Packing List Items'!$O:$Q,3,0)</f>
        <v>1</v>
      </c>
      <c r="AU363" t="e">
        <f>VLOOKUP(F363,[2]Sheet1!$K:$M,3,0)</f>
        <v>#N/A</v>
      </c>
    </row>
    <row r="364" spans="1:47">
      <c r="A364">
        <v>388</v>
      </c>
      <c r="B364" t="s">
        <v>13</v>
      </c>
      <c r="C364" t="s">
        <v>17</v>
      </c>
      <c r="D364">
        <v>39714</v>
      </c>
      <c r="E364" t="s">
        <v>14</v>
      </c>
      <c r="F364" t="s">
        <v>636</v>
      </c>
      <c r="H364" t="s">
        <v>645</v>
      </c>
      <c r="I364" t="s">
        <v>15</v>
      </c>
      <c r="J364">
        <v>1</v>
      </c>
      <c r="AR364" t="s">
        <v>12</v>
      </c>
      <c r="AT364">
        <f>VLOOKUP(F364,'[1]Packing List Items'!$O:$Q,3,0)</f>
        <v>1</v>
      </c>
      <c r="AU364" t="e">
        <f>VLOOKUP(F364,[2]Sheet1!$K:$M,3,0)</f>
        <v>#N/A</v>
      </c>
    </row>
    <row r="365" spans="1:47">
      <c r="A365">
        <v>391</v>
      </c>
      <c r="B365" t="s">
        <v>13</v>
      </c>
      <c r="C365" t="s">
        <v>17</v>
      </c>
      <c r="D365">
        <v>39714</v>
      </c>
      <c r="E365" t="s">
        <v>14</v>
      </c>
      <c r="F365" t="s">
        <v>637</v>
      </c>
      <c r="H365" t="s">
        <v>646</v>
      </c>
      <c r="I365" t="s">
        <v>15</v>
      </c>
      <c r="J365">
        <v>1</v>
      </c>
      <c r="AR365" t="s">
        <v>12</v>
      </c>
      <c r="AT365">
        <f>VLOOKUP(F365,'[1]Packing List Items'!$O:$Q,3,0)</f>
        <v>1</v>
      </c>
      <c r="AU365" t="e">
        <f>VLOOKUP(F365,[2]Sheet1!$K:$M,3,0)</f>
        <v>#N/A</v>
      </c>
    </row>
    <row r="366" spans="1:47">
      <c r="A366">
        <v>392</v>
      </c>
      <c r="B366" t="s">
        <v>13</v>
      </c>
      <c r="C366" t="s">
        <v>17</v>
      </c>
      <c r="D366">
        <v>39714</v>
      </c>
      <c r="E366" t="s">
        <v>14</v>
      </c>
      <c r="F366" t="s">
        <v>638</v>
      </c>
      <c r="H366" t="s">
        <v>647</v>
      </c>
      <c r="I366" t="s">
        <v>15</v>
      </c>
      <c r="J366">
        <v>6</v>
      </c>
      <c r="AR366" t="s">
        <v>12</v>
      </c>
      <c r="AT366">
        <f>VLOOKUP(F366,'[1]Packing List Items'!$O:$Q,3,0)</f>
        <v>6</v>
      </c>
      <c r="AU366" t="e">
        <f>VLOOKUP(F366,[2]Sheet1!$K:$M,3,0)</f>
        <v>#N/A</v>
      </c>
    </row>
    <row r="367" spans="1:47">
      <c r="A367">
        <v>393</v>
      </c>
      <c r="B367" t="s">
        <v>13</v>
      </c>
      <c r="C367" t="s">
        <v>17</v>
      </c>
      <c r="D367">
        <v>39714</v>
      </c>
      <c r="E367" t="s">
        <v>14</v>
      </c>
      <c r="F367" t="s">
        <v>639</v>
      </c>
      <c r="H367" t="s">
        <v>648</v>
      </c>
      <c r="I367" t="s">
        <v>15</v>
      </c>
      <c r="J367">
        <v>1</v>
      </c>
      <c r="AR367" t="s">
        <v>12</v>
      </c>
      <c r="AT367">
        <f>VLOOKUP(F367,'[1]Packing List Items'!$O:$Q,3,0)</f>
        <v>1</v>
      </c>
      <c r="AU367" t="e">
        <f>VLOOKUP(F367,[2]Sheet1!$K:$M,3,0)</f>
        <v>#N/A</v>
      </c>
    </row>
    <row r="368" spans="1:47">
      <c r="A368">
        <v>394</v>
      </c>
      <c r="B368" t="s">
        <v>13</v>
      </c>
      <c r="C368" t="s">
        <v>17</v>
      </c>
      <c r="D368">
        <v>39714</v>
      </c>
      <c r="E368" t="s">
        <v>14</v>
      </c>
      <c r="F368" t="s">
        <v>640</v>
      </c>
      <c r="H368" t="s">
        <v>649</v>
      </c>
      <c r="I368" t="s">
        <v>15</v>
      </c>
      <c r="J368">
        <v>1</v>
      </c>
      <c r="AR368" t="s">
        <v>12</v>
      </c>
      <c r="AT368">
        <f>VLOOKUP(F368,'[1]Packing List Items'!$O:$Q,3,0)</f>
        <v>1</v>
      </c>
      <c r="AU368" t="e">
        <f>VLOOKUP(F368,[2]Sheet1!$K:$M,3,0)</f>
        <v>#N/A</v>
      </c>
    </row>
    <row r="369" spans="1:47">
      <c r="A369">
        <v>398</v>
      </c>
      <c r="B369" t="s">
        <v>13</v>
      </c>
      <c r="C369" t="s">
        <v>17</v>
      </c>
      <c r="D369">
        <v>39714</v>
      </c>
      <c r="E369" t="s">
        <v>14</v>
      </c>
      <c r="F369" t="s">
        <v>641</v>
      </c>
      <c r="H369" t="s">
        <v>650</v>
      </c>
      <c r="I369" t="s">
        <v>15</v>
      </c>
      <c r="J369">
        <v>1</v>
      </c>
      <c r="V369">
        <v>1</v>
      </c>
      <c r="AR369" t="s">
        <v>12</v>
      </c>
      <c r="AT369">
        <f>VLOOKUP(F369,'[1]Packing List Items'!$O:$Q,3,0)</f>
        <v>1</v>
      </c>
      <c r="AU369" t="e">
        <f>VLOOKUP(F369,[2]Sheet1!$K:$M,3,0)</f>
        <v>#N/A</v>
      </c>
    </row>
    <row r="370" spans="1:47">
      <c r="A370">
        <v>399</v>
      </c>
      <c r="B370" t="s">
        <v>13</v>
      </c>
      <c r="C370" t="s">
        <v>17</v>
      </c>
      <c r="D370">
        <v>39714</v>
      </c>
      <c r="E370" t="s">
        <v>14</v>
      </c>
      <c r="F370" t="s">
        <v>642</v>
      </c>
      <c r="H370" t="s">
        <v>651</v>
      </c>
      <c r="I370" t="s">
        <v>15</v>
      </c>
      <c r="J370">
        <v>1</v>
      </c>
      <c r="AR370" t="s">
        <v>12</v>
      </c>
      <c r="AT370">
        <f>VLOOKUP(F370,'[1]Packing List Items'!$O:$Q,3,0)</f>
        <v>1</v>
      </c>
      <c r="AU370" t="e">
        <f>VLOOKUP(F370,[2]Sheet1!$K:$M,3,0)</f>
        <v>#N/A</v>
      </c>
    </row>
    <row r="371" spans="1:47">
      <c r="A371">
        <v>400</v>
      </c>
      <c r="B371" t="s">
        <v>13</v>
      </c>
      <c r="C371" t="s">
        <v>17</v>
      </c>
      <c r="D371">
        <v>39715</v>
      </c>
      <c r="E371" t="s">
        <v>14</v>
      </c>
      <c r="F371" t="s">
        <v>652</v>
      </c>
      <c r="H371" t="s">
        <v>667</v>
      </c>
      <c r="I371" t="s">
        <v>15</v>
      </c>
      <c r="J371">
        <v>13</v>
      </c>
      <c r="W371" s="21">
        <v>150</v>
      </c>
      <c r="AI371">
        <v>7</v>
      </c>
      <c r="AR371" t="s">
        <v>12</v>
      </c>
      <c r="AT371">
        <f>VLOOKUP(F371,'[1]Packing List Items'!$O:$Q,3,0)</f>
        <v>13</v>
      </c>
      <c r="AU371" t="e">
        <f>VLOOKUP(F371,[2]Sheet1!$K:$M,3,0)</f>
        <v>#N/A</v>
      </c>
    </row>
    <row r="372" spans="1:47">
      <c r="A372">
        <v>401</v>
      </c>
      <c r="B372" t="s">
        <v>13</v>
      </c>
      <c r="C372" t="s">
        <v>17</v>
      </c>
      <c r="D372">
        <v>39715</v>
      </c>
      <c r="E372" t="s">
        <v>14</v>
      </c>
      <c r="F372" t="s">
        <v>653</v>
      </c>
      <c r="H372" t="s">
        <v>668</v>
      </c>
      <c r="I372" t="s">
        <v>15</v>
      </c>
      <c r="J372">
        <v>3</v>
      </c>
      <c r="V372">
        <v>14</v>
      </c>
      <c r="AC372">
        <v>1</v>
      </c>
      <c r="AI372">
        <v>1</v>
      </c>
      <c r="AR372" t="s">
        <v>12</v>
      </c>
      <c r="AT372">
        <f>VLOOKUP(F372,'[1]Packing List Items'!$O:$Q,3,0)</f>
        <v>3</v>
      </c>
      <c r="AU372" t="e">
        <f>VLOOKUP(F372,[2]Sheet1!$K:$M,3,0)</f>
        <v>#N/A</v>
      </c>
    </row>
    <row r="373" spans="1:47">
      <c r="A373">
        <v>402</v>
      </c>
      <c r="B373" t="s">
        <v>13</v>
      </c>
      <c r="C373" t="s">
        <v>17</v>
      </c>
      <c r="D373">
        <v>39715</v>
      </c>
      <c r="E373" t="s">
        <v>14</v>
      </c>
      <c r="F373" t="s">
        <v>654</v>
      </c>
      <c r="H373" t="s">
        <v>669</v>
      </c>
      <c r="I373" t="s">
        <v>15</v>
      </c>
      <c r="J373">
        <v>1</v>
      </c>
      <c r="V373">
        <v>1</v>
      </c>
      <c r="AR373" t="s">
        <v>12</v>
      </c>
      <c r="AT373">
        <f>VLOOKUP(F373,'[1]Packing List Items'!$O:$Q,3,0)</f>
        <v>1</v>
      </c>
      <c r="AU373" t="e">
        <f>VLOOKUP(F373,[2]Sheet1!$K:$M,3,0)</f>
        <v>#N/A</v>
      </c>
    </row>
    <row r="374" spans="1:47">
      <c r="A374">
        <v>403</v>
      </c>
      <c r="B374" t="s">
        <v>13</v>
      </c>
      <c r="C374" t="s">
        <v>17</v>
      </c>
      <c r="D374">
        <v>39715</v>
      </c>
      <c r="E374" t="s">
        <v>14</v>
      </c>
      <c r="F374" t="s">
        <v>655</v>
      </c>
      <c r="H374" t="s">
        <v>670</v>
      </c>
      <c r="I374" t="s">
        <v>15</v>
      </c>
      <c r="J374">
        <v>3</v>
      </c>
      <c r="V374">
        <v>10</v>
      </c>
      <c r="AR374" t="s">
        <v>12</v>
      </c>
      <c r="AT374">
        <f>VLOOKUP(F374,'[1]Packing List Items'!$O:$Q,3,0)</f>
        <v>3</v>
      </c>
      <c r="AU374" t="e">
        <f>VLOOKUP(F374,[2]Sheet1!$K:$M,3,0)</f>
        <v>#N/A</v>
      </c>
    </row>
    <row r="375" spans="1:47">
      <c r="A375">
        <v>404</v>
      </c>
      <c r="B375" t="s">
        <v>13</v>
      </c>
      <c r="C375" t="s">
        <v>17</v>
      </c>
      <c r="D375">
        <v>39715</v>
      </c>
      <c r="E375" t="s">
        <v>14</v>
      </c>
      <c r="F375" t="s">
        <v>656</v>
      </c>
      <c r="H375" t="s">
        <v>671</v>
      </c>
      <c r="I375" t="s">
        <v>15</v>
      </c>
      <c r="J375">
        <v>8</v>
      </c>
      <c r="V375">
        <v>71</v>
      </c>
      <c r="AR375" t="s">
        <v>12</v>
      </c>
      <c r="AT375">
        <f>VLOOKUP(F375,'[1]Packing List Items'!$O:$Q,3,0)</f>
        <v>8</v>
      </c>
      <c r="AU375" t="e">
        <f>VLOOKUP(F375,[2]Sheet1!$K:$M,3,0)</f>
        <v>#N/A</v>
      </c>
    </row>
    <row r="376" spans="1:47">
      <c r="A376">
        <v>405</v>
      </c>
      <c r="B376" t="s">
        <v>13</v>
      </c>
      <c r="C376" t="s">
        <v>17</v>
      </c>
      <c r="D376">
        <v>39715</v>
      </c>
      <c r="E376" t="s">
        <v>14</v>
      </c>
      <c r="F376" t="s">
        <v>657</v>
      </c>
      <c r="H376" t="s">
        <v>672</v>
      </c>
      <c r="I376" t="s">
        <v>15</v>
      </c>
      <c r="J376">
        <v>3</v>
      </c>
      <c r="AR376" t="s">
        <v>12</v>
      </c>
      <c r="AT376">
        <f>VLOOKUP(F376,'[1]Packing List Items'!$O:$Q,3,0)</f>
        <v>3</v>
      </c>
      <c r="AU376" t="e">
        <f>VLOOKUP(F376,[2]Sheet1!$K:$M,3,0)</f>
        <v>#N/A</v>
      </c>
    </row>
    <row r="377" spans="1:47">
      <c r="A377">
        <v>406</v>
      </c>
      <c r="B377" t="s">
        <v>13</v>
      </c>
      <c r="C377" t="s">
        <v>17</v>
      </c>
      <c r="D377">
        <v>39715</v>
      </c>
      <c r="E377" t="s">
        <v>14</v>
      </c>
      <c r="F377" t="s">
        <v>658</v>
      </c>
      <c r="H377" t="s">
        <v>673</v>
      </c>
      <c r="I377" t="s">
        <v>15</v>
      </c>
      <c r="J377">
        <v>1</v>
      </c>
      <c r="V377">
        <v>45</v>
      </c>
      <c r="AR377" t="s">
        <v>12</v>
      </c>
      <c r="AT377">
        <f>VLOOKUP(F377,'[1]Packing List Items'!$O:$Q,3,0)</f>
        <v>5</v>
      </c>
      <c r="AU377" t="e">
        <f>VLOOKUP(F377,[2]Sheet1!$K:$M,3,0)</f>
        <v>#N/A</v>
      </c>
    </row>
    <row r="378" spans="1:47">
      <c r="A378">
        <v>407</v>
      </c>
      <c r="B378" t="s">
        <v>13</v>
      </c>
      <c r="C378" t="s">
        <v>17</v>
      </c>
      <c r="D378">
        <v>39715</v>
      </c>
      <c r="E378" t="s">
        <v>14</v>
      </c>
      <c r="F378" t="s">
        <v>659</v>
      </c>
      <c r="H378" t="s">
        <v>674</v>
      </c>
      <c r="I378" t="s">
        <v>15</v>
      </c>
      <c r="J378">
        <v>1</v>
      </c>
      <c r="AR378" t="s">
        <v>12</v>
      </c>
      <c r="AT378">
        <f>VLOOKUP(F378,'[1]Packing List Items'!$O:$Q,3,0)</f>
        <v>1</v>
      </c>
      <c r="AU378" t="e">
        <f>VLOOKUP(F378,[2]Sheet1!$K:$M,3,0)</f>
        <v>#N/A</v>
      </c>
    </row>
    <row r="379" spans="1:47">
      <c r="A379">
        <v>408</v>
      </c>
      <c r="B379" t="s">
        <v>13</v>
      </c>
      <c r="C379" t="s">
        <v>17</v>
      </c>
      <c r="D379">
        <v>39715</v>
      </c>
      <c r="E379" t="s">
        <v>14</v>
      </c>
      <c r="F379" t="s">
        <v>660</v>
      </c>
      <c r="H379" t="s">
        <v>675</v>
      </c>
      <c r="I379" t="s">
        <v>15</v>
      </c>
      <c r="J379">
        <v>24</v>
      </c>
      <c r="V379">
        <v>48</v>
      </c>
      <c r="AR379" t="s">
        <v>12</v>
      </c>
      <c r="AT379">
        <f>VLOOKUP(F379,'[1]Packing List Items'!$O:$Q,3,0)</f>
        <v>24</v>
      </c>
      <c r="AU379" t="e">
        <f>VLOOKUP(F379,[2]Sheet1!$K:$M,3,0)</f>
        <v>#N/A</v>
      </c>
    </row>
    <row r="380" spans="1:47">
      <c r="A380">
        <v>409</v>
      </c>
      <c r="B380" t="s">
        <v>13</v>
      </c>
      <c r="C380" t="s">
        <v>17</v>
      </c>
      <c r="D380">
        <v>39715</v>
      </c>
      <c r="E380" t="s">
        <v>14</v>
      </c>
      <c r="F380" t="s">
        <v>661</v>
      </c>
      <c r="H380" t="s">
        <v>676</v>
      </c>
      <c r="I380" t="s">
        <v>15</v>
      </c>
      <c r="J380">
        <v>10</v>
      </c>
      <c r="Y380" s="21">
        <v>28</v>
      </c>
      <c r="AC380">
        <v>1</v>
      </c>
      <c r="AI380">
        <v>11</v>
      </c>
      <c r="AR380" t="s">
        <v>12</v>
      </c>
      <c r="AT380">
        <f>VLOOKUP(F380,'[1]Packing List Items'!$O:$Q,3,0)</f>
        <v>10</v>
      </c>
      <c r="AU380" t="e">
        <f>VLOOKUP(F380,[2]Sheet1!$K:$M,3,0)</f>
        <v>#N/A</v>
      </c>
    </row>
    <row r="381" spans="1:47">
      <c r="A381">
        <v>410</v>
      </c>
      <c r="B381" t="s">
        <v>13</v>
      </c>
      <c r="C381" t="s">
        <v>17</v>
      </c>
      <c r="D381">
        <v>39715</v>
      </c>
      <c r="E381" t="s">
        <v>14</v>
      </c>
      <c r="F381" t="s">
        <v>662</v>
      </c>
      <c r="H381" t="s">
        <v>677</v>
      </c>
      <c r="I381" t="s">
        <v>15</v>
      </c>
      <c r="J381">
        <v>2</v>
      </c>
      <c r="AR381" t="s">
        <v>12</v>
      </c>
      <c r="AT381">
        <f>VLOOKUP(F381,'[1]Packing List Items'!$O:$Q,3,0)</f>
        <v>2</v>
      </c>
      <c r="AU381" t="e">
        <f>VLOOKUP(F381,[2]Sheet1!$K:$M,3,0)</f>
        <v>#N/A</v>
      </c>
    </row>
    <row r="382" spans="1:47">
      <c r="A382">
        <v>411</v>
      </c>
      <c r="B382" t="s">
        <v>13</v>
      </c>
      <c r="C382" t="s">
        <v>17</v>
      </c>
      <c r="D382">
        <v>39715</v>
      </c>
      <c r="E382" t="s">
        <v>14</v>
      </c>
      <c r="F382" t="s">
        <v>663</v>
      </c>
      <c r="H382" t="s">
        <v>678</v>
      </c>
      <c r="I382" t="s">
        <v>15</v>
      </c>
      <c r="J382">
        <v>2</v>
      </c>
      <c r="T382">
        <v>9</v>
      </c>
      <c r="V382">
        <v>3</v>
      </c>
      <c r="AR382" t="s">
        <v>12</v>
      </c>
      <c r="AT382">
        <f>VLOOKUP(F382,'[1]Packing List Items'!$O:$Q,3,0)</f>
        <v>2</v>
      </c>
      <c r="AU382" t="e">
        <f>VLOOKUP(F382,[2]Sheet1!$K:$M,3,0)</f>
        <v>#N/A</v>
      </c>
    </row>
    <row r="383" spans="1:47">
      <c r="A383">
        <v>412</v>
      </c>
      <c r="B383" t="s">
        <v>13</v>
      </c>
      <c r="C383" t="s">
        <v>17</v>
      </c>
      <c r="D383">
        <v>39715</v>
      </c>
      <c r="E383" t="s">
        <v>14</v>
      </c>
      <c r="F383" t="s">
        <v>664</v>
      </c>
      <c r="H383" t="s">
        <v>679</v>
      </c>
      <c r="I383" t="s">
        <v>15</v>
      </c>
      <c r="J383">
        <v>1</v>
      </c>
      <c r="AR383" t="s">
        <v>12</v>
      </c>
      <c r="AT383">
        <f>VLOOKUP(F383,'[1]Packing List Items'!$O:$Q,3,0)</f>
        <v>1</v>
      </c>
      <c r="AU383" t="e">
        <f>VLOOKUP(F383,[2]Sheet1!$K:$M,3,0)</f>
        <v>#N/A</v>
      </c>
    </row>
    <row r="384" spans="1:47">
      <c r="A384">
        <v>413</v>
      </c>
      <c r="B384" t="s">
        <v>13</v>
      </c>
      <c r="C384" t="s">
        <v>17</v>
      </c>
      <c r="D384">
        <v>39715</v>
      </c>
      <c r="E384" t="s">
        <v>14</v>
      </c>
      <c r="F384" t="s">
        <v>665</v>
      </c>
      <c r="H384" t="s">
        <v>680</v>
      </c>
      <c r="I384" t="s">
        <v>15</v>
      </c>
      <c r="J384">
        <v>1</v>
      </c>
      <c r="AR384" t="s">
        <v>12</v>
      </c>
      <c r="AT384">
        <f>VLOOKUP(F384,'[1]Packing List Items'!$O:$Q,3,0)</f>
        <v>1</v>
      </c>
      <c r="AU384" t="e">
        <f>VLOOKUP(F384,[2]Sheet1!$K:$M,3,0)</f>
        <v>#N/A</v>
      </c>
    </row>
    <row r="385" spans="1:47">
      <c r="A385">
        <v>414</v>
      </c>
      <c r="B385" t="s">
        <v>13</v>
      </c>
      <c r="C385" t="s">
        <v>17</v>
      </c>
      <c r="D385">
        <v>39715</v>
      </c>
      <c r="E385" t="s">
        <v>14</v>
      </c>
      <c r="F385" t="s">
        <v>666</v>
      </c>
      <c r="H385" t="s">
        <v>681</v>
      </c>
      <c r="I385" t="s">
        <v>15</v>
      </c>
      <c r="J385">
        <v>2</v>
      </c>
      <c r="AR385" t="s">
        <v>12</v>
      </c>
      <c r="AT385">
        <f>VLOOKUP(F385,'[1]Packing List Items'!$O:$Q,3,0)</f>
        <v>2</v>
      </c>
      <c r="AU385" t="e">
        <f>VLOOKUP(F385,[2]Sheet1!$K:$M,3,0)</f>
        <v>#N/A</v>
      </c>
    </row>
    <row r="386" spans="1:47">
      <c r="A386">
        <v>415</v>
      </c>
      <c r="B386" t="s">
        <v>13</v>
      </c>
      <c r="C386" t="s">
        <v>17</v>
      </c>
      <c r="D386">
        <v>39715</v>
      </c>
      <c r="E386" t="s">
        <v>14</v>
      </c>
      <c r="F386" t="s">
        <v>682</v>
      </c>
      <c r="H386" t="s">
        <v>694</v>
      </c>
      <c r="I386" t="s">
        <v>15</v>
      </c>
      <c r="J386">
        <v>2</v>
      </c>
      <c r="V386">
        <v>25</v>
      </c>
      <c r="AR386" t="s">
        <v>12</v>
      </c>
      <c r="AT386">
        <f>VLOOKUP(F386,'[1]Packing List Items'!$O:$Q,3,0)</f>
        <v>2</v>
      </c>
      <c r="AU386" t="e">
        <f>VLOOKUP(F386,[2]Sheet1!$K:$M,3,0)</f>
        <v>#N/A</v>
      </c>
    </row>
    <row r="387" spans="1:47">
      <c r="A387">
        <v>416</v>
      </c>
      <c r="B387" t="s">
        <v>13</v>
      </c>
      <c r="C387" t="s">
        <v>17</v>
      </c>
      <c r="D387">
        <v>39715</v>
      </c>
      <c r="E387" t="s">
        <v>14</v>
      </c>
      <c r="F387" t="s">
        <v>683</v>
      </c>
      <c r="H387" t="s">
        <v>695</v>
      </c>
      <c r="I387" t="s">
        <v>15</v>
      </c>
      <c r="J387">
        <v>7</v>
      </c>
      <c r="V387">
        <v>77</v>
      </c>
      <c r="AC387">
        <v>1</v>
      </c>
      <c r="AI387">
        <v>13</v>
      </c>
      <c r="AR387" t="s">
        <v>12</v>
      </c>
      <c r="AT387">
        <f>VLOOKUP(F387,'[1]Packing List Items'!$O:$Q,3,0)</f>
        <v>7</v>
      </c>
      <c r="AU387" t="e">
        <f>VLOOKUP(F387,[2]Sheet1!$K:$M,3,0)</f>
        <v>#N/A</v>
      </c>
    </row>
    <row r="388" spans="1:47">
      <c r="A388">
        <v>417</v>
      </c>
      <c r="B388" t="s">
        <v>13</v>
      </c>
      <c r="C388" t="s">
        <v>17</v>
      </c>
      <c r="D388">
        <v>39715</v>
      </c>
      <c r="E388" t="s">
        <v>14</v>
      </c>
      <c r="F388" t="s">
        <v>684</v>
      </c>
      <c r="H388" t="s">
        <v>696</v>
      </c>
      <c r="I388" t="s">
        <v>15</v>
      </c>
      <c r="J388">
        <v>1</v>
      </c>
      <c r="V388">
        <v>1</v>
      </c>
      <c r="AR388" t="s">
        <v>12</v>
      </c>
      <c r="AT388">
        <f>VLOOKUP(F388,'[1]Packing List Items'!$O:$Q,3,0)</f>
        <v>1</v>
      </c>
      <c r="AU388" t="e">
        <f>VLOOKUP(F388,[2]Sheet1!$K:$M,3,0)</f>
        <v>#N/A</v>
      </c>
    </row>
    <row r="389" spans="1:47">
      <c r="A389">
        <v>418</v>
      </c>
      <c r="B389" t="s">
        <v>13</v>
      </c>
      <c r="C389" t="s">
        <v>17</v>
      </c>
      <c r="D389">
        <v>39715</v>
      </c>
      <c r="E389" t="s">
        <v>14</v>
      </c>
      <c r="F389" t="s">
        <v>685</v>
      </c>
      <c r="H389" t="s">
        <v>697</v>
      </c>
      <c r="I389" t="s">
        <v>15</v>
      </c>
      <c r="J389">
        <v>1</v>
      </c>
      <c r="AR389" t="s">
        <v>12</v>
      </c>
      <c r="AT389">
        <f>VLOOKUP(F389,'[1]Packing List Items'!$O:$Q,3,0)</f>
        <v>1</v>
      </c>
      <c r="AU389" t="e">
        <f>VLOOKUP(F389,[2]Sheet1!$K:$M,3,0)</f>
        <v>#N/A</v>
      </c>
    </row>
    <row r="390" spans="1:47">
      <c r="A390">
        <v>419</v>
      </c>
      <c r="B390" t="s">
        <v>13</v>
      </c>
      <c r="C390" t="s">
        <v>17</v>
      </c>
      <c r="D390">
        <v>39715</v>
      </c>
      <c r="E390" t="s">
        <v>14</v>
      </c>
      <c r="F390" t="s">
        <v>686</v>
      </c>
      <c r="H390" t="s">
        <v>698</v>
      </c>
      <c r="I390" t="s">
        <v>15</v>
      </c>
      <c r="J390">
        <v>3</v>
      </c>
      <c r="X390" s="21">
        <v>3</v>
      </c>
      <c r="AR390" t="s">
        <v>12</v>
      </c>
      <c r="AT390">
        <f>VLOOKUP(F390,'[1]Packing List Items'!$O:$Q,3,0)</f>
        <v>3</v>
      </c>
      <c r="AU390" t="e">
        <f>VLOOKUP(F390,[2]Sheet1!$K:$M,3,0)</f>
        <v>#N/A</v>
      </c>
    </row>
    <row r="391" spans="1:47">
      <c r="A391">
        <v>420</v>
      </c>
      <c r="B391" t="s">
        <v>13</v>
      </c>
      <c r="C391" t="s">
        <v>17</v>
      </c>
      <c r="D391">
        <v>39715</v>
      </c>
      <c r="E391" t="s">
        <v>14</v>
      </c>
      <c r="F391" t="s">
        <v>724</v>
      </c>
      <c r="H391" t="s">
        <v>699</v>
      </c>
      <c r="I391" t="s">
        <v>15</v>
      </c>
      <c r="J391">
        <v>8</v>
      </c>
      <c r="T391">
        <v>16</v>
      </c>
      <c r="V391">
        <v>18</v>
      </c>
      <c r="AR391" t="s">
        <v>12</v>
      </c>
      <c r="AT391">
        <f>VLOOKUP(F391,'[1]Packing List Items'!$O:$Q,3,0)</f>
        <v>8</v>
      </c>
      <c r="AU391" t="e">
        <f>VLOOKUP(F391,[2]Sheet1!$K:$M,3,0)</f>
        <v>#N/A</v>
      </c>
    </row>
    <row r="392" spans="1:47">
      <c r="A392">
        <v>421</v>
      </c>
      <c r="B392" t="s">
        <v>13</v>
      </c>
      <c r="C392" t="s">
        <v>17</v>
      </c>
      <c r="D392">
        <v>39715</v>
      </c>
      <c r="E392" t="s">
        <v>14</v>
      </c>
      <c r="F392" t="s">
        <v>725</v>
      </c>
      <c r="H392" t="s">
        <v>700</v>
      </c>
      <c r="I392" t="s">
        <v>15</v>
      </c>
      <c r="J392">
        <v>5</v>
      </c>
      <c r="V392">
        <v>7</v>
      </c>
      <c r="AH392">
        <v>2</v>
      </c>
      <c r="AR392" t="s">
        <v>12</v>
      </c>
      <c r="AT392">
        <f>VLOOKUP(F392,'[1]Packing List Items'!$O:$Q,3,0)</f>
        <v>5</v>
      </c>
      <c r="AU392" t="e">
        <f>VLOOKUP(F392,[2]Sheet1!$K:$M,3,0)</f>
        <v>#N/A</v>
      </c>
    </row>
    <row r="393" spans="1:47">
      <c r="A393">
        <v>422</v>
      </c>
      <c r="B393" t="s">
        <v>13</v>
      </c>
      <c r="C393" t="s">
        <v>17</v>
      </c>
      <c r="D393">
        <v>39715</v>
      </c>
      <c r="E393" t="s">
        <v>14</v>
      </c>
      <c r="F393" t="s">
        <v>726</v>
      </c>
      <c r="H393" t="s">
        <v>701</v>
      </c>
      <c r="I393" t="s">
        <v>15</v>
      </c>
      <c r="J393">
        <v>5</v>
      </c>
      <c r="P393">
        <v>9</v>
      </c>
      <c r="S393">
        <v>83</v>
      </c>
      <c r="AR393" t="s">
        <v>12</v>
      </c>
      <c r="AT393">
        <f>VLOOKUP(F393,'[1]Packing List Items'!$O:$Q,3,0)</f>
        <v>5</v>
      </c>
      <c r="AU393" t="e">
        <f>VLOOKUP(F393,[2]Sheet1!$K:$M,3,0)</f>
        <v>#N/A</v>
      </c>
    </row>
    <row r="394" spans="1:47">
      <c r="A394">
        <v>423</v>
      </c>
      <c r="B394" t="s">
        <v>13</v>
      </c>
      <c r="C394" t="s">
        <v>17</v>
      </c>
      <c r="D394">
        <v>39715</v>
      </c>
      <c r="E394" t="s">
        <v>14</v>
      </c>
      <c r="F394" t="s">
        <v>687</v>
      </c>
      <c r="H394" t="s">
        <v>702</v>
      </c>
      <c r="I394" t="s">
        <v>15</v>
      </c>
      <c r="J394">
        <v>1</v>
      </c>
      <c r="P394">
        <v>4</v>
      </c>
      <c r="AR394" t="s">
        <v>12</v>
      </c>
      <c r="AT394">
        <f>VLOOKUP(F394,'[1]Packing List Items'!$O:$Q,3,0)</f>
        <v>1</v>
      </c>
      <c r="AU394" t="e">
        <f>VLOOKUP(F394,[2]Sheet1!$K:$M,3,0)</f>
        <v>#N/A</v>
      </c>
    </row>
    <row r="395" spans="1:47">
      <c r="A395">
        <v>424</v>
      </c>
      <c r="B395" t="s">
        <v>13</v>
      </c>
      <c r="C395" t="s">
        <v>17</v>
      </c>
      <c r="D395">
        <v>39715</v>
      </c>
      <c r="E395" t="s">
        <v>14</v>
      </c>
      <c r="F395" t="s">
        <v>688</v>
      </c>
      <c r="H395" t="s">
        <v>703</v>
      </c>
      <c r="I395" t="s">
        <v>15</v>
      </c>
      <c r="J395">
        <v>1</v>
      </c>
      <c r="AR395" t="s">
        <v>12</v>
      </c>
      <c r="AT395">
        <f>VLOOKUP(F395,'[1]Packing List Items'!$O:$Q,3,0)</f>
        <v>1</v>
      </c>
      <c r="AU395" t="e">
        <f>VLOOKUP(F395,[2]Sheet1!$K:$M,3,0)</f>
        <v>#N/A</v>
      </c>
    </row>
    <row r="396" spans="1:47">
      <c r="A396">
        <v>425</v>
      </c>
      <c r="B396" t="s">
        <v>13</v>
      </c>
      <c r="C396" t="s">
        <v>17</v>
      </c>
      <c r="D396">
        <v>39715</v>
      </c>
      <c r="E396" t="s">
        <v>14</v>
      </c>
      <c r="F396" t="s">
        <v>689</v>
      </c>
      <c r="H396" t="s">
        <v>704</v>
      </c>
      <c r="I396" t="s">
        <v>15</v>
      </c>
      <c r="J396">
        <v>3</v>
      </c>
      <c r="AR396" t="s">
        <v>12</v>
      </c>
      <c r="AT396">
        <f>VLOOKUP(F396,'[1]Packing List Items'!$O:$Q,3,0)</f>
        <v>3</v>
      </c>
      <c r="AU396" t="e">
        <f>VLOOKUP(F396,[2]Sheet1!$K:$M,3,0)</f>
        <v>#N/A</v>
      </c>
    </row>
    <row r="397" spans="1:47">
      <c r="A397">
        <v>426</v>
      </c>
      <c r="B397" t="s">
        <v>13</v>
      </c>
      <c r="C397" t="s">
        <v>17</v>
      </c>
      <c r="D397">
        <v>39715</v>
      </c>
      <c r="E397" t="s">
        <v>14</v>
      </c>
      <c r="F397" t="s">
        <v>690</v>
      </c>
      <c r="H397" t="s">
        <v>705</v>
      </c>
      <c r="I397" t="s">
        <v>15</v>
      </c>
      <c r="J397">
        <v>1</v>
      </c>
      <c r="AR397" t="s">
        <v>12</v>
      </c>
      <c r="AT397">
        <f>VLOOKUP(F397,'[1]Packing List Items'!$O:$Q,3,0)</f>
        <v>1</v>
      </c>
      <c r="AU397" t="e">
        <f>VLOOKUP(F397,[2]Sheet1!$K:$M,3,0)</f>
        <v>#N/A</v>
      </c>
    </row>
    <row r="398" spans="1:47">
      <c r="A398">
        <v>427</v>
      </c>
      <c r="B398" t="s">
        <v>13</v>
      </c>
      <c r="C398" t="s">
        <v>17</v>
      </c>
      <c r="D398">
        <v>39715</v>
      </c>
      <c r="E398" t="s">
        <v>14</v>
      </c>
      <c r="F398" t="s">
        <v>691</v>
      </c>
      <c r="H398" t="s">
        <v>706</v>
      </c>
      <c r="I398" t="s">
        <v>15</v>
      </c>
      <c r="J398">
        <v>1</v>
      </c>
      <c r="AR398" t="s">
        <v>12</v>
      </c>
      <c r="AT398">
        <f>VLOOKUP(F398,'[1]Packing List Items'!$O:$Q,3,0)</f>
        <v>1</v>
      </c>
      <c r="AU398" t="e">
        <f>VLOOKUP(F398,[2]Sheet1!$K:$M,3,0)</f>
        <v>#N/A</v>
      </c>
    </row>
    <row r="399" spans="1:47">
      <c r="A399">
        <v>428</v>
      </c>
      <c r="B399" t="s">
        <v>13</v>
      </c>
      <c r="C399" t="s">
        <v>17</v>
      </c>
      <c r="D399">
        <v>39715</v>
      </c>
      <c r="E399" t="s">
        <v>14</v>
      </c>
      <c r="F399" t="s">
        <v>692</v>
      </c>
      <c r="H399" t="s">
        <v>707</v>
      </c>
      <c r="I399" t="s">
        <v>15</v>
      </c>
      <c r="J399">
        <v>3</v>
      </c>
      <c r="AR399" t="s">
        <v>12</v>
      </c>
      <c r="AT399">
        <f>VLOOKUP(F399,'[1]Packing List Items'!$O:$Q,3,0)</f>
        <v>3</v>
      </c>
      <c r="AU399" t="e">
        <f>VLOOKUP(F399,[2]Sheet1!$K:$M,3,0)</f>
        <v>#N/A</v>
      </c>
    </row>
    <row r="400" spans="1:47">
      <c r="A400">
        <v>429</v>
      </c>
      <c r="B400" t="s">
        <v>13</v>
      </c>
      <c r="C400" t="s">
        <v>17</v>
      </c>
      <c r="D400">
        <v>39715</v>
      </c>
      <c r="E400" t="s">
        <v>14</v>
      </c>
      <c r="F400" t="s">
        <v>693</v>
      </c>
      <c r="H400" t="s">
        <v>708</v>
      </c>
      <c r="I400" t="s">
        <v>15</v>
      </c>
      <c r="J400">
        <v>1</v>
      </c>
      <c r="AR400" t="s">
        <v>12</v>
      </c>
      <c r="AT400">
        <f>VLOOKUP(F400,'[1]Packing List Items'!$O:$Q,3,0)</f>
        <v>1</v>
      </c>
      <c r="AU400" t="e">
        <f>VLOOKUP(F400,[2]Sheet1!$K:$M,3,0)</f>
        <v>#N/A</v>
      </c>
    </row>
    <row r="401" spans="1:49">
      <c r="A401">
        <v>430</v>
      </c>
      <c r="B401" t="s">
        <v>13</v>
      </c>
      <c r="C401" t="s">
        <v>17</v>
      </c>
      <c r="D401">
        <v>39715</v>
      </c>
      <c r="E401" t="s">
        <v>14</v>
      </c>
      <c r="F401" t="s">
        <v>727</v>
      </c>
      <c r="H401" t="s">
        <v>709</v>
      </c>
      <c r="I401" t="s">
        <v>15</v>
      </c>
      <c r="J401">
        <v>1</v>
      </c>
      <c r="AR401" t="s">
        <v>12</v>
      </c>
      <c r="AT401">
        <f>VLOOKUP(F401,'[1]Packing List Items'!$O:$Q,3,0)</f>
        <v>1</v>
      </c>
      <c r="AU401" t="e">
        <f>VLOOKUP(F401,[2]Sheet1!$K:$M,3,0)</f>
        <v>#N/A</v>
      </c>
    </row>
    <row r="402" spans="1:49">
      <c r="A402">
        <v>432</v>
      </c>
      <c r="B402" t="s">
        <v>13</v>
      </c>
      <c r="C402" t="s">
        <v>17</v>
      </c>
      <c r="D402">
        <v>39716</v>
      </c>
      <c r="E402" t="s">
        <v>14</v>
      </c>
      <c r="F402" t="s">
        <v>710</v>
      </c>
      <c r="H402" t="s">
        <v>244</v>
      </c>
      <c r="I402" t="s">
        <v>15</v>
      </c>
      <c r="J402">
        <v>29</v>
      </c>
      <c r="AB402" s="40">
        <v>16</v>
      </c>
      <c r="AR402" t="s">
        <v>12</v>
      </c>
      <c r="AT402">
        <f>VLOOKUP(F402,'[1]Packing List Items'!$O:$Q,3,0)</f>
        <v>29</v>
      </c>
      <c r="AU402" t="e">
        <f>VLOOKUP(F402,[2]Sheet1!$K:$M,3,0)</f>
        <v>#N/A</v>
      </c>
    </row>
    <row r="403" spans="1:49">
      <c r="A403">
        <v>434</v>
      </c>
      <c r="B403" t="s">
        <v>13</v>
      </c>
      <c r="C403" t="s">
        <v>17</v>
      </c>
      <c r="D403">
        <v>39716</v>
      </c>
      <c r="E403" t="s">
        <v>14</v>
      </c>
      <c r="F403" t="s">
        <v>711</v>
      </c>
      <c r="H403" t="s">
        <v>719</v>
      </c>
      <c r="I403" t="s">
        <v>15</v>
      </c>
      <c r="J403">
        <v>9</v>
      </c>
      <c r="AF403" s="41">
        <v>24</v>
      </c>
      <c r="AR403" t="s">
        <v>12</v>
      </c>
      <c r="AS403" s="46">
        <v>5250000</v>
      </c>
      <c r="AT403">
        <f>VLOOKUP(F403,'[1]Packing List Items'!$O:$Q,3,0)</f>
        <v>9</v>
      </c>
      <c r="AU403">
        <f>VLOOKUP(F403,[2]Sheet1!$K:$M,3,0)</f>
        <v>24</v>
      </c>
      <c r="AW403" t="s">
        <v>1287</v>
      </c>
    </row>
    <row r="404" spans="1:49">
      <c r="A404">
        <v>438</v>
      </c>
      <c r="B404" t="s">
        <v>13</v>
      </c>
      <c r="C404" t="s">
        <v>17</v>
      </c>
      <c r="D404">
        <v>39716</v>
      </c>
      <c r="E404" t="s">
        <v>14</v>
      </c>
      <c r="F404" t="s">
        <v>712</v>
      </c>
      <c r="H404" t="s">
        <v>720</v>
      </c>
      <c r="I404" t="s">
        <v>15</v>
      </c>
      <c r="J404">
        <v>6</v>
      </c>
      <c r="AR404" t="s">
        <v>12</v>
      </c>
      <c r="AT404">
        <f>VLOOKUP(F404,'[1]Packing List Items'!$O:$Q,3,0)</f>
        <v>6</v>
      </c>
      <c r="AU404" t="e">
        <f>VLOOKUP(F404,[2]Sheet1!$K:$M,3,0)</f>
        <v>#N/A</v>
      </c>
    </row>
    <row r="405" spans="1:49">
      <c r="A405">
        <v>439</v>
      </c>
      <c r="B405" t="s">
        <v>13</v>
      </c>
      <c r="C405" t="s">
        <v>17</v>
      </c>
      <c r="D405">
        <v>39716</v>
      </c>
      <c r="E405" t="s">
        <v>14</v>
      </c>
      <c r="F405" t="s">
        <v>713</v>
      </c>
      <c r="H405" t="s">
        <v>721</v>
      </c>
      <c r="I405" t="s">
        <v>15</v>
      </c>
      <c r="J405">
        <v>18</v>
      </c>
      <c r="AR405" t="s">
        <v>12</v>
      </c>
      <c r="AT405">
        <f>VLOOKUP(F405,'[1]Packing List Items'!$O:$Q,3,0)</f>
        <v>18</v>
      </c>
      <c r="AU405" t="e">
        <f>VLOOKUP(F405,[2]Sheet1!$K:$M,3,0)</f>
        <v>#N/A</v>
      </c>
    </row>
    <row r="406" spans="1:49">
      <c r="A406">
        <v>440</v>
      </c>
      <c r="B406" t="s">
        <v>13</v>
      </c>
      <c r="C406" t="s">
        <v>17</v>
      </c>
      <c r="D406">
        <v>39716</v>
      </c>
      <c r="E406" t="s">
        <v>14</v>
      </c>
      <c r="F406" t="s">
        <v>714</v>
      </c>
      <c r="H406" t="s">
        <v>722</v>
      </c>
      <c r="I406" t="s">
        <v>15</v>
      </c>
      <c r="J406">
        <v>24</v>
      </c>
      <c r="AR406" t="s">
        <v>12</v>
      </c>
      <c r="AT406">
        <f>VLOOKUP(F406,'[1]Packing List Items'!$O:$Q,3,0)</f>
        <v>24</v>
      </c>
      <c r="AU406" t="e">
        <f>VLOOKUP(F406,[2]Sheet1!$K:$M,3,0)</f>
        <v>#N/A</v>
      </c>
    </row>
    <row r="407" spans="1:49">
      <c r="A407">
        <v>441</v>
      </c>
      <c r="B407" t="s">
        <v>13</v>
      </c>
      <c r="C407" t="s">
        <v>17</v>
      </c>
      <c r="D407">
        <v>39716</v>
      </c>
      <c r="E407" t="s">
        <v>14</v>
      </c>
      <c r="F407" t="s">
        <v>715</v>
      </c>
      <c r="H407" t="s">
        <v>723</v>
      </c>
      <c r="I407" t="s">
        <v>15</v>
      </c>
      <c r="J407">
        <v>7</v>
      </c>
      <c r="AR407" t="s">
        <v>12</v>
      </c>
      <c r="AT407">
        <f>VLOOKUP(F407,'[1]Packing List Items'!$O:$Q,3,0)</f>
        <v>7</v>
      </c>
      <c r="AU407" t="e">
        <f>VLOOKUP(F407,[2]Sheet1!$K:$M,3,0)</f>
        <v>#N/A</v>
      </c>
    </row>
    <row r="408" spans="1:49">
      <c r="A408">
        <v>442</v>
      </c>
      <c r="B408" t="s">
        <v>13</v>
      </c>
      <c r="C408" t="s">
        <v>17</v>
      </c>
      <c r="D408">
        <v>39716</v>
      </c>
      <c r="E408" t="s">
        <v>14</v>
      </c>
      <c r="F408" t="s">
        <v>716</v>
      </c>
      <c r="H408" t="s">
        <v>325</v>
      </c>
      <c r="I408" t="s">
        <v>15</v>
      </c>
      <c r="J408">
        <v>1</v>
      </c>
      <c r="AR408" t="s">
        <v>12</v>
      </c>
      <c r="AT408">
        <f>VLOOKUP(F408,'[1]Packing List Items'!$O:$Q,3,0)</f>
        <v>1</v>
      </c>
      <c r="AU408" t="e">
        <f>VLOOKUP(F408,[2]Sheet1!$K:$M,3,0)</f>
        <v>#N/A</v>
      </c>
    </row>
    <row r="409" spans="1:49">
      <c r="A409">
        <v>443</v>
      </c>
      <c r="B409" t="s">
        <v>13</v>
      </c>
      <c r="C409" t="s">
        <v>17</v>
      </c>
      <c r="D409">
        <v>39716</v>
      </c>
      <c r="E409" t="s">
        <v>14</v>
      </c>
      <c r="F409" t="s">
        <v>717</v>
      </c>
      <c r="H409" t="s">
        <v>325</v>
      </c>
      <c r="I409" t="s">
        <v>15</v>
      </c>
      <c r="J409">
        <v>1</v>
      </c>
      <c r="AR409" t="s">
        <v>12</v>
      </c>
      <c r="AT409">
        <f>VLOOKUP(F409,'[1]Packing List Items'!$O:$Q,3,0)</f>
        <v>1</v>
      </c>
      <c r="AU409" t="e">
        <f>VLOOKUP(F409,[2]Sheet1!$K:$M,3,0)</f>
        <v>#N/A</v>
      </c>
    </row>
    <row r="410" spans="1:49">
      <c r="A410">
        <v>444</v>
      </c>
      <c r="B410" t="s">
        <v>13</v>
      </c>
      <c r="C410" t="s">
        <v>17</v>
      </c>
      <c r="D410">
        <v>39716</v>
      </c>
      <c r="E410" t="s">
        <v>14</v>
      </c>
      <c r="F410" t="s">
        <v>718</v>
      </c>
      <c r="H410" t="s">
        <v>325</v>
      </c>
      <c r="I410" t="s">
        <v>15</v>
      </c>
      <c r="J410">
        <v>3</v>
      </c>
      <c r="AR410" t="s">
        <v>12</v>
      </c>
      <c r="AT410">
        <f>VLOOKUP(F410,'[1]Packing List Items'!$O:$Q,3,0)</f>
        <v>3</v>
      </c>
      <c r="AU410" t="e">
        <f>VLOOKUP(F410,[2]Sheet1!$K:$M,3,0)</f>
        <v>#N/A</v>
      </c>
    </row>
    <row r="411" spans="1:49">
      <c r="A411">
        <v>445</v>
      </c>
      <c r="B411" t="s">
        <v>13</v>
      </c>
      <c r="C411" t="s">
        <v>17</v>
      </c>
      <c r="D411">
        <v>39716</v>
      </c>
      <c r="E411" t="s">
        <v>14</v>
      </c>
      <c r="F411" t="s">
        <v>728</v>
      </c>
      <c r="H411" t="s">
        <v>109</v>
      </c>
      <c r="I411" t="s">
        <v>15</v>
      </c>
      <c r="J411">
        <v>3</v>
      </c>
      <c r="AR411" t="s">
        <v>12</v>
      </c>
      <c r="AT411">
        <f>VLOOKUP(F411,'[1]Packing List Items'!$O:$Q,3,0)</f>
        <v>3</v>
      </c>
      <c r="AU411" t="e">
        <f>VLOOKUP(F411,[2]Sheet1!$K:$M,3,0)</f>
        <v>#N/A</v>
      </c>
    </row>
    <row r="412" spans="1:49">
      <c r="A412">
        <v>446</v>
      </c>
      <c r="B412" t="s">
        <v>13</v>
      </c>
      <c r="C412" t="s">
        <v>17</v>
      </c>
      <c r="D412">
        <v>39716</v>
      </c>
      <c r="E412" t="s">
        <v>14</v>
      </c>
      <c r="F412" t="s">
        <v>729</v>
      </c>
      <c r="I412" t="s">
        <v>15</v>
      </c>
      <c r="J412">
        <v>1</v>
      </c>
      <c r="AR412" t="s">
        <v>12</v>
      </c>
      <c r="AT412">
        <f>VLOOKUP(F412,'[1]Packing List Items'!$O:$Q,3,0)</f>
        <v>0</v>
      </c>
      <c r="AU412" t="e">
        <f>VLOOKUP(F412,[2]Sheet1!$K:$M,3,0)</f>
        <v>#N/A</v>
      </c>
    </row>
    <row r="413" spans="1:49">
      <c r="A413">
        <v>447</v>
      </c>
      <c r="B413" t="s">
        <v>13</v>
      </c>
      <c r="C413" t="s">
        <v>17</v>
      </c>
      <c r="D413">
        <v>39716</v>
      </c>
      <c r="E413" t="s">
        <v>14</v>
      </c>
      <c r="F413" t="s">
        <v>730</v>
      </c>
      <c r="I413" t="s">
        <v>15</v>
      </c>
      <c r="J413">
        <v>1</v>
      </c>
      <c r="AR413" t="s">
        <v>12</v>
      </c>
      <c r="AT413">
        <f>VLOOKUP(F413,'[1]Packing List Items'!$O:$Q,3,0)</f>
        <v>0</v>
      </c>
      <c r="AU413" t="e">
        <f>VLOOKUP(F413,[2]Sheet1!$K:$M,3,0)</f>
        <v>#N/A</v>
      </c>
    </row>
    <row r="414" spans="1:49">
      <c r="A414">
        <v>448</v>
      </c>
      <c r="B414" t="s">
        <v>13</v>
      </c>
      <c r="C414" t="s">
        <v>17</v>
      </c>
      <c r="D414">
        <v>39716</v>
      </c>
      <c r="E414" t="s">
        <v>14</v>
      </c>
      <c r="F414" t="s">
        <v>731</v>
      </c>
      <c r="I414" t="s">
        <v>15</v>
      </c>
      <c r="J414">
        <v>1</v>
      </c>
      <c r="P414">
        <v>26</v>
      </c>
      <c r="AC414">
        <v>1</v>
      </c>
      <c r="AI414">
        <v>105</v>
      </c>
      <c r="AR414" t="s">
        <v>12</v>
      </c>
      <c r="AT414">
        <f>VLOOKUP(F414,'[1]Packing List Items'!$O:$Q,3,0)</f>
        <v>0</v>
      </c>
      <c r="AU414" t="e">
        <f>VLOOKUP(F414,[2]Sheet1!$K:$M,3,0)</f>
        <v>#N/A</v>
      </c>
    </row>
    <row r="415" spans="1:49">
      <c r="A415">
        <v>449</v>
      </c>
      <c r="B415" t="s">
        <v>13</v>
      </c>
      <c r="C415" t="s">
        <v>17</v>
      </c>
      <c r="D415">
        <v>39716</v>
      </c>
      <c r="E415" t="s">
        <v>14</v>
      </c>
      <c r="F415" t="s">
        <v>732</v>
      </c>
      <c r="I415" t="s">
        <v>15</v>
      </c>
      <c r="J415">
        <v>1</v>
      </c>
      <c r="P415">
        <v>1</v>
      </c>
      <c r="AA415">
        <v>1</v>
      </c>
      <c r="AR415" t="s">
        <v>12</v>
      </c>
      <c r="AT415">
        <f>VLOOKUP(F415,'[1]Packing List Items'!$O:$Q,3,0)</f>
        <v>0</v>
      </c>
      <c r="AU415" t="e">
        <f>VLOOKUP(F415,[2]Sheet1!$K:$M,3,0)</f>
        <v>#N/A</v>
      </c>
    </row>
    <row r="416" spans="1:49">
      <c r="A416">
        <v>450</v>
      </c>
      <c r="B416" t="s">
        <v>13</v>
      </c>
      <c r="C416" t="s">
        <v>17</v>
      </c>
      <c r="D416">
        <v>39716</v>
      </c>
      <c r="E416" t="s">
        <v>14</v>
      </c>
      <c r="F416" t="s">
        <v>733</v>
      </c>
      <c r="I416" t="s">
        <v>15</v>
      </c>
      <c r="J416">
        <v>1</v>
      </c>
      <c r="AR416" t="s">
        <v>12</v>
      </c>
      <c r="AT416">
        <f>VLOOKUP(F416,'[1]Packing List Items'!$O:$Q,3,0)</f>
        <v>0</v>
      </c>
      <c r="AU416" t="e">
        <f>VLOOKUP(F416,[2]Sheet1!$K:$M,3,0)</f>
        <v>#N/A</v>
      </c>
    </row>
    <row r="417" spans="1:47">
      <c r="A417">
        <v>452</v>
      </c>
      <c r="B417" t="s">
        <v>13</v>
      </c>
      <c r="C417" t="s">
        <v>17</v>
      </c>
      <c r="D417">
        <v>39717</v>
      </c>
      <c r="E417" t="s">
        <v>14</v>
      </c>
      <c r="F417" t="s">
        <v>734</v>
      </c>
      <c r="I417" t="s">
        <v>15</v>
      </c>
      <c r="J417">
        <v>7</v>
      </c>
      <c r="AR417" t="s">
        <v>12</v>
      </c>
      <c r="AT417">
        <f>VLOOKUP(F417,'[1]Packing List Items'!$O:$Q,3,0)</f>
        <v>7</v>
      </c>
      <c r="AU417" t="e">
        <f>VLOOKUP(F417,[2]Sheet1!$K:$M,3,0)</f>
        <v>#N/A</v>
      </c>
    </row>
    <row r="418" spans="1:47">
      <c r="A418">
        <v>454</v>
      </c>
      <c r="B418" t="s">
        <v>13</v>
      </c>
      <c r="C418" t="s">
        <v>17</v>
      </c>
      <c r="D418">
        <v>39717</v>
      </c>
      <c r="E418" t="s">
        <v>14</v>
      </c>
      <c r="F418" t="s">
        <v>735</v>
      </c>
      <c r="I418" t="s">
        <v>15</v>
      </c>
      <c r="J418">
        <v>4</v>
      </c>
      <c r="AR418" t="s">
        <v>12</v>
      </c>
      <c r="AT418">
        <f>VLOOKUP(F418,'[1]Packing List Items'!$O:$Q,3,0)</f>
        <v>4</v>
      </c>
      <c r="AU418" t="e">
        <f>VLOOKUP(F418,[2]Sheet1!$K:$M,3,0)</f>
        <v>#N/A</v>
      </c>
    </row>
    <row r="419" spans="1:47">
      <c r="A419">
        <v>458</v>
      </c>
      <c r="B419" t="s">
        <v>13</v>
      </c>
      <c r="C419" t="s">
        <v>17</v>
      </c>
      <c r="D419">
        <v>39717</v>
      </c>
      <c r="E419" t="s">
        <v>14</v>
      </c>
      <c r="F419" t="s">
        <v>736</v>
      </c>
      <c r="I419" t="s">
        <v>15</v>
      </c>
      <c r="J419">
        <v>2</v>
      </c>
      <c r="T419">
        <v>7</v>
      </c>
      <c r="AH419">
        <v>2</v>
      </c>
      <c r="AR419" t="s">
        <v>12</v>
      </c>
      <c r="AT419">
        <f>VLOOKUP(F419,'[1]Packing List Items'!$O:$Q,3,0)</f>
        <v>2</v>
      </c>
      <c r="AU419" t="e">
        <f>VLOOKUP(F419,[2]Sheet1!$K:$M,3,0)</f>
        <v>#N/A</v>
      </c>
    </row>
    <row r="420" spans="1:47">
      <c r="A420">
        <v>460</v>
      </c>
      <c r="B420" t="s">
        <v>13</v>
      </c>
      <c r="C420" t="s">
        <v>17</v>
      </c>
      <c r="D420">
        <v>39717</v>
      </c>
      <c r="E420" t="s">
        <v>14</v>
      </c>
      <c r="F420" t="s">
        <v>737</v>
      </c>
      <c r="I420" t="s">
        <v>15</v>
      </c>
      <c r="J420">
        <v>1</v>
      </c>
      <c r="AR420" t="s">
        <v>12</v>
      </c>
      <c r="AT420">
        <f>VLOOKUP(F420,'[1]Packing List Items'!$O:$Q,3,0)</f>
        <v>1</v>
      </c>
      <c r="AU420" t="e">
        <f>VLOOKUP(F420,[2]Sheet1!$K:$M,3,0)</f>
        <v>#N/A</v>
      </c>
    </row>
    <row r="421" spans="1:47">
      <c r="A421">
        <v>461</v>
      </c>
      <c r="B421" t="s">
        <v>13</v>
      </c>
      <c r="C421" t="s">
        <v>17</v>
      </c>
      <c r="D421">
        <v>39717</v>
      </c>
      <c r="E421" t="s">
        <v>14</v>
      </c>
      <c r="F421" t="s">
        <v>738</v>
      </c>
      <c r="I421" t="s">
        <v>15</v>
      </c>
      <c r="J421">
        <v>2</v>
      </c>
      <c r="AH421">
        <v>1</v>
      </c>
      <c r="AR421" t="s">
        <v>12</v>
      </c>
      <c r="AT421">
        <f>VLOOKUP(F421,'[1]Packing List Items'!$O:$Q,3,0)</f>
        <v>2</v>
      </c>
      <c r="AU421" t="e">
        <f>VLOOKUP(F421,[2]Sheet1!$K:$M,3,0)</f>
        <v>#N/A</v>
      </c>
    </row>
    <row r="422" spans="1:47">
      <c r="A422">
        <v>464</v>
      </c>
      <c r="B422" t="s">
        <v>13</v>
      </c>
      <c r="C422" t="s">
        <v>17</v>
      </c>
      <c r="D422">
        <v>39717</v>
      </c>
      <c r="E422" t="s">
        <v>14</v>
      </c>
      <c r="F422" t="s">
        <v>739</v>
      </c>
      <c r="I422" t="s">
        <v>15</v>
      </c>
      <c r="J422">
        <v>1</v>
      </c>
      <c r="AR422" t="s">
        <v>12</v>
      </c>
      <c r="AT422">
        <f>VLOOKUP(F422,'[1]Packing List Items'!$O:$Q,3,0)</f>
        <v>1</v>
      </c>
      <c r="AU422" t="e">
        <f>VLOOKUP(F422,[2]Sheet1!$K:$M,3,0)</f>
        <v>#N/A</v>
      </c>
    </row>
    <row r="423" spans="1:47">
      <c r="A423">
        <v>465</v>
      </c>
      <c r="B423" t="s">
        <v>13</v>
      </c>
      <c r="C423" t="s">
        <v>17</v>
      </c>
      <c r="D423">
        <v>39720</v>
      </c>
      <c r="E423" t="s">
        <v>14</v>
      </c>
      <c r="F423" t="s">
        <v>740</v>
      </c>
      <c r="I423" t="s">
        <v>15</v>
      </c>
      <c r="J423">
        <v>44</v>
      </c>
      <c r="AR423" t="s">
        <v>12</v>
      </c>
      <c r="AT423">
        <f>VLOOKUP(F423,'[1]Packing List Items'!$O:$Q,3,0)</f>
        <v>44</v>
      </c>
      <c r="AU423" t="e">
        <f>VLOOKUP(F423,[2]Sheet1!$K:$M,3,0)</f>
        <v>#N/A</v>
      </c>
    </row>
    <row r="424" spans="1:47">
      <c r="A424">
        <v>466</v>
      </c>
      <c r="B424" t="s">
        <v>13</v>
      </c>
      <c r="C424" t="s">
        <v>17</v>
      </c>
      <c r="D424">
        <v>39720</v>
      </c>
      <c r="E424" t="s">
        <v>14</v>
      </c>
      <c r="F424" t="s">
        <v>741</v>
      </c>
      <c r="I424" t="s">
        <v>15</v>
      </c>
      <c r="J424">
        <v>3</v>
      </c>
      <c r="AR424" t="s">
        <v>12</v>
      </c>
      <c r="AT424">
        <f>VLOOKUP(F424,'[1]Packing List Items'!$O:$Q,3,0)</f>
        <v>3</v>
      </c>
      <c r="AU424" t="e">
        <f>VLOOKUP(F424,[2]Sheet1!$K:$M,3,0)</f>
        <v>#N/A</v>
      </c>
    </row>
    <row r="425" spans="1:47">
      <c r="A425">
        <v>469</v>
      </c>
      <c r="B425" t="s">
        <v>13</v>
      </c>
      <c r="C425" t="s">
        <v>17</v>
      </c>
      <c r="D425" t="s">
        <v>906</v>
      </c>
      <c r="E425" t="s">
        <v>14</v>
      </c>
      <c r="F425" t="s">
        <v>792</v>
      </c>
      <c r="I425" t="s">
        <v>15</v>
      </c>
      <c r="J425">
        <v>1</v>
      </c>
      <c r="AR425" t="s">
        <v>12</v>
      </c>
      <c r="AT425">
        <f>VLOOKUP(F425,'[1]Packing List Items'!$O:$Q,3,0)</f>
        <v>4</v>
      </c>
      <c r="AU425" t="e">
        <f>VLOOKUP(F425,[2]Sheet1!$K:$M,3,0)</f>
        <v>#N/A</v>
      </c>
    </row>
    <row r="426" spans="1:47">
      <c r="A426">
        <v>470</v>
      </c>
      <c r="B426" t="s">
        <v>13</v>
      </c>
      <c r="C426" t="s">
        <v>17</v>
      </c>
      <c r="D426" t="s">
        <v>906</v>
      </c>
      <c r="E426" t="s">
        <v>14</v>
      </c>
      <c r="F426" t="s">
        <v>783</v>
      </c>
      <c r="I426" t="s">
        <v>15</v>
      </c>
      <c r="J426">
        <v>1</v>
      </c>
      <c r="AA426">
        <v>1</v>
      </c>
      <c r="AR426" t="s">
        <v>12</v>
      </c>
      <c r="AT426">
        <f>VLOOKUP(F426,'[1]Packing List Items'!$O:$Q,3,0)</f>
        <v>2</v>
      </c>
      <c r="AU426" t="e">
        <f>VLOOKUP(F426,[2]Sheet1!$K:$M,3,0)</f>
        <v>#N/A</v>
      </c>
    </row>
    <row r="427" spans="1:47">
      <c r="A427">
        <v>471</v>
      </c>
      <c r="B427" t="s">
        <v>13</v>
      </c>
      <c r="C427" t="s">
        <v>17</v>
      </c>
      <c r="D427" t="s">
        <v>906</v>
      </c>
      <c r="E427" t="s">
        <v>14</v>
      </c>
      <c r="F427" t="s">
        <v>805</v>
      </c>
      <c r="I427" t="s">
        <v>15</v>
      </c>
      <c r="J427">
        <v>1</v>
      </c>
      <c r="AR427" t="s">
        <v>12</v>
      </c>
      <c r="AT427">
        <f>VLOOKUP(F427,'[1]Packing List Items'!$O:$Q,3,0)</f>
        <v>4</v>
      </c>
      <c r="AU427" t="e">
        <f>VLOOKUP(F427,[2]Sheet1!$K:$M,3,0)</f>
        <v>#N/A</v>
      </c>
    </row>
    <row r="428" spans="1:47">
      <c r="A428">
        <v>472</v>
      </c>
      <c r="B428" t="s">
        <v>13</v>
      </c>
      <c r="C428" t="s">
        <v>17</v>
      </c>
      <c r="D428" t="s">
        <v>906</v>
      </c>
      <c r="E428" t="s">
        <v>14</v>
      </c>
      <c r="F428" t="s">
        <v>797</v>
      </c>
      <c r="I428" t="s">
        <v>15</v>
      </c>
      <c r="J428">
        <v>1</v>
      </c>
      <c r="AR428" t="s">
        <v>12</v>
      </c>
      <c r="AT428">
        <f>VLOOKUP(F428,'[1]Packing List Items'!$O:$Q,3,0)</f>
        <v>5</v>
      </c>
      <c r="AU428" t="e">
        <f>VLOOKUP(F428,[2]Sheet1!$K:$M,3,0)</f>
        <v>#N/A</v>
      </c>
    </row>
    <row r="429" spans="1:47">
      <c r="A429">
        <v>473</v>
      </c>
      <c r="B429" t="s">
        <v>13</v>
      </c>
      <c r="C429" t="s">
        <v>17</v>
      </c>
      <c r="D429" t="s">
        <v>906</v>
      </c>
      <c r="E429" t="s">
        <v>14</v>
      </c>
      <c r="F429" t="s">
        <v>806</v>
      </c>
      <c r="I429" t="s">
        <v>15</v>
      </c>
      <c r="J429">
        <v>1</v>
      </c>
      <c r="V429">
        <v>1</v>
      </c>
      <c r="AR429" t="s">
        <v>12</v>
      </c>
      <c r="AT429">
        <f>VLOOKUP(F429,'[1]Packing List Items'!$O:$Q,3,0)</f>
        <v>3</v>
      </c>
      <c r="AU429" t="e">
        <f>VLOOKUP(F429,[2]Sheet1!$K:$M,3,0)</f>
        <v>#N/A</v>
      </c>
    </row>
    <row r="430" spans="1:47">
      <c r="A430">
        <v>474</v>
      </c>
      <c r="B430" t="s">
        <v>13</v>
      </c>
      <c r="C430" t="s">
        <v>17</v>
      </c>
      <c r="D430" t="s">
        <v>906</v>
      </c>
      <c r="E430" t="s">
        <v>14</v>
      </c>
      <c r="F430" t="s">
        <v>803</v>
      </c>
      <c r="I430" t="s">
        <v>15</v>
      </c>
      <c r="J430">
        <v>1</v>
      </c>
      <c r="AC430">
        <v>1</v>
      </c>
      <c r="AI430">
        <v>1</v>
      </c>
      <c r="AR430" t="s">
        <v>12</v>
      </c>
      <c r="AT430">
        <f>VLOOKUP(F430,'[1]Packing List Items'!$O:$Q,3,0)</f>
        <v>7</v>
      </c>
      <c r="AU430" t="e">
        <f>VLOOKUP(F430,[2]Sheet1!$K:$M,3,0)</f>
        <v>#N/A</v>
      </c>
    </row>
    <row r="431" spans="1:47">
      <c r="A431">
        <v>475</v>
      </c>
      <c r="B431" t="s">
        <v>13</v>
      </c>
      <c r="C431" t="s">
        <v>17</v>
      </c>
      <c r="D431" t="s">
        <v>906</v>
      </c>
      <c r="E431" t="s">
        <v>14</v>
      </c>
      <c r="F431" t="s">
        <v>795</v>
      </c>
      <c r="I431" t="s">
        <v>15</v>
      </c>
      <c r="J431">
        <v>1</v>
      </c>
      <c r="AR431" t="s">
        <v>12</v>
      </c>
      <c r="AT431">
        <f>VLOOKUP(F431,'[1]Packing List Items'!$O:$Q,3,0)</f>
        <v>10</v>
      </c>
      <c r="AU431" t="e">
        <f>VLOOKUP(F431,[2]Sheet1!$K:$M,3,0)</f>
        <v>#N/A</v>
      </c>
    </row>
    <row r="432" spans="1:47">
      <c r="A432">
        <v>476</v>
      </c>
      <c r="B432" t="s">
        <v>13</v>
      </c>
      <c r="C432" t="s">
        <v>17</v>
      </c>
      <c r="D432" t="s">
        <v>906</v>
      </c>
      <c r="E432" t="s">
        <v>14</v>
      </c>
      <c r="F432" t="s">
        <v>782</v>
      </c>
      <c r="I432" t="s">
        <v>15</v>
      </c>
      <c r="J432">
        <v>1</v>
      </c>
      <c r="AR432" t="s">
        <v>12</v>
      </c>
      <c r="AT432">
        <f>VLOOKUP(F432,'[1]Packing List Items'!$O:$Q,3,0)</f>
        <v>6</v>
      </c>
      <c r="AU432" t="e">
        <f>VLOOKUP(F432,[2]Sheet1!$K:$M,3,0)</f>
        <v>#N/A</v>
      </c>
    </row>
    <row r="433" spans="1:47">
      <c r="A433">
        <v>477</v>
      </c>
      <c r="B433" t="s">
        <v>13</v>
      </c>
      <c r="C433" t="s">
        <v>17</v>
      </c>
      <c r="D433" t="s">
        <v>906</v>
      </c>
      <c r="E433" t="s">
        <v>14</v>
      </c>
      <c r="F433" t="s">
        <v>808</v>
      </c>
      <c r="I433" t="s">
        <v>15</v>
      </c>
      <c r="J433">
        <v>1</v>
      </c>
      <c r="AA433">
        <v>1</v>
      </c>
      <c r="AR433" t="s">
        <v>12</v>
      </c>
      <c r="AT433">
        <f>VLOOKUP(F433,'[1]Packing List Items'!$O:$Q,3,0)</f>
        <v>31</v>
      </c>
      <c r="AU433" t="e">
        <f>VLOOKUP(F433,[2]Sheet1!$K:$M,3,0)</f>
        <v>#N/A</v>
      </c>
    </row>
    <row r="434" spans="1:47">
      <c r="A434">
        <v>478</v>
      </c>
      <c r="B434" t="s">
        <v>13</v>
      </c>
      <c r="C434" t="s">
        <v>17</v>
      </c>
      <c r="D434" t="s">
        <v>906</v>
      </c>
      <c r="E434" t="s">
        <v>14</v>
      </c>
      <c r="F434" t="s">
        <v>812</v>
      </c>
      <c r="I434" t="s">
        <v>15</v>
      </c>
      <c r="J434">
        <v>1</v>
      </c>
      <c r="AR434" t="s">
        <v>12</v>
      </c>
      <c r="AT434">
        <f>VLOOKUP(F434,'[1]Packing List Items'!$O:$Q,3,0)</f>
        <v>31</v>
      </c>
      <c r="AU434" t="e">
        <f>VLOOKUP(F434,[2]Sheet1!$K:$M,3,0)</f>
        <v>#N/A</v>
      </c>
    </row>
    <row r="435" spans="1:47">
      <c r="A435">
        <v>479</v>
      </c>
      <c r="B435" t="s">
        <v>13</v>
      </c>
      <c r="C435" t="s">
        <v>17</v>
      </c>
      <c r="D435" t="s">
        <v>906</v>
      </c>
      <c r="E435" t="s">
        <v>14</v>
      </c>
      <c r="F435" t="s">
        <v>810</v>
      </c>
      <c r="I435" t="s">
        <v>15</v>
      </c>
      <c r="J435">
        <v>1</v>
      </c>
      <c r="AR435" t="s">
        <v>12</v>
      </c>
      <c r="AT435">
        <f>VLOOKUP(F435,'[1]Packing List Items'!$O:$Q,3,0)</f>
        <v>3</v>
      </c>
      <c r="AU435" t="e">
        <f>VLOOKUP(F435,[2]Sheet1!$K:$M,3,0)</f>
        <v>#N/A</v>
      </c>
    </row>
    <row r="436" spans="1:47">
      <c r="A436">
        <v>480</v>
      </c>
      <c r="B436" t="s">
        <v>13</v>
      </c>
      <c r="C436" t="s">
        <v>17</v>
      </c>
      <c r="D436" t="s">
        <v>906</v>
      </c>
      <c r="E436" t="s">
        <v>14</v>
      </c>
      <c r="F436" t="s">
        <v>794</v>
      </c>
      <c r="I436" t="s">
        <v>15</v>
      </c>
      <c r="J436">
        <v>1</v>
      </c>
      <c r="AR436" t="s">
        <v>12</v>
      </c>
      <c r="AT436">
        <f>VLOOKUP(F436,'[1]Packing List Items'!$O:$Q,3,0)</f>
        <v>5</v>
      </c>
      <c r="AU436" t="e">
        <f>VLOOKUP(F436,[2]Sheet1!$K:$M,3,0)</f>
        <v>#N/A</v>
      </c>
    </row>
    <row r="437" spans="1:47">
      <c r="A437">
        <v>481</v>
      </c>
      <c r="B437" t="s">
        <v>13</v>
      </c>
      <c r="C437" t="s">
        <v>17</v>
      </c>
      <c r="D437" t="s">
        <v>906</v>
      </c>
      <c r="E437" t="s">
        <v>14</v>
      </c>
      <c r="F437" t="s">
        <v>796</v>
      </c>
      <c r="I437" t="s">
        <v>15</v>
      </c>
      <c r="J437">
        <v>1</v>
      </c>
      <c r="AR437" t="s">
        <v>12</v>
      </c>
      <c r="AT437">
        <f>VLOOKUP(F437,'[1]Packing List Items'!$O:$Q,3,0)</f>
        <v>9</v>
      </c>
      <c r="AU437" t="e">
        <f>VLOOKUP(F437,[2]Sheet1!$K:$M,3,0)</f>
        <v>#N/A</v>
      </c>
    </row>
    <row r="438" spans="1:47">
      <c r="A438">
        <v>482</v>
      </c>
      <c r="B438" t="s">
        <v>13</v>
      </c>
      <c r="C438" t="s">
        <v>17</v>
      </c>
      <c r="D438" t="s">
        <v>906</v>
      </c>
      <c r="E438" t="s">
        <v>14</v>
      </c>
      <c r="F438" t="s">
        <v>780</v>
      </c>
      <c r="I438" t="s">
        <v>15</v>
      </c>
      <c r="J438">
        <v>1</v>
      </c>
      <c r="AR438" t="s">
        <v>12</v>
      </c>
      <c r="AT438">
        <f>VLOOKUP(F438,'[1]Packing List Items'!$O:$Q,3,0)</f>
        <v>5</v>
      </c>
      <c r="AU438" t="e">
        <f>VLOOKUP(F438,[2]Sheet1!$K:$M,3,0)</f>
        <v>#N/A</v>
      </c>
    </row>
    <row r="439" spans="1:47">
      <c r="A439">
        <v>483</v>
      </c>
      <c r="B439" t="s">
        <v>13</v>
      </c>
      <c r="C439" t="s">
        <v>17</v>
      </c>
      <c r="D439" t="s">
        <v>906</v>
      </c>
      <c r="E439" t="s">
        <v>14</v>
      </c>
      <c r="F439" t="s">
        <v>777</v>
      </c>
      <c r="I439" t="s">
        <v>15</v>
      </c>
      <c r="J439">
        <v>1</v>
      </c>
      <c r="AR439" t="s">
        <v>12</v>
      </c>
      <c r="AT439">
        <f>VLOOKUP(F439,'[1]Packing List Items'!$O:$Q,3,0)</f>
        <v>3</v>
      </c>
      <c r="AU439" t="e">
        <f>VLOOKUP(F439,[2]Sheet1!$K:$M,3,0)</f>
        <v>#N/A</v>
      </c>
    </row>
    <row r="440" spans="1:47">
      <c r="A440">
        <v>484</v>
      </c>
      <c r="B440" t="s">
        <v>13</v>
      </c>
      <c r="C440" t="s">
        <v>17</v>
      </c>
      <c r="D440" t="s">
        <v>906</v>
      </c>
      <c r="E440" t="s">
        <v>14</v>
      </c>
      <c r="F440" t="s">
        <v>779</v>
      </c>
      <c r="I440" t="s">
        <v>15</v>
      </c>
      <c r="J440">
        <v>1</v>
      </c>
      <c r="AR440" t="s">
        <v>12</v>
      </c>
      <c r="AT440">
        <f>VLOOKUP(F440,'[1]Packing List Items'!$O:$Q,3,0)</f>
        <v>4</v>
      </c>
      <c r="AU440" t="e">
        <f>VLOOKUP(F440,[2]Sheet1!$K:$M,3,0)</f>
        <v>#N/A</v>
      </c>
    </row>
    <row r="441" spans="1:47">
      <c r="A441">
        <v>485</v>
      </c>
      <c r="B441" t="s">
        <v>13</v>
      </c>
      <c r="C441" t="s">
        <v>17</v>
      </c>
      <c r="D441" t="s">
        <v>906</v>
      </c>
      <c r="E441" t="s">
        <v>14</v>
      </c>
      <c r="F441" t="s">
        <v>781</v>
      </c>
      <c r="I441" t="s">
        <v>15</v>
      </c>
      <c r="J441">
        <v>1</v>
      </c>
      <c r="AA441">
        <v>1</v>
      </c>
      <c r="AR441" t="s">
        <v>12</v>
      </c>
      <c r="AT441">
        <f>VLOOKUP(F441,'[1]Packing List Items'!$O:$Q,3,0)</f>
        <v>2</v>
      </c>
      <c r="AU441" t="e">
        <f>VLOOKUP(F441,[2]Sheet1!$K:$M,3,0)</f>
        <v>#N/A</v>
      </c>
    </row>
    <row r="442" spans="1:47">
      <c r="A442">
        <v>486</v>
      </c>
      <c r="B442" t="s">
        <v>13</v>
      </c>
      <c r="C442" t="s">
        <v>17</v>
      </c>
      <c r="D442" t="s">
        <v>906</v>
      </c>
      <c r="E442" t="s">
        <v>14</v>
      </c>
      <c r="F442" t="s">
        <v>809</v>
      </c>
      <c r="I442" t="s">
        <v>15</v>
      </c>
      <c r="J442">
        <v>1</v>
      </c>
      <c r="T442">
        <v>5</v>
      </c>
      <c r="AR442" t="s">
        <v>12</v>
      </c>
      <c r="AT442">
        <f>VLOOKUP(F442,'[1]Packing List Items'!$O:$Q,3,0)</f>
        <v>4</v>
      </c>
      <c r="AU442" t="e">
        <f>VLOOKUP(F442,[2]Sheet1!$K:$M,3,0)</f>
        <v>#N/A</v>
      </c>
    </row>
    <row r="443" spans="1:47">
      <c r="A443">
        <v>487</v>
      </c>
      <c r="B443" t="s">
        <v>13</v>
      </c>
      <c r="C443" t="s">
        <v>17</v>
      </c>
      <c r="D443" t="s">
        <v>906</v>
      </c>
      <c r="E443" t="s">
        <v>14</v>
      </c>
      <c r="F443" t="s">
        <v>775</v>
      </c>
      <c r="I443" t="s">
        <v>15</v>
      </c>
      <c r="J443">
        <v>1</v>
      </c>
      <c r="AR443" t="s">
        <v>12</v>
      </c>
      <c r="AT443">
        <f>VLOOKUP(F443,'[1]Packing List Items'!$O:$Q,3,0)</f>
        <v>3</v>
      </c>
      <c r="AU443" t="e">
        <f>VLOOKUP(F443,[2]Sheet1!$K:$M,3,0)</f>
        <v>#N/A</v>
      </c>
    </row>
    <row r="444" spans="1:47">
      <c r="A444">
        <v>488</v>
      </c>
      <c r="B444" t="s">
        <v>13</v>
      </c>
      <c r="C444" t="s">
        <v>17</v>
      </c>
      <c r="D444" t="s">
        <v>906</v>
      </c>
      <c r="E444" t="s">
        <v>14</v>
      </c>
      <c r="F444" t="s">
        <v>774</v>
      </c>
      <c r="I444" t="s">
        <v>15</v>
      </c>
      <c r="J444">
        <v>1</v>
      </c>
      <c r="AR444" t="s">
        <v>12</v>
      </c>
      <c r="AT444">
        <f>VLOOKUP(F444,'[1]Packing List Items'!$O:$Q,3,0)</f>
        <v>6</v>
      </c>
      <c r="AU444" t="e">
        <f>VLOOKUP(F444,[2]Sheet1!$K:$M,3,0)</f>
        <v>#N/A</v>
      </c>
    </row>
    <row r="445" spans="1:47">
      <c r="A445">
        <v>489</v>
      </c>
      <c r="B445" t="s">
        <v>13</v>
      </c>
      <c r="C445" t="s">
        <v>17</v>
      </c>
      <c r="D445" t="s">
        <v>906</v>
      </c>
      <c r="E445" t="s">
        <v>14</v>
      </c>
      <c r="F445" t="s">
        <v>811</v>
      </c>
      <c r="I445" t="s">
        <v>15</v>
      </c>
      <c r="J445">
        <v>1</v>
      </c>
      <c r="AR445" t="s">
        <v>12</v>
      </c>
      <c r="AT445">
        <f>VLOOKUP(F445,'[1]Packing List Items'!$O:$Q,3,0)</f>
        <v>10</v>
      </c>
      <c r="AU445" t="e">
        <f>VLOOKUP(F445,[2]Sheet1!$K:$M,3,0)</f>
        <v>#N/A</v>
      </c>
    </row>
    <row r="446" spans="1:47">
      <c r="A446">
        <v>490</v>
      </c>
      <c r="B446" t="s">
        <v>13</v>
      </c>
      <c r="C446" t="s">
        <v>17</v>
      </c>
      <c r="D446" t="s">
        <v>906</v>
      </c>
      <c r="E446" t="s">
        <v>14</v>
      </c>
      <c r="F446" t="s">
        <v>776</v>
      </c>
      <c r="I446" t="s">
        <v>15</v>
      </c>
      <c r="J446">
        <v>1</v>
      </c>
      <c r="AR446" t="s">
        <v>12</v>
      </c>
      <c r="AT446">
        <f>VLOOKUP(F446,'[1]Packing List Items'!$O:$Q,3,0)</f>
        <v>2</v>
      </c>
      <c r="AU446" t="e">
        <f>VLOOKUP(F446,[2]Sheet1!$K:$M,3,0)</f>
        <v>#N/A</v>
      </c>
    </row>
    <row r="447" spans="1:47">
      <c r="A447">
        <v>491</v>
      </c>
      <c r="B447" t="s">
        <v>13</v>
      </c>
      <c r="C447" t="s">
        <v>17</v>
      </c>
      <c r="D447" t="s">
        <v>906</v>
      </c>
      <c r="E447" t="s">
        <v>14</v>
      </c>
      <c r="F447" t="s">
        <v>778</v>
      </c>
      <c r="I447" t="s">
        <v>15</v>
      </c>
      <c r="J447">
        <v>1</v>
      </c>
      <c r="V447">
        <v>1</v>
      </c>
      <c r="AR447" t="s">
        <v>12</v>
      </c>
      <c r="AT447">
        <f>VLOOKUP(F447,'[1]Packing List Items'!$O:$Q,3,0)</f>
        <v>2</v>
      </c>
      <c r="AU447" t="e">
        <f>VLOOKUP(F447,[2]Sheet1!$K:$M,3,0)</f>
        <v>#N/A</v>
      </c>
    </row>
    <row r="448" spans="1:47">
      <c r="A448">
        <v>492</v>
      </c>
      <c r="B448" t="s">
        <v>13</v>
      </c>
      <c r="C448" t="s">
        <v>17</v>
      </c>
      <c r="D448" t="s">
        <v>906</v>
      </c>
      <c r="E448" t="s">
        <v>14</v>
      </c>
      <c r="F448" t="s">
        <v>804</v>
      </c>
      <c r="I448" t="s">
        <v>15</v>
      </c>
      <c r="J448">
        <v>1</v>
      </c>
      <c r="AR448" t="s">
        <v>12</v>
      </c>
      <c r="AT448">
        <f>VLOOKUP(F448,'[1]Packing List Items'!$O:$Q,3,0)</f>
        <v>5</v>
      </c>
      <c r="AU448" t="e">
        <f>VLOOKUP(F448,[2]Sheet1!$K:$M,3,0)</f>
        <v>#N/A</v>
      </c>
    </row>
    <row r="449" spans="1:47">
      <c r="A449">
        <v>493</v>
      </c>
      <c r="B449" t="s">
        <v>13</v>
      </c>
      <c r="C449" t="s">
        <v>17</v>
      </c>
      <c r="D449" t="s">
        <v>906</v>
      </c>
      <c r="E449" t="s">
        <v>14</v>
      </c>
      <c r="F449" t="s">
        <v>772</v>
      </c>
      <c r="I449" t="s">
        <v>15</v>
      </c>
      <c r="J449">
        <v>1</v>
      </c>
      <c r="AR449" t="s">
        <v>12</v>
      </c>
      <c r="AT449">
        <f>VLOOKUP(F449,'[1]Packing List Items'!$O:$Q,3,0)</f>
        <v>5</v>
      </c>
      <c r="AU449" t="e">
        <f>VLOOKUP(F449,[2]Sheet1!$K:$M,3,0)</f>
        <v>#N/A</v>
      </c>
    </row>
    <row r="450" spans="1:47">
      <c r="A450">
        <v>494</v>
      </c>
      <c r="B450" t="s">
        <v>13</v>
      </c>
      <c r="C450" t="s">
        <v>17</v>
      </c>
      <c r="D450" t="s">
        <v>906</v>
      </c>
      <c r="E450" t="s">
        <v>14</v>
      </c>
      <c r="F450" t="s">
        <v>773</v>
      </c>
      <c r="I450" t="s">
        <v>15</v>
      </c>
      <c r="J450">
        <v>1</v>
      </c>
      <c r="AR450" t="s">
        <v>12</v>
      </c>
      <c r="AT450">
        <f>VLOOKUP(F450,'[1]Packing List Items'!$O:$Q,3,0)</f>
        <v>3</v>
      </c>
      <c r="AU450" t="e">
        <f>VLOOKUP(F450,[2]Sheet1!$K:$M,3,0)</f>
        <v>#N/A</v>
      </c>
    </row>
    <row r="451" spans="1:47">
      <c r="A451">
        <v>495</v>
      </c>
      <c r="B451" t="s">
        <v>13</v>
      </c>
      <c r="C451" t="s">
        <v>17</v>
      </c>
      <c r="D451" t="s">
        <v>906</v>
      </c>
      <c r="E451" t="s">
        <v>14</v>
      </c>
      <c r="F451" t="s">
        <v>807</v>
      </c>
      <c r="I451" t="s">
        <v>15</v>
      </c>
      <c r="J451">
        <v>1</v>
      </c>
      <c r="AR451" t="s">
        <v>12</v>
      </c>
      <c r="AT451">
        <f>VLOOKUP(F451,'[1]Packing List Items'!$O:$Q,3,0)</f>
        <v>4</v>
      </c>
      <c r="AU451" t="e">
        <f>VLOOKUP(F451,[2]Sheet1!$K:$M,3,0)</f>
        <v>#N/A</v>
      </c>
    </row>
    <row r="452" spans="1:47">
      <c r="A452">
        <v>496</v>
      </c>
      <c r="B452" t="s">
        <v>13</v>
      </c>
      <c r="C452" t="s">
        <v>17</v>
      </c>
      <c r="D452" t="s">
        <v>906</v>
      </c>
      <c r="E452" t="s">
        <v>14</v>
      </c>
      <c r="F452" t="s">
        <v>771</v>
      </c>
      <c r="I452" t="s">
        <v>15</v>
      </c>
      <c r="J452">
        <v>1</v>
      </c>
      <c r="AR452" t="s">
        <v>12</v>
      </c>
      <c r="AT452">
        <f>VLOOKUP(F452,'[1]Packing List Items'!$O:$Q,3,0)</f>
        <v>7</v>
      </c>
      <c r="AU452" t="e">
        <f>VLOOKUP(F452,[2]Sheet1!$K:$M,3,0)</f>
        <v>#N/A</v>
      </c>
    </row>
    <row r="453" spans="1:47">
      <c r="A453">
        <v>497</v>
      </c>
      <c r="B453" t="s">
        <v>13</v>
      </c>
      <c r="C453" t="s">
        <v>17</v>
      </c>
      <c r="D453" t="s">
        <v>906</v>
      </c>
      <c r="E453" t="s">
        <v>14</v>
      </c>
      <c r="F453" t="s">
        <v>763</v>
      </c>
      <c r="I453" t="s">
        <v>15</v>
      </c>
      <c r="J453">
        <v>1</v>
      </c>
      <c r="AR453" t="s">
        <v>12</v>
      </c>
      <c r="AT453">
        <f>VLOOKUP(F453,'[1]Packing List Items'!$O:$Q,3,0)</f>
        <v>3</v>
      </c>
      <c r="AU453" t="e">
        <f>VLOOKUP(F453,[2]Sheet1!$K:$M,3,0)</f>
        <v>#N/A</v>
      </c>
    </row>
    <row r="454" spans="1:47">
      <c r="A454">
        <v>498</v>
      </c>
      <c r="B454" t="s">
        <v>13</v>
      </c>
      <c r="C454" t="s">
        <v>17</v>
      </c>
      <c r="D454" t="s">
        <v>906</v>
      </c>
      <c r="E454" t="s">
        <v>14</v>
      </c>
      <c r="F454" t="s">
        <v>767</v>
      </c>
      <c r="I454" t="s">
        <v>15</v>
      </c>
      <c r="J454">
        <v>1</v>
      </c>
      <c r="AR454" t="s">
        <v>12</v>
      </c>
      <c r="AT454">
        <f>VLOOKUP(F454,'[1]Packing List Items'!$O:$Q,3,0)</f>
        <v>5</v>
      </c>
      <c r="AU454" t="e">
        <f>VLOOKUP(F454,[2]Sheet1!$K:$M,3,0)</f>
        <v>#N/A</v>
      </c>
    </row>
    <row r="455" spans="1:47">
      <c r="A455">
        <v>499</v>
      </c>
      <c r="B455" t="s">
        <v>13</v>
      </c>
      <c r="C455" t="s">
        <v>17</v>
      </c>
      <c r="D455" t="s">
        <v>906</v>
      </c>
      <c r="E455" t="s">
        <v>14</v>
      </c>
      <c r="F455" t="s">
        <v>764</v>
      </c>
      <c r="I455" t="s">
        <v>15</v>
      </c>
      <c r="J455">
        <v>1</v>
      </c>
      <c r="AR455" t="s">
        <v>12</v>
      </c>
      <c r="AT455">
        <f>VLOOKUP(F455,'[1]Packing List Items'!$O:$Q,3,0)</f>
        <v>5</v>
      </c>
      <c r="AU455" t="e">
        <f>VLOOKUP(F455,[2]Sheet1!$K:$M,3,0)</f>
        <v>#N/A</v>
      </c>
    </row>
    <row r="456" spans="1:47">
      <c r="A456">
        <v>500</v>
      </c>
      <c r="B456" t="s">
        <v>13</v>
      </c>
      <c r="C456" t="s">
        <v>17</v>
      </c>
      <c r="D456" t="s">
        <v>906</v>
      </c>
      <c r="E456" t="s">
        <v>14</v>
      </c>
      <c r="F456" t="s">
        <v>762</v>
      </c>
      <c r="I456" t="s">
        <v>15</v>
      </c>
      <c r="J456">
        <v>1</v>
      </c>
      <c r="AA456">
        <v>1</v>
      </c>
      <c r="AR456" t="s">
        <v>12</v>
      </c>
      <c r="AT456">
        <f>VLOOKUP(F456,'[1]Packing List Items'!$O:$Q,3,0)</f>
        <v>2</v>
      </c>
      <c r="AU456" t="e">
        <f>VLOOKUP(F456,[2]Sheet1!$K:$M,3,0)</f>
        <v>#N/A</v>
      </c>
    </row>
    <row r="457" spans="1:47">
      <c r="A457">
        <v>501</v>
      </c>
      <c r="B457" t="s">
        <v>13</v>
      </c>
      <c r="C457" t="s">
        <v>17</v>
      </c>
      <c r="D457" t="s">
        <v>906</v>
      </c>
      <c r="E457" t="s">
        <v>14</v>
      </c>
      <c r="F457" t="s">
        <v>905</v>
      </c>
      <c r="I457" t="s">
        <v>15</v>
      </c>
      <c r="J457">
        <v>1</v>
      </c>
      <c r="V457">
        <v>57</v>
      </c>
      <c r="AR457" t="s">
        <v>12</v>
      </c>
      <c r="AT457">
        <f>VLOOKUP(F457,'[1]Packing List Items'!$O:$Q,3,0)</f>
        <v>52</v>
      </c>
      <c r="AU457" t="e">
        <f>VLOOKUP(F457,[2]Sheet1!$K:$M,3,0)</f>
        <v>#N/A</v>
      </c>
    </row>
    <row r="458" spans="1:47">
      <c r="A458">
        <v>502</v>
      </c>
      <c r="B458" t="s">
        <v>13</v>
      </c>
      <c r="C458" t="s">
        <v>17</v>
      </c>
      <c r="D458" t="s">
        <v>906</v>
      </c>
      <c r="E458" t="s">
        <v>14</v>
      </c>
      <c r="F458" t="s">
        <v>791</v>
      </c>
      <c r="I458" t="s">
        <v>15</v>
      </c>
      <c r="J458">
        <v>1</v>
      </c>
      <c r="AR458" t="s">
        <v>12</v>
      </c>
      <c r="AT458">
        <f>VLOOKUP(F458,'[1]Packing List Items'!$O:$Q,3,0)</f>
        <v>8</v>
      </c>
      <c r="AU458" t="e">
        <f>VLOOKUP(F458,[2]Sheet1!$K:$M,3,0)</f>
        <v>#N/A</v>
      </c>
    </row>
    <row r="459" spans="1:47">
      <c r="A459">
        <v>503</v>
      </c>
      <c r="B459" t="s">
        <v>13</v>
      </c>
      <c r="C459" t="s">
        <v>17</v>
      </c>
      <c r="D459" t="s">
        <v>906</v>
      </c>
      <c r="E459" t="s">
        <v>14</v>
      </c>
      <c r="F459" t="s">
        <v>750</v>
      </c>
      <c r="I459" t="s">
        <v>15</v>
      </c>
      <c r="J459">
        <v>1</v>
      </c>
      <c r="AR459" t="s">
        <v>12</v>
      </c>
      <c r="AT459">
        <f>VLOOKUP(F459,'[1]Packing List Items'!$O:$Q,3,0)</f>
        <v>7</v>
      </c>
      <c r="AU459" t="e">
        <f>VLOOKUP(F459,[2]Sheet1!$K:$M,3,0)</f>
        <v>#N/A</v>
      </c>
    </row>
    <row r="460" spans="1:47">
      <c r="A460">
        <v>504</v>
      </c>
      <c r="B460" t="s">
        <v>13</v>
      </c>
      <c r="C460" t="s">
        <v>17</v>
      </c>
      <c r="D460" t="s">
        <v>906</v>
      </c>
      <c r="E460" t="s">
        <v>14</v>
      </c>
      <c r="F460" t="s">
        <v>826</v>
      </c>
      <c r="I460" t="s">
        <v>15</v>
      </c>
      <c r="J460">
        <v>1</v>
      </c>
      <c r="AR460" t="s">
        <v>12</v>
      </c>
      <c r="AT460">
        <f>VLOOKUP(F460,'[1]Packing List Items'!$O:$Q,3,0)</f>
        <v>8</v>
      </c>
      <c r="AU460" t="e">
        <f>VLOOKUP(F460,[2]Sheet1!$K:$M,3,0)</f>
        <v>#N/A</v>
      </c>
    </row>
    <row r="461" spans="1:47">
      <c r="A461">
        <v>505</v>
      </c>
      <c r="B461" t="s">
        <v>13</v>
      </c>
      <c r="C461" t="s">
        <v>17</v>
      </c>
      <c r="D461" t="s">
        <v>906</v>
      </c>
      <c r="E461" t="s">
        <v>14</v>
      </c>
      <c r="F461" t="s">
        <v>744</v>
      </c>
      <c r="I461" t="s">
        <v>15</v>
      </c>
      <c r="J461">
        <v>1</v>
      </c>
      <c r="AR461" t="s">
        <v>12</v>
      </c>
      <c r="AT461">
        <f>VLOOKUP(F461,'[1]Packing List Items'!$O:$Q,3,0)</f>
        <v>5</v>
      </c>
      <c r="AU461" t="e">
        <f>VLOOKUP(F461,[2]Sheet1!$K:$M,3,0)</f>
        <v>#N/A</v>
      </c>
    </row>
    <row r="462" spans="1:47">
      <c r="A462">
        <v>506</v>
      </c>
      <c r="B462" t="s">
        <v>13</v>
      </c>
      <c r="C462" t="s">
        <v>17</v>
      </c>
      <c r="D462" t="s">
        <v>906</v>
      </c>
      <c r="E462" t="s">
        <v>14</v>
      </c>
      <c r="F462" t="s">
        <v>793</v>
      </c>
      <c r="I462" t="s">
        <v>15</v>
      </c>
      <c r="J462">
        <v>1</v>
      </c>
      <c r="AR462" t="s">
        <v>12</v>
      </c>
      <c r="AT462">
        <f>VLOOKUP(F462,'[1]Packing List Items'!$O:$Q,3,0)</f>
        <v>7</v>
      </c>
      <c r="AU462" t="e">
        <f>VLOOKUP(F462,[2]Sheet1!$K:$M,3,0)</f>
        <v>#N/A</v>
      </c>
    </row>
    <row r="463" spans="1:47">
      <c r="A463">
        <v>507</v>
      </c>
      <c r="B463" t="s">
        <v>13</v>
      </c>
      <c r="C463" t="s">
        <v>17</v>
      </c>
      <c r="D463" t="s">
        <v>906</v>
      </c>
      <c r="E463" t="s">
        <v>14</v>
      </c>
      <c r="F463" t="s">
        <v>784</v>
      </c>
      <c r="I463" t="s">
        <v>15</v>
      </c>
      <c r="J463">
        <v>1</v>
      </c>
      <c r="V463">
        <v>2</v>
      </c>
      <c r="AR463" t="s">
        <v>12</v>
      </c>
      <c r="AT463">
        <f>VLOOKUP(F463,'[1]Packing List Items'!$O:$Q,3,0)</f>
        <v>34</v>
      </c>
      <c r="AU463" t="e">
        <f>VLOOKUP(F463,[2]Sheet1!$K:$M,3,0)</f>
        <v>#N/A</v>
      </c>
    </row>
    <row r="464" spans="1:47">
      <c r="A464">
        <v>508</v>
      </c>
      <c r="B464" t="s">
        <v>13</v>
      </c>
      <c r="C464" t="s">
        <v>17</v>
      </c>
      <c r="D464" t="s">
        <v>906</v>
      </c>
      <c r="E464" t="s">
        <v>14</v>
      </c>
      <c r="F464" t="s">
        <v>748</v>
      </c>
      <c r="I464" t="s">
        <v>15</v>
      </c>
      <c r="J464">
        <v>1</v>
      </c>
      <c r="AR464" t="s">
        <v>12</v>
      </c>
      <c r="AT464">
        <f>VLOOKUP(F464,'[1]Packing List Items'!$O:$Q,3,0)</f>
        <v>2</v>
      </c>
      <c r="AU464" t="e">
        <f>VLOOKUP(F464,[2]Sheet1!$K:$M,3,0)</f>
        <v>#N/A</v>
      </c>
    </row>
    <row r="465" spans="1:47">
      <c r="A465">
        <v>509</v>
      </c>
      <c r="B465" t="s">
        <v>13</v>
      </c>
      <c r="C465" t="s">
        <v>17</v>
      </c>
      <c r="D465" t="s">
        <v>906</v>
      </c>
      <c r="E465" t="s">
        <v>14</v>
      </c>
      <c r="F465" t="s">
        <v>743</v>
      </c>
      <c r="I465" t="s">
        <v>15</v>
      </c>
      <c r="J465">
        <v>1</v>
      </c>
      <c r="V465">
        <v>10</v>
      </c>
      <c r="AR465" t="s">
        <v>12</v>
      </c>
      <c r="AT465">
        <f>VLOOKUP(F465,'[1]Packing List Items'!$O:$Q,3,0)</f>
        <v>3</v>
      </c>
      <c r="AU465" t="e">
        <f>VLOOKUP(F465,[2]Sheet1!$K:$M,3,0)</f>
        <v>#N/A</v>
      </c>
    </row>
    <row r="466" spans="1:47">
      <c r="A466">
        <v>510</v>
      </c>
      <c r="B466" t="s">
        <v>13</v>
      </c>
      <c r="C466" t="s">
        <v>17</v>
      </c>
      <c r="D466" t="s">
        <v>906</v>
      </c>
      <c r="E466" t="s">
        <v>14</v>
      </c>
      <c r="F466" t="s">
        <v>802</v>
      </c>
      <c r="I466" t="s">
        <v>15</v>
      </c>
      <c r="J466">
        <v>1</v>
      </c>
      <c r="V466">
        <v>10</v>
      </c>
      <c r="AR466" t="s">
        <v>12</v>
      </c>
      <c r="AT466">
        <f>VLOOKUP(F466,'[1]Packing List Items'!$O:$Q,3,0)</f>
        <v>5</v>
      </c>
      <c r="AU466" t="e">
        <f>VLOOKUP(F466,[2]Sheet1!$K:$M,3,0)</f>
        <v>#N/A</v>
      </c>
    </row>
    <row r="467" spans="1:47">
      <c r="A467">
        <v>511</v>
      </c>
      <c r="B467" t="s">
        <v>13</v>
      </c>
      <c r="C467" t="s">
        <v>17</v>
      </c>
      <c r="D467" t="s">
        <v>906</v>
      </c>
      <c r="E467" t="s">
        <v>14</v>
      </c>
      <c r="F467" t="s">
        <v>752</v>
      </c>
      <c r="I467" t="s">
        <v>15</v>
      </c>
      <c r="J467">
        <v>1</v>
      </c>
      <c r="V467">
        <v>1</v>
      </c>
      <c r="AR467" t="s">
        <v>12</v>
      </c>
      <c r="AT467">
        <f>VLOOKUP(F467,'[1]Packing List Items'!$O:$Q,3,0)</f>
        <v>2</v>
      </c>
      <c r="AU467" t="e">
        <f>VLOOKUP(F467,[2]Sheet1!$K:$M,3,0)</f>
        <v>#N/A</v>
      </c>
    </row>
    <row r="468" spans="1:47">
      <c r="A468">
        <v>512</v>
      </c>
      <c r="B468" t="s">
        <v>13</v>
      </c>
      <c r="C468" t="s">
        <v>17</v>
      </c>
      <c r="D468" t="s">
        <v>906</v>
      </c>
      <c r="E468" t="s">
        <v>14</v>
      </c>
      <c r="F468" t="s">
        <v>823</v>
      </c>
      <c r="I468" t="s">
        <v>15</v>
      </c>
      <c r="J468">
        <v>1</v>
      </c>
      <c r="AR468" t="s">
        <v>12</v>
      </c>
      <c r="AT468">
        <f>VLOOKUP(F468,'[1]Packing List Items'!$O:$Q,3,0)</f>
        <v>7</v>
      </c>
      <c r="AU468" t="e">
        <f>VLOOKUP(F468,[2]Sheet1!$K:$M,3,0)</f>
        <v>#N/A</v>
      </c>
    </row>
    <row r="469" spans="1:47">
      <c r="A469">
        <v>513</v>
      </c>
      <c r="B469" t="s">
        <v>13</v>
      </c>
      <c r="C469" t="s">
        <v>17</v>
      </c>
      <c r="D469" t="s">
        <v>906</v>
      </c>
      <c r="E469" t="s">
        <v>14</v>
      </c>
      <c r="F469" t="s">
        <v>799</v>
      </c>
      <c r="I469" t="s">
        <v>15</v>
      </c>
      <c r="J469">
        <v>1</v>
      </c>
      <c r="AR469" t="s">
        <v>12</v>
      </c>
      <c r="AT469">
        <f>VLOOKUP(F469,'[1]Packing List Items'!$O:$Q,3,0)</f>
        <v>7</v>
      </c>
      <c r="AU469" t="e">
        <f>VLOOKUP(F469,[2]Sheet1!$K:$M,3,0)</f>
        <v>#N/A</v>
      </c>
    </row>
    <row r="470" spans="1:47">
      <c r="A470">
        <v>514</v>
      </c>
      <c r="B470" t="s">
        <v>13</v>
      </c>
      <c r="C470" t="s">
        <v>17</v>
      </c>
      <c r="D470" t="s">
        <v>906</v>
      </c>
      <c r="E470" t="s">
        <v>14</v>
      </c>
      <c r="F470" t="s">
        <v>787</v>
      </c>
      <c r="I470" t="s">
        <v>15</v>
      </c>
      <c r="J470">
        <v>1</v>
      </c>
      <c r="V470">
        <v>4</v>
      </c>
      <c r="AR470" t="s">
        <v>12</v>
      </c>
      <c r="AT470">
        <f>VLOOKUP(F470,'[1]Packing List Items'!$O:$Q,3,0)</f>
        <v>60</v>
      </c>
      <c r="AU470" t="e">
        <f>VLOOKUP(F470,[2]Sheet1!$K:$M,3,0)</f>
        <v>#N/A</v>
      </c>
    </row>
    <row r="471" spans="1:47">
      <c r="A471">
        <v>515</v>
      </c>
      <c r="B471" t="s">
        <v>13</v>
      </c>
      <c r="C471" t="s">
        <v>17</v>
      </c>
      <c r="D471" t="s">
        <v>906</v>
      </c>
      <c r="E471" t="s">
        <v>14</v>
      </c>
      <c r="F471" t="s">
        <v>751</v>
      </c>
      <c r="I471" t="s">
        <v>15</v>
      </c>
      <c r="J471">
        <v>1</v>
      </c>
      <c r="AR471" t="s">
        <v>12</v>
      </c>
      <c r="AT471">
        <f>VLOOKUP(F471,'[1]Packing List Items'!$O:$Q,3,0)</f>
        <v>14</v>
      </c>
      <c r="AU471" t="e">
        <f>VLOOKUP(F471,[2]Sheet1!$K:$M,3,0)</f>
        <v>#N/A</v>
      </c>
    </row>
    <row r="472" spans="1:47">
      <c r="A472">
        <v>516</v>
      </c>
      <c r="B472" t="s">
        <v>13</v>
      </c>
      <c r="C472" t="s">
        <v>17</v>
      </c>
      <c r="D472" t="s">
        <v>906</v>
      </c>
      <c r="E472" t="s">
        <v>14</v>
      </c>
      <c r="F472" t="s">
        <v>825</v>
      </c>
      <c r="I472" t="s">
        <v>15</v>
      </c>
      <c r="J472">
        <v>1</v>
      </c>
      <c r="V472">
        <v>2</v>
      </c>
      <c r="AR472" t="s">
        <v>12</v>
      </c>
      <c r="AT472">
        <f>VLOOKUP(F472,'[1]Packing List Items'!$O:$Q,3,0)</f>
        <v>20</v>
      </c>
      <c r="AU472" t="e">
        <f>VLOOKUP(F472,[2]Sheet1!$K:$M,3,0)</f>
        <v>#N/A</v>
      </c>
    </row>
    <row r="473" spans="1:47">
      <c r="A473">
        <v>517</v>
      </c>
      <c r="B473" t="s">
        <v>13</v>
      </c>
      <c r="C473" t="s">
        <v>17</v>
      </c>
      <c r="D473" t="s">
        <v>906</v>
      </c>
      <c r="E473" t="s">
        <v>14</v>
      </c>
      <c r="F473" t="s">
        <v>745</v>
      </c>
      <c r="I473" t="s">
        <v>15</v>
      </c>
      <c r="J473">
        <v>1</v>
      </c>
      <c r="V473">
        <v>2</v>
      </c>
      <c r="AR473" t="s">
        <v>12</v>
      </c>
      <c r="AT473">
        <f>VLOOKUP(F473,'[1]Packing List Items'!$O:$Q,3,0)</f>
        <v>10</v>
      </c>
      <c r="AU473" t="e">
        <f>VLOOKUP(F473,[2]Sheet1!$K:$M,3,0)</f>
        <v>#N/A</v>
      </c>
    </row>
    <row r="474" spans="1:47">
      <c r="A474">
        <v>518</v>
      </c>
      <c r="B474" t="s">
        <v>13</v>
      </c>
      <c r="C474" t="s">
        <v>17</v>
      </c>
      <c r="D474" t="s">
        <v>906</v>
      </c>
      <c r="E474" t="s">
        <v>14</v>
      </c>
      <c r="F474" t="s">
        <v>800</v>
      </c>
      <c r="I474" t="s">
        <v>15</v>
      </c>
      <c r="J474">
        <v>1</v>
      </c>
      <c r="AR474" t="s">
        <v>12</v>
      </c>
      <c r="AT474">
        <f>VLOOKUP(F474,'[1]Packing List Items'!$O:$Q,3,0)</f>
        <v>5</v>
      </c>
      <c r="AU474" t="e">
        <f>VLOOKUP(F474,[2]Sheet1!$K:$M,3,0)</f>
        <v>#N/A</v>
      </c>
    </row>
    <row r="475" spans="1:47">
      <c r="A475">
        <v>519</v>
      </c>
      <c r="B475" t="s">
        <v>13</v>
      </c>
      <c r="C475" t="s">
        <v>17</v>
      </c>
      <c r="D475" t="s">
        <v>906</v>
      </c>
      <c r="E475" t="s">
        <v>14</v>
      </c>
      <c r="F475" t="s">
        <v>858</v>
      </c>
      <c r="I475" t="s">
        <v>15</v>
      </c>
      <c r="J475">
        <v>1</v>
      </c>
      <c r="V475">
        <v>3</v>
      </c>
      <c r="AR475" t="s">
        <v>12</v>
      </c>
      <c r="AT475">
        <f>VLOOKUP(F475,'[1]Packing List Items'!$O:$Q,3,0)</f>
        <v>34</v>
      </c>
      <c r="AU475" t="e">
        <f>VLOOKUP(F475,[2]Sheet1!$K:$M,3,0)</f>
        <v>#N/A</v>
      </c>
    </row>
    <row r="476" spans="1:47">
      <c r="A476">
        <v>520</v>
      </c>
      <c r="B476" t="s">
        <v>13</v>
      </c>
      <c r="C476" t="s">
        <v>17</v>
      </c>
      <c r="D476" t="s">
        <v>906</v>
      </c>
      <c r="E476" t="s">
        <v>14</v>
      </c>
      <c r="F476" t="s">
        <v>749</v>
      </c>
      <c r="I476" t="s">
        <v>15</v>
      </c>
      <c r="J476">
        <v>1</v>
      </c>
      <c r="AR476" t="s">
        <v>12</v>
      </c>
      <c r="AT476">
        <f>VLOOKUP(F476,'[1]Packing List Items'!$O:$Q,3,0)</f>
        <v>4</v>
      </c>
      <c r="AU476" t="e">
        <f>VLOOKUP(F476,[2]Sheet1!$K:$M,3,0)</f>
        <v>#N/A</v>
      </c>
    </row>
    <row r="477" spans="1:47">
      <c r="A477">
        <v>521</v>
      </c>
      <c r="B477" t="s">
        <v>13</v>
      </c>
      <c r="C477" t="s">
        <v>17</v>
      </c>
      <c r="D477" t="s">
        <v>906</v>
      </c>
      <c r="E477" t="s">
        <v>14</v>
      </c>
      <c r="F477" t="s">
        <v>882</v>
      </c>
      <c r="I477" t="s">
        <v>15</v>
      </c>
      <c r="J477">
        <v>1</v>
      </c>
      <c r="AR477" t="s">
        <v>12</v>
      </c>
      <c r="AT477">
        <f>VLOOKUP(F477,'[1]Packing List Items'!$O:$Q,3,0)</f>
        <v>7</v>
      </c>
      <c r="AU477" t="e">
        <f>VLOOKUP(F477,[2]Sheet1!$K:$M,3,0)</f>
        <v>#N/A</v>
      </c>
    </row>
    <row r="478" spans="1:47">
      <c r="A478">
        <v>522</v>
      </c>
      <c r="B478" t="s">
        <v>13</v>
      </c>
      <c r="C478" t="s">
        <v>17</v>
      </c>
      <c r="D478" t="s">
        <v>906</v>
      </c>
      <c r="E478" t="s">
        <v>14</v>
      </c>
      <c r="F478" t="s">
        <v>742</v>
      </c>
      <c r="I478" t="s">
        <v>15</v>
      </c>
      <c r="J478">
        <v>1</v>
      </c>
      <c r="AR478" t="s">
        <v>12</v>
      </c>
      <c r="AT478">
        <f>VLOOKUP(F478,'[1]Packing List Items'!$O:$Q,3,0)</f>
        <v>95</v>
      </c>
      <c r="AU478" t="e">
        <f>VLOOKUP(F478,[2]Sheet1!$K:$M,3,0)</f>
        <v>#N/A</v>
      </c>
    </row>
    <row r="479" spans="1:47">
      <c r="A479">
        <v>523</v>
      </c>
      <c r="B479" t="s">
        <v>13</v>
      </c>
      <c r="C479" t="s">
        <v>17</v>
      </c>
      <c r="D479" t="s">
        <v>906</v>
      </c>
      <c r="E479" t="s">
        <v>14</v>
      </c>
      <c r="F479" t="s">
        <v>884</v>
      </c>
      <c r="I479" t="s">
        <v>15</v>
      </c>
      <c r="J479">
        <v>1</v>
      </c>
      <c r="AR479" t="s">
        <v>12</v>
      </c>
      <c r="AT479">
        <f>VLOOKUP(F479,'[1]Packing List Items'!$O:$Q,3,0)</f>
        <v>13</v>
      </c>
      <c r="AU479" t="e">
        <f>VLOOKUP(F479,[2]Sheet1!$K:$M,3,0)</f>
        <v>#N/A</v>
      </c>
    </row>
    <row r="480" spans="1:47">
      <c r="A480">
        <v>524</v>
      </c>
      <c r="B480" t="s">
        <v>13</v>
      </c>
      <c r="C480" t="s">
        <v>17</v>
      </c>
      <c r="D480" t="s">
        <v>906</v>
      </c>
      <c r="E480" t="s">
        <v>14</v>
      </c>
      <c r="F480" t="s">
        <v>817</v>
      </c>
      <c r="I480" t="s">
        <v>15</v>
      </c>
      <c r="J480">
        <v>1</v>
      </c>
      <c r="V480">
        <v>10</v>
      </c>
      <c r="AR480" t="s">
        <v>12</v>
      </c>
      <c r="AT480">
        <f>VLOOKUP(F480,'[1]Packing List Items'!$O:$Q,3,0)</f>
        <v>28</v>
      </c>
      <c r="AU480" t="e">
        <f>VLOOKUP(F480,[2]Sheet1!$K:$M,3,0)</f>
        <v>#N/A</v>
      </c>
    </row>
    <row r="481" spans="1:47">
      <c r="A481">
        <v>525</v>
      </c>
      <c r="B481" t="s">
        <v>13</v>
      </c>
      <c r="C481" t="s">
        <v>17</v>
      </c>
      <c r="D481" t="s">
        <v>906</v>
      </c>
      <c r="E481" t="s">
        <v>14</v>
      </c>
      <c r="F481" t="s">
        <v>754</v>
      </c>
      <c r="I481" t="s">
        <v>15</v>
      </c>
      <c r="J481">
        <v>1</v>
      </c>
      <c r="V481">
        <v>1</v>
      </c>
      <c r="AR481" t="s">
        <v>12</v>
      </c>
      <c r="AT481">
        <f>VLOOKUP(F481,'[1]Packing List Items'!$O:$Q,3,0)</f>
        <v>17</v>
      </c>
      <c r="AU481" t="e">
        <f>VLOOKUP(F481,[2]Sheet1!$K:$M,3,0)</f>
        <v>#N/A</v>
      </c>
    </row>
    <row r="482" spans="1:47">
      <c r="A482">
        <v>526</v>
      </c>
      <c r="B482" t="s">
        <v>13</v>
      </c>
      <c r="C482" t="s">
        <v>17</v>
      </c>
      <c r="D482" t="s">
        <v>906</v>
      </c>
      <c r="E482" t="s">
        <v>14</v>
      </c>
      <c r="F482" t="s">
        <v>816</v>
      </c>
      <c r="I482" t="s">
        <v>15</v>
      </c>
      <c r="J482">
        <v>1</v>
      </c>
      <c r="AR482" t="s">
        <v>12</v>
      </c>
      <c r="AT482">
        <f>VLOOKUP(F482,'[1]Packing List Items'!$O:$Q,3,0)</f>
        <v>4</v>
      </c>
      <c r="AU482" t="e">
        <f>VLOOKUP(F482,[2]Sheet1!$K:$M,3,0)</f>
        <v>#N/A</v>
      </c>
    </row>
    <row r="483" spans="1:47">
      <c r="A483">
        <v>527</v>
      </c>
      <c r="B483" t="s">
        <v>13</v>
      </c>
      <c r="C483" t="s">
        <v>17</v>
      </c>
      <c r="D483" t="s">
        <v>906</v>
      </c>
      <c r="E483" t="s">
        <v>14</v>
      </c>
      <c r="F483" t="s">
        <v>755</v>
      </c>
      <c r="I483" t="s">
        <v>15</v>
      </c>
      <c r="J483">
        <v>1</v>
      </c>
      <c r="AI483">
        <v>2</v>
      </c>
      <c r="AR483" t="s">
        <v>12</v>
      </c>
      <c r="AT483">
        <f>VLOOKUP(F483,'[1]Packing List Items'!$O:$Q,3,0)</f>
        <v>2</v>
      </c>
      <c r="AU483" t="e">
        <f>VLOOKUP(F483,[2]Sheet1!$K:$M,3,0)</f>
        <v>#N/A</v>
      </c>
    </row>
    <row r="484" spans="1:47">
      <c r="A484">
        <v>528</v>
      </c>
      <c r="B484" t="s">
        <v>13</v>
      </c>
      <c r="C484" t="s">
        <v>17</v>
      </c>
      <c r="D484" t="s">
        <v>906</v>
      </c>
      <c r="E484" t="s">
        <v>14</v>
      </c>
      <c r="F484" t="s">
        <v>756</v>
      </c>
      <c r="I484" t="s">
        <v>15</v>
      </c>
      <c r="J484">
        <v>1</v>
      </c>
      <c r="AR484" t="s">
        <v>12</v>
      </c>
      <c r="AT484">
        <f>VLOOKUP(F484,'[1]Packing List Items'!$O:$Q,3,0)</f>
        <v>6</v>
      </c>
      <c r="AU484" t="e">
        <f>VLOOKUP(F484,[2]Sheet1!$K:$M,3,0)</f>
        <v>#N/A</v>
      </c>
    </row>
    <row r="485" spans="1:47">
      <c r="A485">
        <v>529</v>
      </c>
      <c r="B485" t="s">
        <v>13</v>
      </c>
      <c r="C485" t="s">
        <v>17</v>
      </c>
      <c r="D485" t="s">
        <v>906</v>
      </c>
      <c r="E485" t="s">
        <v>14</v>
      </c>
      <c r="F485" t="s">
        <v>814</v>
      </c>
      <c r="I485" t="s">
        <v>15</v>
      </c>
      <c r="J485">
        <v>1</v>
      </c>
      <c r="AR485" t="s">
        <v>12</v>
      </c>
      <c r="AT485">
        <f>VLOOKUP(F485,'[1]Packing List Items'!$O:$Q,3,0)</f>
        <v>4</v>
      </c>
      <c r="AU485" t="e">
        <f>VLOOKUP(F485,[2]Sheet1!$K:$M,3,0)</f>
        <v>#N/A</v>
      </c>
    </row>
    <row r="486" spans="1:47">
      <c r="A486">
        <v>530</v>
      </c>
      <c r="B486" t="s">
        <v>13</v>
      </c>
      <c r="C486" t="s">
        <v>17</v>
      </c>
      <c r="D486" t="s">
        <v>906</v>
      </c>
      <c r="E486" t="s">
        <v>14</v>
      </c>
      <c r="F486" t="s">
        <v>759</v>
      </c>
      <c r="I486" t="s">
        <v>15</v>
      </c>
      <c r="J486">
        <v>1</v>
      </c>
      <c r="AR486" t="s">
        <v>12</v>
      </c>
      <c r="AT486">
        <f>VLOOKUP(F486,'[1]Packing List Items'!$O:$Q,3,0)</f>
        <v>2</v>
      </c>
      <c r="AU486" t="e">
        <f>VLOOKUP(F486,[2]Sheet1!$K:$M,3,0)</f>
        <v>#N/A</v>
      </c>
    </row>
    <row r="487" spans="1:47">
      <c r="A487">
        <v>531</v>
      </c>
      <c r="B487" t="s">
        <v>13</v>
      </c>
      <c r="C487" t="s">
        <v>17</v>
      </c>
      <c r="D487" t="s">
        <v>906</v>
      </c>
      <c r="E487" t="s">
        <v>14</v>
      </c>
      <c r="F487" t="s">
        <v>883</v>
      </c>
      <c r="I487" t="s">
        <v>15</v>
      </c>
      <c r="J487">
        <v>1</v>
      </c>
      <c r="AR487" t="s">
        <v>12</v>
      </c>
      <c r="AT487">
        <f>VLOOKUP(F487,'[1]Packing List Items'!$O:$Q,3,0)</f>
        <v>4</v>
      </c>
      <c r="AU487" t="e">
        <f>VLOOKUP(F487,[2]Sheet1!$K:$M,3,0)</f>
        <v>#N/A</v>
      </c>
    </row>
    <row r="488" spans="1:47">
      <c r="A488">
        <v>532</v>
      </c>
      <c r="B488" t="s">
        <v>13</v>
      </c>
      <c r="C488" t="s">
        <v>17</v>
      </c>
      <c r="D488" t="s">
        <v>906</v>
      </c>
      <c r="E488" t="s">
        <v>14</v>
      </c>
      <c r="F488" t="s">
        <v>880</v>
      </c>
      <c r="I488" t="s">
        <v>15</v>
      </c>
      <c r="J488">
        <v>1</v>
      </c>
      <c r="AR488" t="s">
        <v>12</v>
      </c>
      <c r="AT488">
        <f>VLOOKUP(F488,'[1]Packing List Items'!$O:$Q,3,0)</f>
        <v>3</v>
      </c>
      <c r="AU488" t="e">
        <f>VLOOKUP(F488,[2]Sheet1!$K:$M,3,0)</f>
        <v>#N/A</v>
      </c>
    </row>
    <row r="489" spans="1:47">
      <c r="A489">
        <v>533</v>
      </c>
      <c r="B489" t="s">
        <v>13</v>
      </c>
      <c r="C489" t="s">
        <v>17</v>
      </c>
      <c r="D489" t="s">
        <v>906</v>
      </c>
      <c r="E489" t="s">
        <v>14</v>
      </c>
      <c r="F489" t="s">
        <v>822</v>
      </c>
      <c r="I489" t="s">
        <v>15</v>
      </c>
      <c r="J489">
        <v>1</v>
      </c>
      <c r="AR489" t="s">
        <v>12</v>
      </c>
      <c r="AT489">
        <f>VLOOKUP(F489,'[1]Packing List Items'!$O:$Q,3,0)</f>
        <v>7</v>
      </c>
      <c r="AU489" t="e">
        <f>VLOOKUP(F489,[2]Sheet1!$K:$M,3,0)</f>
        <v>#N/A</v>
      </c>
    </row>
    <row r="490" spans="1:47">
      <c r="A490">
        <v>534</v>
      </c>
      <c r="B490" t="s">
        <v>13</v>
      </c>
      <c r="C490" t="s">
        <v>17</v>
      </c>
      <c r="D490" t="s">
        <v>906</v>
      </c>
      <c r="E490" t="s">
        <v>14</v>
      </c>
      <c r="F490" t="s">
        <v>746</v>
      </c>
      <c r="I490" t="s">
        <v>15</v>
      </c>
      <c r="J490">
        <v>1</v>
      </c>
      <c r="AR490" t="s">
        <v>12</v>
      </c>
      <c r="AT490">
        <f>VLOOKUP(F490,'[1]Packing List Items'!$O:$Q,3,0)</f>
        <v>3</v>
      </c>
      <c r="AU490" t="e">
        <f>VLOOKUP(F490,[2]Sheet1!$K:$M,3,0)</f>
        <v>#N/A</v>
      </c>
    </row>
    <row r="491" spans="1:47">
      <c r="A491">
        <v>535</v>
      </c>
      <c r="B491" t="s">
        <v>13</v>
      </c>
      <c r="C491" t="s">
        <v>17</v>
      </c>
      <c r="D491" t="s">
        <v>906</v>
      </c>
      <c r="E491" t="s">
        <v>14</v>
      </c>
      <c r="F491" t="s">
        <v>886</v>
      </c>
      <c r="I491" t="s">
        <v>15</v>
      </c>
      <c r="J491">
        <v>1</v>
      </c>
      <c r="AR491" t="s">
        <v>12</v>
      </c>
      <c r="AT491">
        <f>VLOOKUP(F491,'[1]Packing List Items'!$O:$Q,3,0)</f>
        <v>2</v>
      </c>
      <c r="AU491" t="e">
        <f>VLOOKUP(F491,[2]Sheet1!$K:$M,3,0)</f>
        <v>#N/A</v>
      </c>
    </row>
    <row r="492" spans="1:47">
      <c r="A492">
        <v>536</v>
      </c>
      <c r="B492" t="s">
        <v>13</v>
      </c>
      <c r="C492" t="s">
        <v>17</v>
      </c>
      <c r="D492" t="s">
        <v>906</v>
      </c>
      <c r="E492" t="s">
        <v>14</v>
      </c>
      <c r="F492" t="s">
        <v>885</v>
      </c>
      <c r="I492" t="s">
        <v>15</v>
      </c>
      <c r="J492">
        <v>1</v>
      </c>
      <c r="AR492" t="s">
        <v>12</v>
      </c>
      <c r="AT492">
        <f>VLOOKUP(F492,'[1]Packing List Items'!$O:$Q,3,0)</f>
        <v>6</v>
      </c>
      <c r="AU492" t="e">
        <f>VLOOKUP(F492,[2]Sheet1!$K:$M,3,0)</f>
        <v>#N/A</v>
      </c>
    </row>
    <row r="493" spans="1:47">
      <c r="A493">
        <v>537</v>
      </c>
      <c r="B493" t="s">
        <v>13</v>
      </c>
      <c r="C493" t="s">
        <v>17</v>
      </c>
      <c r="D493" t="s">
        <v>906</v>
      </c>
      <c r="E493" t="s">
        <v>14</v>
      </c>
      <c r="F493" t="s">
        <v>898</v>
      </c>
      <c r="I493" t="s">
        <v>15</v>
      </c>
      <c r="J493">
        <v>1</v>
      </c>
      <c r="V493">
        <v>2</v>
      </c>
      <c r="AR493" t="s">
        <v>12</v>
      </c>
      <c r="AT493">
        <f>VLOOKUP(F493,'[1]Packing List Items'!$O:$Q,3,0)</f>
        <v>2</v>
      </c>
      <c r="AU493" t="e">
        <f>VLOOKUP(F493,[2]Sheet1!$K:$M,3,0)</f>
        <v>#N/A</v>
      </c>
    </row>
    <row r="494" spans="1:47">
      <c r="A494">
        <v>538</v>
      </c>
      <c r="B494" t="s">
        <v>13</v>
      </c>
      <c r="C494" t="s">
        <v>17</v>
      </c>
      <c r="D494" t="s">
        <v>906</v>
      </c>
      <c r="E494" t="s">
        <v>14</v>
      </c>
      <c r="F494" t="s">
        <v>897</v>
      </c>
      <c r="I494" t="s">
        <v>15</v>
      </c>
      <c r="J494">
        <v>1</v>
      </c>
      <c r="V494">
        <v>1</v>
      </c>
      <c r="AR494" t="s">
        <v>12</v>
      </c>
      <c r="AT494">
        <f>VLOOKUP(F494,'[1]Packing List Items'!$O:$Q,3,0)</f>
        <v>5</v>
      </c>
      <c r="AU494" t="e">
        <f>VLOOKUP(F494,[2]Sheet1!$K:$M,3,0)</f>
        <v>#N/A</v>
      </c>
    </row>
    <row r="495" spans="1:47">
      <c r="A495">
        <v>539</v>
      </c>
      <c r="B495" t="s">
        <v>13</v>
      </c>
      <c r="C495" t="s">
        <v>17</v>
      </c>
      <c r="D495" t="s">
        <v>906</v>
      </c>
      <c r="E495" t="s">
        <v>14</v>
      </c>
      <c r="F495" t="s">
        <v>900</v>
      </c>
      <c r="I495" t="s">
        <v>15</v>
      </c>
      <c r="J495">
        <v>1</v>
      </c>
      <c r="AR495" t="s">
        <v>12</v>
      </c>
      <c r="AT495">
        <f>VLOOKUP(F495,'[1]Packing List Items'!$O:$Q,3,0)</f>
        <v>13</v>
      </c>
      <c r="AU495" t="e">
        <f>VLOOKUP(F495,[2]Sheet1!$K:$M,3,0)</f>
        <v>#N/A</v>
      </c>
    </row>
    <row r="496" spans="1:47">
      <c r="A496">
        <v>540</v>
      </c>
      <c r="B496" t="s">
        <v>13</v>
      </c>
      <c r="C496" t="s">
        <v>17</v>
      </c>
      <c r="D496" t="s">
        <v>906</v>
      </c>
      <c r="E496" t="s">
        <v>14</v>
      </c>
      <c r="F496" t="s">
        <v>789</v>
      </c>
      <c r="I496" t="s">
        <v>15</v>
      </c>
      <c r="J496">
        <v>1</v>
      </c>
      <c r="AR496" t="s">
        <v>12</v>
      </c>
      <c r="AT496">
        <f>VLOOKUP(F496,'[1]Packing List Items'!$O:$Q,3,0)</f>
        <v>20</v>
      </c>
      <c r="AU496" t="e">
        <f>VLOOKUP(F496,[2]Sheet1!$K:$M,3,0)</f>
        <v>#N/A</v>
      </c>
    </row>
    <row r="497" spans="1:47">
      <c r="A497">
        <v>541</v>
      </c>
      <c r="B497" t="s">
        <v>13</v>
      </c>
      <c r="C497" t="s">
        <v>17</v>
      </c>
      <c r="D497" t="s">
        <v>906</v>
      </c>
      <c r="E497" t="s">
        <v>14</v>
      </c>
      <c r="F497" t="s">
        <v>801</v>
      </c>
      <c r="I497" t="s">
        <v>15</v>
      </c>
      <c r="J497">
        <v>1</v>
      </c>
      <c r="V497">
        <v>5</v>
      </c>
      <c r="AR497" t="s">
        <v>12</v>
      </c>
      <c r="AT497">
        <f>VLOOKUP(F497,'[1]Packing List Items'!$O:$Q,3,0)</f>
        <v>5</v>
      </c>
      <c r="AU497" t="e">
        <f>VLOOKUP(F497,[2]Sheet1!$K:$M,3,0)</f>
        <v>#N/A</v>
      </c>
    </row>
    <row r="498" spans="1:47">
      <c r="A498">
        <v>542</v>
      </c>
      <c r="B498" t="s">
        <v>13</v>
      </c>
      <c r="C498" t="s">
        <v>17</v>
      </c>
      <c r="D498" t="s">
        <v>906</v>
      </c>
      <c r="E498" t="s">
        <v>14</v>
      </c>
      <c r="F498" t="s">
        <v>899</v>
      </c>
      <c r="I498" t="s">
        <v>15</v>
      </c>
      <c r="J498">
        <v>1</v>
      </c>
      <c r="AR498" t="s">
        <v>12</v>
      </c>
      <c r="AT498">
        <f>VLOOKUP(F498,'[1]Packing List Items'!$O:$Q,3,0)</f>
        <v>11</v>
      </c>
      <c r="AU498" t="e">
        <f>VLOOKUP(F498,[2]Sheet1!$K:$M,3,0)</f>
        <v>#N/A</v>
      </c>
    </row>
    <row r="499" spans="1:47">
      <c r="A499">
        <v>543</v>
      </c>
      <c r="B499" t="s">
        <v>13</v>
      </c>
      <c r="C499" t="s">
        <v>17</v>
      </c>
      <c r="D499" t="s">
        <v>906</v>
      </c>
      <c r="E499" t="s">
        <v>14</v>
      </c>
      <c r="F499" t="s">
        <v>788</v>
      </c>
      <c r="I499" t="s">
        <v>15</v>
      </c>
      <c r="J499">
        <v>1</v>
      </c>
      <c r="V499">
        <v>7</v>
      </c>
      <c r="AR499" t="s">
        <v>12</v>
      </c>
      <c r="AT499">
        <f>VLOOKUP(F499,'[1]Packing List Items'!$O:$Q,3,0)</f>
        <v>74</v>
      </c>
      <c r="AU499" t="e">
        <f>VLOOKUP(F499,[2]Sheet1!$K:$M,3,0)</f>
        <v>#N/A</v>
      </c>
    </row>
    <row r="500" spans="1:47">
      <c r="A500">
        <v>544</v>
      </c>
      <c r="B500" t="s">
        <v>13</v>
      </c>
      <c r="C500" t="s">
        <v>17</v>
      </c>
      <c r="D500" t="s">
        <v>906</v>
      </c>
      <c r="E500" t="s">
        <v>14</v>
      </c>
      <c r="F500" t="s">
        <v>747</v>
      </c>
      <c r="I500" t="s">
        <v>15</v>
      </c>
      <c r="J500">
        <v>1</v>
      </c>
      <c r="AR500" t="s">
        <v>12</v>
      </c>
      <c r="AT500">
        <f>VLOOKUP(F500,'[1]Packing List Items'!$O:$Q,3,0)</f>
        <v>3</v>
      </c>
      <c r="AU500" t="e">
        <f>VLOOKUP(F500,[2]Sheet1!$K:$M,3,0)</f>
        <v>#N/A</v>
      </c>
    </row>
    <row r="501" spans="1:47">
      <c r="A501">
        <v>545</v>
      </c>
      <c r="B501" t="s">
        <v>13</v>
      </c>
      <c r="C501" t="s">
        <v>17</v>
      </c>
      <c r="D501" t="s">
        <v>906</v>
      </c>
      <c r="E501" t="s">
        <v>14</v>
      </c>
      <c r="F501" t="s">
        <v>798</v>
      </c>
      <c r="I501" t="s">
        <v>15</v>
      </c>
      <c r="J501">
        <v>1</v>
      </c>
      <c r="AR501" t="s">
        <v>12</v>
      </c>
      <c r="AT501">
        <f>VLOOKUP(F501,'[1]Packing List Items'!$O:$Q,3,0)</f>
        <v>7</v>
      </c>
      <c r="AU501" t="e">
        <f>VLOOKUP(F501,[2]Sheet1!$K:$M,3,0)</f>
        <v>#N/A</v>
      </c>
    </row>
    <row r="502" spans="1:47">
      <c r="A502">
        <v>546</v>
      </c>
      <c r="B502" t="s">
        <v>13</v>
      </c>
      <c r="C502" t="s">
        <v>17</v>
      </c>
      <c r="D502" t="s">
        <v>906</v>
      </c>
      <c r="E502" t="s">
        <v>14</v>
      </c>
      <c r="F502" t="s">
        <v>786</v>
      </c>
      <c r="I502" t="s">
        <v>15</v>
      </c>
      <c r="J502">
        <v>1</v>
      </c>
      <c r="V502">
        <v>13</v>
      </c>
      <c r="AR502" t="s">
        <v>12</v>
      </c>
      <c r="AT502">
        <f>VLOOKUP(F502,'[1]Packing List Items'!$O:$Q,3,0)</f>
        <v>32</v>
      </c>
      <c r="AU502" t="e">
        <f>VLOOKUP(F502,[2]Sheet1!$K:$M,3,0)</f>
        <v>#N/A</v>
      </c>
    </row>
    <row r="503" spans="1:47">
      <c r="A503">
        <v>547</v>
      </c>
      <c r="B503" t="s">
        <v>13</v>
      </c>
      <c r="C503" t="s">
        <v>17</v>
      </c>
      <c r="D503" t="s">
        <v>906</v>
      </c>
      <c r="E503" t="s">
        <v>14</v>
      </c>
      <c r="F503" t="s">
        <v>896</v>
      </c>
      <c r="I503" t="s">
        <v>15</v>
      </c>
      <c r="J503">
        <v>1</v>
      </c>
      <c r="AR503" t="s">
        <v>12</v>
      </c>
      <c r="AT503">
        <f>VLOOKUP(F503,'[1]Packing List Items'!$O:$Q,3,0)</f>
        <v>12</v>
      </c>
      <c r="AU503" t="e">
        <f>VLOOKUP(F503,[2]Sheet1!$K:$M,3,0)</f>
        <v>#N/A</v>
      </c>
    </row>
    <row r="504" spans="1:47">
      <c r="A504">
        <v>548</v>
      </c>
      <c r="B504" t="s">
        <v>13</v>
      </c>
      <c r="C504" t="s">
        <v>17</v>
      </c>
      <c r="D504" t="s">
        <v>906</v>
      </c>
      <c r="E504" t="s">
        <v>14</v>
      </c>
      <c r="F504" t="s">
        <v>790</v>
      </c>
      <c r="I504" t="s">
        <v>15</v>
      </c>
      <c r="J504">
        <v>1</v>
      </c>
      <c r="AR504" t="s">
        <v>12</v>
      </c>
      <c r="AT504">
        <f>VLOOKUP(F504,'[1]Packing List Items'!$O:$Q,3,0)</f>
        <v>13</v>
      </c>
      <c r="AU504" t="e">
        <f>VLOOKUP(F504,[2]Sheet1!$K:$M,3,0)</f>
        <v>#N/A</v>
      </c>
    </row>
    <row r="505" spans="1:47">
      <c r="A505">
        <v>549</v>
      </c>
      <c r="B505" t="s">
        <v>13</v>
      </c>
      <c r="C505" t="s">
        <v>17</v>
      </c>
      <c r="D505" t="s">
        <v>906</v>
      </c>
      <c r="E505" t="s">
        <v>14</v>
      </c>
      <c r="F505" t="s">
        <v>785</v>
      </c>
      <c r="I505" t="s">
        <v>15</v>
      </c>
      <c r="J505">
        <v>1</v>
      </c>
      <c r="V505">
        <v>32</v>
      </c>
      <c r="AR505" t="s">
        <v>12</v>
      </c>
      <c r="AT505">
        <f>VLOOKUP(F505,'[1]Packing List Items'!$O:$Q,3,0)</f>
        <v>48</v>
      </c>
      <c r="AU505" t="e">
        <f>VLOOKUP(F505,[2]Sheet1!$K:$M,3,0)</f>
        <v>#N/A</v>
      </c>
    </row>
    <row r="506" spans="1:47">
      <c r="A506">
        <v>550</v>
      </c>
      <c r="B506" t="s">
        <v>13</v>
      </c>
      <c r="C506" t="s">
        <v>17</v>
      </c>
      <c r="D506" t="s">
        <v>906</v>
      </c>
      <c r="E506" t="s">
        <v>14</v>
      </c>
      <c r="F506" t="s">
        <v>757</v>
      </c>
      <c r="I506" t="s">
        <v>15</v>
      </c>
      <c r="J506">
        <v>1</v>
      </c>
      <c r="AR506" t="s">
        <v>12</v>
      </c>
      <c r="AT506">
        <f>VLOOKUP(F506,'[1]Packing List Items'!$O:$Q,3,0)</f>
        <v>3</v>
      </c>
      <c r="AU506" t="e">
        <f>VLOOKUP(F506,[2]Sheet1!$K:$M,3,0)</f>
        <v>#N/A</v>
      </c>
    </row>
    <row r="507" spans="1:47">
      <c r="A507">
        <v>551</v>
      </c>
      <c r="B507" t="s">
        <v>13</v>
      </c>
      <c r="C507" t="s">
        <v>17</v>
      </c>
      <c r="D507" t="s">
        <v>906</v>
      </c>
      <c r="E507" t="s">
        <v>14</v>
      </c>
      <c r="F507" t="s">
        <v>765</v>
      </c>
      <c r="I507" t="s">
        <v>15</v>
      </c>
      <c r="J507">
        <v>1</v>
      </c>
      <c r="V507">
        <v>4</v>
      </c>
      <c r="AR507" t="s">
        <v>12</v>
      </c>
      <c r="AT507">
        <f>VLOOKUP(F507,'[1]Packing List Items'!$O:$Q,3,0)</f>
        <v>11</v>
      </c>
      <c r="AU507" t="e">
        <f>VLOOKUP(F507,[2]Sheet1!$K:$M,3,0)</f>
        <v>#N/A</v>
      </c>
    </row>
    <row r="508" spans="1:47">
      <c r="A508">
        <v>552</v>
      </c>
      <c r="B508" t="s">
        <v>13</v>
      </c>
      <c r="C508" t="s">
        <v>17</v>
      </c>
      <c r="D508" t="s">
        <v>906</v>
      </c>
      <c r="E508" t="s">
        <v>14</v>
      </c>
      <c r="F508" t="s">
        <v>758</v>
      </c>
      <c r="I508" t="s">
        <v>15</v>
      </c>
      <c r="J508">
        <v>1</v>
      </c>
      <c r="AR508" t="s">
        <v>12</v>
      </c>
      <c r="AT508">
        <f>VLOOKUP(F508,'[1]Packing List Items'!$O:$Q,3,0)</f>
        <v>3</v>
      </c>
      <c r="AU508" t="e">
        <f>VLOOKUP(F508,[2]Sheet1!$K:$M,3,0)</f>
        <v>#N/A</v>
      </c>
    </row>
    <row r="509" spans="1:47">
      <c r="A509">
        <v>553</v>
      </c>
      <c r="B509" t="s">
        <v>13</v>
      </c>
      <c r="C509" t="s">
        <v>17</v>
      </c>
      <c r="D509" t="s">
        <v>906</v>
      </c>
      <c r="E509" t="s">
        <v>14</v>
      </c>
      <c r="F509" t="s">
        <v>766</v>
      </c>
      <c r="I509" t="s">
        <v>15</v>
      </c>
      <c r="J509">
        <v>1</v>
      </c>
      <c r="AR509" t="s">
        <v>12</v>
      </c>
      <c r="AT509">
        <f>VLOOKUP(F509,'[1]Packing List Items'!$O:$Q,3,0)</f>
        <v>4</v>
      </c>
      <c r="AU509" t="e">
        <f>VLOOKUP(F509,[2]Sheet1!$K:$M,3,0)</f>
        <v>#N/A</v>
      </c>
    </row>
    <row r="510" spans="1:47">
      <c r="A510">
        <v>554</v>
      </c>
      <c r="B510" t="s">
        <v>13</v>
      </c>
      <c r="C510" t="s">
        <v>17</v>
      </c>
      <c r="D510" t="s">
        <v>906</v>
      </c>
      <c r="E510" t="s">
        <v>14</v>
      </c>
      <c r="F510" t="s">
        <v>769</v>
      </c>
      <c r="I510" t="s">
        <v>15</v>
      </c>
      <c r="J510">
        <v>1</v>
      </c>
      <c r="AR510" t="s">
        <v>12</v>
      </c>
      <c r="AT510">
        <f>VLOOKUP(F510,'[1]Packing List Items'!$O:$Q,3,0)</f>
        <v>5</v>
      </c>
      <c r="AU510" t="e">
        <f>VLOOKUP(F510,[2]Sheet1!$K:$M,3,0)</f>
        <v>#N/A</v>
      </c>
    </row>
    <row r="511" spans="1:47">
      <c r="A511">
        <v>555</v>
      </c>
      <c r="B511" t="s">
        <v>13</v>
      </c>
      <c r="C511" t="s">
        <v>17</v>
      </c>
      <c r="D511" t="s">
        <v>906</v>
      </c>
      <c r="E511" t="s">
        <v>14</v>
      </c>
      <c r="F511" t="s">
        <v>760</v>
      </c>
      <c r="I511" t="s">
        <v>15</v>
      </c>
      <c r="J511">
        <v>1</v>
      </c>
      <c r="V511">
        <v>4</v>
      </c>
      <c r="AR511" t="s">
        <v>12</v>
      </c>
      <c r="AT511">
        <f>VLOOKUP(F511,'[1]Packing List Items'!$O:$Q,3,0)</f>
        <v>4</v>
      </c>
      <c r="AU511" t="e">
        <f>VLOOKUP(F511,[2]Sheet1!$K:$M,3,0)</f>
        <v>#N/A</v>
      </c>
    </row>
    <row r="512" spans="1:47">
      <c r="A512">
        <v>556</v>
      </c>
      <c r="B512" t="s">
        <v>13</v>
      </c>
      <c r="C512" t="s">
        <v>17</v>
      </c>
      <c r="D512" t="s">
        <v>906</v>
      </c>
      <c r="E512" t="s">
        <v>14</v>
      </c>
      <c r="F512" t="s">
        <v>892</v>
      </c>
      <c r="I512" t="s">
        <v>15</v>
      </c>
      <c r="J512">
        <v>1</v>
      </c>
      <c r="AR512" t="s">
        <v>12</v>
      </c>
      <c r="AT512">
        <f>VLOOKUP(F512,'[1]Packing List Items'!$O:$Q,3,0)</f>
        <v>7</v>
      </c>
      <c r="AU512" t="e">
        <f>VLOOKUP(F512,[2]Sheet1!$K:$M,3,0)</f>
        <v>#N/A</v>
      </c>
    </row>
    <row r="513" spans="1:47">
      <c r="A513">
        <v>557</v>
      </c>
      <c r="B513" t="s">
        <v>13</v>
      </c>
      <c r="C513" t="s">
        <v>17</v>
      </c>
      <c r="D513" t="s">
        <v>906</v>
      </c>
      <c r="E513" t="s">
        <v>14</v>
      </c>
      <c r="F513" t="s">
        <v>891</v>
      </c>
      <c r="I513" t="s">
        <v>15</v>
      </c>
      <c r="J513">
        <v>1</v>
      </c>
      <c r="AR513" t="s">
        <v>12</v>
      </c>
      <c r="AT513">
        <f>VLOOKUP(F513,'[1]Packing List Items'!$O:$Q,3,0)</f>
        <v>86</v>
      </c>
      <c r="AU513" t="e">
        <f>VLOOKUP(F513,[2]Sheet1!$K:$M,3,0)</f>
        <v>#N/A</v>
      </c>
    </row>
    <row r="514" spans="1:47">
      <c r="A514">
        <v>558</v>
      </c>
      <c r="B514" t="s">
        <v>13</v>
      </c>
      <c r="C514" t="s">
        <v>17</v>
      </c>
      <c r="D514" t="s">
        <v>906</v>
      </c>
      <c r="E514" t="s">
        <v>14</v>
      </c>
      <c r="F514" t="s">
        <v>889</v>
      </c>
      <c r="I514" t="s">
        <v>15</v>
      </c>
      <c r="J514">
        <v>1</v>
      </c>
      <c r="AR514" t="s">
        <v>12</v>
      </c>
      <c r="AT514">
        <f>VLOOKUP(F514,'[1]Packing List Items'!$O:$Q,3,0)</f>
        <v>7</v>
      </c>
      <c r="AU514" t="e">
        <f>VLOOKUP(F514,[2]Sheet1!$K:$M,3,0)</f>
        <v>#N/A</v>
      </c>
    </row>
    <row r="515" spans="1:47">
      <c r="A515">
        <v>559</v>
      </c>
      <c r="B515" t="s">
        <v>13</v>
      </c>
      <c r="C515" t="s">
        <v>17</v>
      </c>
      <c r="D515" t="s">
        <v>906</v>
      </c>
      <c r="E515" t="s">
        <v>14</v>
      </c>
      <c r="F515" t="s">
        <v>895</v>
      </c>
      <c r="I515" t="s">
        <v>15</v>
      </c>
      <c r="J515">
        <v>1</v>
      </c>
      <c r="AR515" t="s">
        <v>12</v>
      </c>
      <c r="AT515">
        <f>VLOOKUP(F515,'[1]Packing List Items'!$O:$Q,3,0)</f>
        <v>7</v>
      </c>
      <c r="AU515" t="e">
        <f>VLOOKUP(F515,[2]Sheet1!$K:$M,3,0)</f>
        <v>#N/A</v>
      </c>
    </row>
    <row r="516" spans="1:47">
      <c r="A516">
        <v>560</v>
      </c>
      <c r="B516" t="s">
        <v>13</v>
      </c>
      <c r="C516" t="s">
        <v>17</v>
      </c>
      <c r="D516" t="s">
        <v>906</v>
      </c>
      <c r="E516" t="s">
        <v>14</v>
      </c>
      <c r="F516" t="s">
        <v>881</v>
      </c>
      <c r="I516" t="s">
        <v>15</v>
      </c>
      <c r="J516">
        <v>1</v>
      </c>
      <c r="AR516" t="s">
        <v>12</v>
      </c>
      <c r="AT516">
        <f>VLOOKUP(F516,'[1]Packing List Items'!$O:$Q,3,0)</f>
        <v>4</v>
      </c>
      <c r="AU516" t="e">
        <f>VLOOKUP(F516,[2]Sheet1!$K:$M,3,0)</f>
        <v>#N/A</v>
      </c>
    </row>
    <row r="517" spans="1:47">
      <c r="A517">
        <v>561</v>
      </c>
      <c r="B517" t="s">
        <v>13</v>
      </c>
      <c r="C517" t="s">
        <v>17</v>
      </c>
      <c r="D517" t="s">
        <v>906</v>
      </c>
      <c r="E517" t="s">
        <v>14</v>
      </c>
      <c r="F517" t="s">
        <v>888</v>
      </c>
      <c r="I517" t="s">
        <v>15</v>
      </c>
      <c r="J517">
        <v>1</v>
      </c>
      <c r="AR517" t="s">
        <v>12</v>
      </c>
      <c r="AT517">
        <f>VLOOKUP(F517,'[1]Packing List Items'!$O:$Q,3,0)</f>
        <v>9</v>
      </c>
      <c r="AU517" t="e">
        <f>VLOOKUP(F517,[2]Sheet1!$K:$M,3,0)</f>
        <v>#N/A</v>
      </c>
    </row>
    <row r="518" spans="1:47">
      <c r="A518">
        <v>562</v>
      </c>
      <c r="B518" t="s">
        <v>13</v>
      </c>
      <c r="C518" t="s">
        <v>17</v>
      </c>
      <c r="D518" t="s">
        <v>906</v>
      </c>
      <c r="E518" t="s">
        <v>14</v>
      </c>
      <c r="F518" t="s">
        <v>894</v>
      </c>
      <c r="I518" t="s">
        <v>15</v>
      </c>
      <c r="J518">
        <v>1</v>
      </c>
      <c r="AR518" t="s">
        <v>12</v>
      </c>
      <c r="AT518">
        <f>VLOOKUP(F518,'[1]Packing List Items'!$O:$Q,3,0)</f>
        <v>5</v>
      </c>
      <c r="AU518" t="e">
        <f>VLOOKUP(F518,[2]Sheet1!$K:$M,3,0)</f>
        <v>#N/A</v>
      </c>
    </row>
    <row r="519" spans="1:47">
      <c r="A519">
        <v>563</v>
      </c>
      <c r="B519" t="s">
        <v>13</v>
      </c>
      <c r="C519" t="s">
        <v>17</v>
      </c>
      <c r="D519" t="s">
        <v>906</v>
      </c>
      <c r="E519" t="s">
        <v>14</v>
      </c>
      <c r="F519" t="s">
        <v>887</v>
      </c>
      <c r="I519" t="s">
        <v>15</v>
      </c>
      <c r="J519">
        <v>1</v>
      </c>
      <c r="AR519" t="s">
        <v>12</v>
      </c>
      <c r="AT519">
        <f>VLOOKUP(F519,'[1]Packing List Items'!$O:$Q,3,0)</f>
        <v>9</v>
      </c>
      <c r="AU519" t="e">
        <f>VLOOKUP(F519,[2]Sheet1!$K:$M,3,0)</f>
        <v>#N/A</v>
      </c>
    </row>
    <row r="520" spans="1:47">
      <c r="A520">
        <v>564</v>
      </c>
      <c r="B520" t="s">
        <v>13</v>
      </c>
      <c r="C520" t="s">
        <v>17</v>
      </c>
      <c r="D520" t="s">
        <v>906</v>
      </c>
      <c r="E520" t="s">
        <v>14</v>
      </c>
      <c r="F520" t="s">
        <v>893</v>
      </c>
      <c r="I520" t="s">
        <v>15</v>
      </c>
      <c r="J520">
        <v>1</v>
      </c>
      <c r="AR520" t="s">
        <v>12</v>
      </c>
      <c r="AT520">
        <f>VLOOKUP(F520,'[1]Packing List Items'!$O:$Q,3,0)</f>
        <v>26</v>
      </c>
      <c r="AU520" t="e">
        <f>VLOOKUP(F520,[2]Sheet1!$K:$M,3,0)</f>
        <v>#N/A</v>
      </c>
    </row>
    <row r="521" spans="1:47">
      <c r="A521">
        <v>565</v>
      </c>
      <c r="B521" t="s">
        <v>13</v>
      </c>
      <c r="C521" t="s">
        <v>17</v>
      </c>
      <c r="D521" t="s">
        <v>906</v>
      </c>
      <c r="E521" t="s">
        <v>14</v>
      </c>
      <c r="F521" t="s">
        <v>890</v>
      </c>
      <c r="I521" t="s">
        <v>15</v>
      </c>
      <c r="J521">
        <v>1</v>
      </c>
      <c r="AR521" t="s">
        <v>12</v>
      </c>
      <c r="AT521">
        <f>VLOOKUP(F521,'[1]Packing List Items'!$O:$Q,3,0)</f>
        <v>10</v>
      </c>
      <c r="AU521" t="e">
        <f>VLOOKUP(F521,[2]Sheet1!$K:$M,3,0)</f>
        <v>#N/A</v>
      </c>
    </row>
    <row r="522" spans="1:47">
      <c r="A522">
        <v>566</v>
      </c>
      <c r="B522" t="s">
        <v>13</v>
      </c>
      <c r="C522" t="s">
        <v>17</v>
      </c>
      <c r="D522" t="s">
        <v>906</v>
      </c>
      <c r="E522" t="s">
        <v>14</v>
      </c>
      <c r="F522" t="s">
        <v>861</v>
      </c>
      <c r="I522" t="s">
        <v>15</v>
      </c>
      <c r="J522">
        <v>1</v>
      </c>
      <c r="AR522" t="s">
        <v>12</v>
      </c>
      <c r="AT522">
        <f>VLOOKUP(F522,'[1]Packing List Items'!$O:$Q,3,0)</f>
        <v>7</v>
      </c>
      <c r="AU522" t="e">
        <f>VLOOKUP(F522,[2]Sheet1!$K:$M,3,0)</f>
        <v>#N/A</v>
      </c>
    </row>
    <row r="523" spans="1:47">
      <c r="A523">
        <v>567</v>
      </c>
      <c r="B523" t="s">
        <v>13</v>
      </c>
      <c r="C523" t="s">
        <v>17</v>
      </c>
      <c r="D523" t="s">
        <v>906</v>
      </c>
      <c r="E523" t="s">
        <v>14</v>
      </c>
      <c r="F523" t="s">
        <v>855</v>
      </c>
      <c r="I523" t="s">
        <v>15</v>
      </c>
      <c r="J523">
        <v>1</v>
      </c>
      <c r="V523">
        <v>1</v>
      </c>
      <c r="AC523">
        <v>1</v>
      </c>
      <c r="AI523">
        <v>1</v>
      </c>
      <c r="AR523" t="s">
        <v>12</v>
      </c>
      <c r="AT523">
        <f>VLOOKUP(F523,'[1]Packing List Items'!$O:$Q,3,0)</f>
        <v>10</v>
      </c>
      <c r="AU523" t="e">
        <f>VLOOKUP(F523,[2]Sheet1!$K:$M,3,0)</f>
        <v>#N/A</v>
      </c>
    </row>
    <row r="524" spans="1:47">
      <c r="A524">
        <v>568</v>
      </c>
      <c r="B524" t="s">
        <v>13</v>
      </c>
      <c r="C524" t="s">
        <v>17</v>
      </c>
      <c r="D524" t="s">
        <v>906</v>
      </c>
      <c r="E524" t="s">
        <v>14</v>
      </c>
      <c r="F524" t="s">
        <v>864</v>
      </c>
      <c r="I524" t="s">
        <v>15</v>
      </c>
      <c r="J524">
        <v>1</v>
      </c>
      <c r="AR524" t="s">
        <v>12</v>
      </c>
      <c r="AT524">
        <f>VLOOKUP(F524,'[1]Packing List Items'!$O:$Q,3,0)</f>
        <v>3</v>
      </c>
      <c r="AU524" t="e">
        <f>VLOOKUP(F524,[2]Sheet1!$K:$M,3,0)</f>
        <v>#N/A</v>
      </c>
    </row>
    <row r="525" spans="1:47">
      <c r="A525">
        <v>569</v>
      </c>
      <c r="B525" t="s">
        <v>13</v>
      </c>
      <c r="C525" t="s">
        <v>17</v>
      </c>
      <c r="D525" t="s">
        <v>906</v>
      </c>
      <c r="E525" t="s">
        <v>14</v>
      </c>
      <c r="F525" t="s">
        <v>853</v>
      </c>
      <c r="I525" t="s">
        <v>15</v>
      </c>
      <c r="J525">
        <v>1</v>
      </c>
      <c r="AR525" t="s">
        <v>12</v>
      </c>
      <c r="AT525">
        <f>VLOOKUP(F525,'[1]Packing List Items'!$O:$Q,3,0)</f>
        <v>6</v>
      </c>
      <c r="AU525" t="e">
        <f>VLOOKUP(F525,[2]Sheet1!$K:$M,3,0)</f>
        <v>#N/A</v>
      </c>
    </row>
    <row r="526" spans="1:47">
      <c r="A526">
        <v>570</v>
      </c>
      <c r="B526" t="s">
        <v>13</v>
      </c>
      <c r="C526" t="s">
        <v>17</v>
      </c>
      <c r="D526" t="s">
        <v>906</v>
      </c>
      <c r="E526" t="s">
        <v>14</v>
      </c>
      <c r="F526" t="s">
        <v>854</v>
      </c>
      <c r="I526" t="s">
        <v>15</v>
      </c>
      <c r="J526">
        <v>1</v>
      </c>
      <c r="AC526">
        <v>1</v>
      </c>
      <c r="AI526">
        <v>8</v>
      </c>
      <c r="AR526" t="s">
        <v>12</v>
      </c>
      <c r="AT526">
        <f>VLOOKUP(F526,'[1]Packing List Items'!$O:$Q,3,0)</f>
        <v>3</v>
      </c>
      <c r="AU526" t="e">
        <f>VLOOKUP(F526,[2]Sheet1!$K:$M,3,0)</f>
        <v>#N/A</v>
      </c>
    </row>
    <row r="527" spans="1:47">
      <c r="A527">
        <v>571</v>
      </c>
      <c r="B527" t="s">
        <v>13</v>
      </c>
      <c r="C527" t="s">
        <v>17</v>
      </c>
      <c r="D527" t="s">
        <v>906</v>
      </c>
      <c r="E527" t="s">
        <v>14</v>
      </c>
      <c r="F527" t="s">
        <v>856</v>
      </c>
      <c r="I527" t="s">
        <v>15</v>
      </c>
      <c r="J527">
        <v>1</v>
      </c>
      <c r="AR527" t="s">
        <v>12</v>
      </c>
      <c r="AT527">
        <f>VLOOKUP(F527,'[1]Packing List Items'!$O:$Q,3,0)</f>
        <v>4</v>
      </c>
      <c r="AU527" t="e">
        <f>VLOOKUP(F527,[2]Sheet1!$K:$M,3,0)</f>
        <v>#N/A</v>
      </c>
    </row>
    <row r="528" spans="1:47">
      <c r="A528">
        <v>572</v>
      </c>
      <c r="B528" t="s">
        <v>13</v>
      </c>
      <c r="C528" t="s">
        <v>17</v>
      </c>
      <c r="D528" t="s">
        <v>906</v>
      </c>
      <c r="E528" t="s">
        <v>14</v>
      </c>
      <c r="F528" t="s">
        <v>866</v>
      </c>
      <c r="I528" t="s">
        <v>15</v>
      </c>
      <c r="J528">
        <v>1</v>
      </c>
      <c r="AR528" t="s">
        <v>12</v>
      </c>
      <c r="AT528">
        <f>VLOOKUP(F528,'[1]Packing List Items'!$O:$Q,3,0)</f>
        <v>5</v>
      </c>
      <c r="AU528" t="e">
        <f>VLOOKUP(F528,[2]Sheet1!$K:$M,3,0)</f>
        <v>#N/A</v>
      </c>
    </row>
    <row r="529" spans="1:47">
      <c r="A529">
        <v>573</v>
      </c>
      <c r="B529" t="s">
        <v>13</v>
      </c>
      <c r="C529" t="s">
        <v>17</v>
      </c>
      <c r="D529" t="s">
        <v>906</v>
      </c>
      <c r="E529" t="s">
        <v>14</v>
      </c>
      <c r="F529" t="s">
        <v>901</v>
      </c>
      <c r="I529" t="s">
        <v>15</v>
      </c>
      <c r="J529">
        <v>1</v>
      </c>
      <c r="AR529" t="s">
        <v>12</v>
      </c>
      <c r="AT529">
        <f>VLOOKUP(F529,'[1]Packing List Items'!$O:$Q,3,0)</f>
        <v>5</v>
      </c>
      <c r="AU529" t="e">
        <f>VLOOKUP(F529,[2]Sheet1!$K:$M,3,0)</f>
        <v>#N/A</v>
      </c>
    </row>
    <row r="530" spans="1:47">
      <c r="A530">
        <v>574</v>
      </c>
      <c r="B530" t="s">
        <v>13</v>
      </c>
      <c r="C530" t="s">
        <v>17</v>
      </c>
      <c r="D530" t="s">
        <v>906</v>
      </c>
      <c r="E530" t="s">
        <v>14</v>
      </c>
      <c r="F530" t="s">
        <v>859</v>
      </c>
      <c r="I530" t="s">
        <v>15</v>
      </c>
      <c r="J530">
        <v>1</v>
      </c>
      <c r="AR530" t="s">
        <v>12</v>
      </c>
      <c r="AT530">
        <f>VLOOKUP(F530,'[1]Packing List Items'!$O:$Q,3,0)</f>
        <v>5</v>
      </c>
      <c r="AU530" t="e">
        <f>VLOOKUP(F530,[2]Sheet1!$K:$M,3,0)</f>
        <v>#N/A</v>
      </c>
    </row>
    <row r="531" spans="1:47">
      <c r="A531">
        <v>575</v>
      </c>
      <c r="B531" t="s">
        <v>13</v>
      </c>
      <c r="C531" t="s">
        <v>17</v>
      </c>
      <c r="D531" t="s">
        <v>906</v>
      </c>
      <c r="E531" t="s">
        <v>14</v>
      </c>
      <c r="F531" t="s">
        <v>860</v>
      </c>
      <c r="I531" t="s">
        <v>15</v>
      </c>
      <c r="J531">
        <v>1</v>
      </c>
      <c r="V531">
        <v>4</v>
      </c>
      <c r="AR531" t="s">
        <v>12</v>
      </c>
      <c r="AT531">
        <f>VLOOKUP(F531,'[1]Packing List Items'!$O:$Q,3,0)</f>
        <v>4</v>
      </c>
      <c r="AU531" t="e">
        <f>VLOOKUP(F531,[2]Sheet1!$K:$M,3,0)</f>
        <v>#N/A</v>
      </c>
    </row>
    <row r="532" spans="1:47">
      <c r="A532">
        <v>576</v>
      </c>
      <c r="B532" t="s">
        <v>13</v>
      </c>
      <c r="C532" t="s">
        <v>17</v>
      </c>
      <c r="D532" t="s">
        <v>906</v>
      </c>
      <c r="E532" t="s">
        <v>14</v>
      </c>
      <c r="F532" t="s">
        <v>862</v>
      </c>
      <c r="I532" t="s">
        <v>15</v>
      </c>
      <c r="J532">
        <v>1</v>
      </c>
      <c r="V532">
        <v>4</v>
      </c>
      <c r="AR532" t="s">
        <v>12</v>
      </c>
      <c r="AT532">
        <f>VLOOKUP(F532,'[1]Packing List Items'!$O:$Q,3,0)</f>
        <v>4</v>
      </c>
      <c r="AU532" t="e">
        <f>VLOOKUP(F532,[2]Sheet1!$K:$M,3,0)</f>
        <v>#N/A</v>
      </c>
    </row>
    <row r="533" spans="1:47">
      <c r="A533">
        <v>577</v>
      </c>
      <c r="B533" t="s">
        <v>13</v>
      </c>
      <c r="C533" t="s">
        <v>17</v>
      </c>
      <c r="D533" t="s">
        <v>906</v>
      </c>
      <c r="E533" t="s">
        <v>14</v>
      </c>
      <c r="F533" t="s">
        <v>857</v>
      </c>
      <c r="I533" t="s">
        <v>15</v>
      </c>
      <c r="J533">
        <v>1</v>
      </c>
      <c r="AR533" t="s">
        <v>12</v>
      </c>
      <c r="AT533">
        <f>VLOOKUP(F533,'[1]Packing List Items'!$O:$Q,3,0)</f>
        <v>6</v>
      </c>
      <c r="AU533" t="e">
        <f>VLOOKUP(F533,[2]Sheet1!$K:$M,3,0)</f>
        <v>#N/A</v>
      </c>
    </row>
    <row r="534" spans="1:47">
      <c r="A534">
        <v>578</v>
      </c>
      <c r="B534" t="s">
        <v>13</v>
      </c>
      <c r="C534" t="s">
        <v>17</v>
      </c>
      <c r="D534" t="s">
        <v>906</v>
      </c>
      <c r="E534" t="s">
        <v>14</v>
      </c>
      <c r="F534" t="s">
        <v>768</v>
      </c>
      <c r="I534" t="s">
        <v>15</v>
      </c>
      <c r="J534">
        <v>1</v>
      </c>
      <c r="AR534" t="s">
        <v>12</v>
      </c>
      <c r="AT534">
        <f>VLOOKUP(F534,'[1]Packing List Items'!$O:$Q,3,0)</f>
        <v>7</v>
      </c>
      <c r="AU534" t="e">
        <f>VLOOKUP(F534,[2]Sheet1!$K:$M,3,0)</f>
        <v>#N/A</v>
      </c>
    </row>
    <row r="535" spans="1:47">
      <c r="A535">
        <v>579</v>
      </c>
      <c r="B535" t="s">
        <v>13</v>
      </c>
      <c r="C535" t="s">
        <v>17</v>
      </c>
      <c r="D535" t="s">
        <v>906</v>
      </c>
      <c r="E535" t="s">
        <v>14</v>
      </c>
      <c r="F535" t="s">
        <v>904</v>
      </c>
      <c r="I535" t="s">
        <v>15</v>
      </c>
      <c r="J535">
        <v>1</v>
      </c>
      <c r="AR535" t="s">
        <v>12</v>
      </c>
      <c r="AT535">
        <f>VLOOKUP(F535,'[1]Packing List Items'!$O:$Q,3,0)</f>
        <v>7</v>
      </c>
      <c r="AU535" t="e">
        <f>VLOOKUP(F535,[2]Sheet1!$K:$M,3,0)</f>
        <v>#N/A</v>
      </c>
    </row>
    <row r="536" spans="1:47">
      <c r="A536">
        <v>580</v>
      </c>
      <c r="B536" t="s">
        <v>13</v>
      </c>
      <c r="C536" t="s">
        <v>17</v>
      </c>
      <c r="D536" t="s">
        <v>906</v>
      </c>
      <c r="E536" t="s">
        <v>14</v>
      </c>
      <c r="F536" t="s">
        <v>761</v>
      </c>
      <c r="I536" t="s">
        <v>15</v>
      </c>
      <c r="J536">
        <v>1</v>
      </c>
      <c r="V536">
        <v>2</v>
      </c>
      <c r="AR536" t="s">
        <v>12</v>
      </c>
      <c r="AT536">
        <f>VLOOKUP(F536,'[1]Packing List Items'!$O:$Q,3,0)</f>
        <v>7</v>
      </c>
      <c r="AU536" t="e">
        <f>VLOOKUP(F536,[2]Sheet1!$K:$M,3,0)</f>
        <v>#N/A</v>
      </c>
    </row>
    <row r="537" spans="1:47">
      <c r="A537">
        <v>581</v>
      </c>
      <c r="B537" t="s">
        <v>13</v>
      </c>
      <c r="C537" t="s">
        <v>17</v>
      </c>
      <c r="D537" t="s">
        <v>906</v>
      </c>
      <c r="E537" t="s">
        <v>14</v>
      </c>
      <c r="F537" t="s">
        <v>770</v>
      </c>
      <c r="I537" t="s">
        <v>15</v>
      </c>
      <c r="J537">
        <v>1</v>
      </c>
      <c r="AR537" t="s">
        <v>12</v>
      </c>
      <c r="AT537">
        <f>VLOOKUP(F537,'[1]Packing List Items'!$O:$Q,3,0)</f>
        <v>2</v>
      </c>
      <c r="AU537" t="e">
        <f>VLOOKUP(F537,[2]Sheet1!$K:$M,3,0)</f>
        <v>#N/A</v>
      </c>
    </row>
    <row r="538" spans="1:47">
      <c r="A538">
        <v>582</v>
      </c>
      <c r="B538" t="s">
        <v>13</v>
      </c>
      <c r="C538" t="s">
        <v>17</v>
      </c>
      <c r="D538" t="s">
        <v>906</v>
      </c>
      <c r="E538" t="s">
        <v>14</v>
      </c>
      <c r="F538" t="s">
        <v>865</v>
      </c>
      <c r="I538" t="s">
        <v>15</v>
      </c>
      <c r="J538">
        <v>1</v>
      </c>
      <c r="V538">
        <v>11</v>
      </c>
      <c r="AR538" t="s">
        <v>12</v>
      </c>
      <c r="AT538">
        <f>VLOOKUP(F538,'[1]Packing List Items'!$O:$Q,3,0)</f>
        <v>10</v>
      </c>
      <c r="AU538" t="e">
        <f>VLOOKUP(F538,[2]Sheet1!$K:$M,3,0)</f>
        <v>#N/A</v>
      </c>
    </row>
    <row r="539" spans="1:47">
      <c r="A539">
        <v>583</v>
      </c>
      <c r="B539" t="s">
        <v>13</v>
      </c>
      <c r="C539" t="s">
        <v>17</v>
      </c>
      <c r="D539" t="s">
        <v>906</v>
      </c>
      <c r="E539" t="s">
        <v>14</v>
      </c>
      <c r="F539" t="s">
        <v>863</v>
      </c>
      <c r="I539" t="s">
        <v>15</v>
      </c>
      <c r="J539">
        <v>1</v>
      </c>
      <c r="AR539" t="s">
        <v>12</v>
      </c>
      <c r="AT539">
        <f>VLOOKUP(F539,'[1]Packing List Items'!$O:$Q,3,0)</f>
        <v>5</v>
      </c>
      <c r="AU539" t="e">
        <f>VLOOKUP(F539,[2]Sheet1!$K:$M,3,0)</f>
        <v>#N/A</v>
      </c>
    </row>
    <row r="540" spans="1:47">
      <c r="A540">
        <v>584</v>
      </c>
      <c r="B540" t="s">
        <v>13</v>
      </c>
      <c r="C540" t="s">
        <v>17</v>
      </c>
      <c r="D540" t="s">
        <v>906</v>
      </c>
      <c r="E540" t="s">
        <v>14</v>
      </c>
      <c r="F540" t="s">
        <v>876</v>
      </c>
      <c r="I540" t="s">
        <v>15</v>
      </c>
      <c r="J540">
        <v>1</v>
      </c>
      <c r="AR540" t="s">
        <v>12</v>
      </c>
      <c r="AT540">
        <f>VLOOKUP(F540,'[1]Packing List Items'!$O:$Q,3,0)</f>
        <v>3</v>
      </c>
      <c r="AU540" t="e">
        <f>VLOOKUP(F540,[2]Sheet1!$K:$M,3,0)</f>
        <v>#N/A</v>
      </c>
    </row>
    <row r="541" spans="1:47">
      <c r="A541">
        <v>585</v>
      </c>
      <c r="B541" t="s">
        <v>13</v>
      </c>
      <c r="C541" t="s">
        <v>17</v>
      </c>
      <c r="D541" t="s">
        <v>906</v>
      </c>
      <c r="E541" t="s">
        <v>14</v>
      </c>
      <c r="F541" t="s">
        <v>877</v>
      </c>
      <c r="I541" t="s">
        <v>15</v>
      </c>
      <c r="J541">
        <v>1</v>
      </c>
      <c r="AR541" t="s">
        <v>12</v>
      </c>
      <c r="AT541">
        <f>VLOOKUP(F541,'[1]Packing List Items'!$O:$Q,3,0)</f>
        <v>5</v>
      </c>
      <c r="AU541" t="e">
        <f>VLOOKUP(F541,[2]Sheet1!$K:$M,3,0)</f>
        <v>#N/A</v>
      </c>
    </row>
    <row r="542" spans="1:47">
      <c r="A542">
        <v>586</v>
      </c>
      <c r="B542" t="s">
        <v>13</v>
      </c>
      <c r="C542" t="s">
        <v>17</v>
      </c>
      <c r="D542" t="s">
        <v>906</v>
      </c>
      <c r="E542" t="s">
        <v>14</v>
      </c>
      <c r="F542" t="s">
        <v>879</v>
      </c>
      <c r="I542" t="s">
        <v>15</v>
      </c>
      <c r="J542">
        <v>1</v>
      </c>
      <c r="AR542" t="s">
        <v>12</v>
      </c>
      <c r="AT542">
        <f>VLOOKUP(F542,'[1]Packing List Items'!$O:$Q,3,0)</f>
        <v>4</v>
      </c>
      <c r="AU542" t="e">
        <f>VLOOKUP(F542,[2]Sheet1!$K:$M,3,0)</f>
        <v>#N/A</v>
      </c>
    </row>
    <row r="543" spans="1:47">
      <c r="A543">
        <v>587</v>
      </c>
      <c r="B543" t="s">
        <v>13</v>
      </c>
      <c r="C543" t="s">
        <v>17</v>
      </c>
      <c r="D543" t="s">
        <v>906</v>
      </c>
      <c r="E543" t="s">
        <v>14</v>
      </c>
      <c r="F543" t="s">
        <v>878</v>
      </c>
      <c r="I543" t="s">
        <v>15</v>
      </c>
      <c r="J543">
        <v>1</v>
      </c>
      <c r="AR543" t="s">
        <v>12</v>
      </c>
      <c r="AT543">
        <f>VLOOKUP(F543,'[1]Packing List Items'!$O:$Q,3,0)</f>
        <v>7</v>
      </c>
      <c r="AU543" t="e">
        <f>VLOOKUP(F543,[2]Sheet1!$K:$M,3,0)</f>
        <v>#N/A</v>
      </c>
    </row>
    <row r="544" spans="1:47">
      <c r="A544">
        <v>588</v>
      </c>
      <c r="B544" t="s">
        <v>13</v>
      </c>
      <c r="C544" t="s">
        <v>17</v>
      </c>
      <c r="D544" t="s">
        <v>906</v>
      </c>
      <c r="E544" t="s">
        <v>14</v>
      </c>
      <c r="F544" t="s">
        <v>830</v>
      </c>
      <c r="I544" t="s">
        <v>15</v>
      </c>
      <c r="J544">
        <v>1</v>
      </c>
      <c r="V544">
        <v>1</v>
      </c>
      <c r="AR544" t="s">
        <v>12</v>
      </c>
      <c r="AT544">
        <f>VLOOKUP(F544,'[1]Packing List Items'!$O:$Q,3,0)</f>
        <v>4</v>
      </c>
      <c r="AU544" t="e">
        <f>VLOOKUP(F544,[2]Sheet1!$K:$M,3,0)</f>
        <v>#N/A</v>
      </c>
    </row>
    <row r="545" spans="1:47">
      <c r="A545">
        <v>589</v>
      </c>
      <c r="B545" t="s">
        <v>13</v>
      </c>
      <c r="C545" t="s">
        <v>17</v>
      </c>
      <c r="D545" t="s">
        <v>906</v>
      </c>
      <c r="E545" t="s">
        <v>14</v>
      </c>
      <c r="F545" t="s">
        <v>829</v>
      </c>
      <c r="I545" t="s">
        <v>15</v>
      </c>
      <c r="J545">
        <v>1</v>
      </c>
      <c r="AR545" t="s">
        <v>12</v>
      </c>
      <c r="AT545">
        <f>VLOOKUP(F545,'[1]Packing List Items'!$O:$Q,3,0)</f>
        <v>9</v>
      </c>
      <c r="AU545" t="e">
        <f>VLOOKUP(F545,[2]Sheet1!$K:$M,3,0)</f>
        <v>#N/A</v>
      </c>
    </row>
    <row r="546" spans="1:47">
      <c r="A546">
        <v>590</v>
      </c>
      <c r="B546" t="s">
        <v>13</v>
      </c>
      <c r="C546" t="s">
        <v>17</v>
      </c>
      <c r="D546" t="s">
        <v>906</v>
      </c>
      <c r="E546" t="s">
        <v>14</v>
      </c>
      <c r="F546" t="s">
        <v>831</v>
      </c>
      <c r="I546" t="s">
        <v>15</v>
      </c>
      <c r="J546">
        <v>1</v>
      </c>
      <c r="AR546" t="s">
        <v>12</v>
      </c>
      <c r="AT546">
        <f>VLOOKUP(F546,'[1]Packing List Items'!$O:$Q,3,0)</f>
        <v>5</v>
      </c>
      <c r="AU546" t="e">
        <f>VLOOKUP(F546,[2]Sheet1!$K:$M,3,0)</f>
        <v>#N/A</v>
      </c>
    </row>
    <row r="547" spans="1:47">
      <c r="A547">
        <v>591</v>
      </c>
      <c r="B547" t="s">
        <v>13</v>
      </c>
      <c r="C547" t="s">
        <v>17</v>
      </c>
      <c r="D547" t="s">
        <v>906</v>
      </c>
      <c r="E547" t="s">
        <v>14</v>
      </c>
      <c r="F547" t="s">
        <v>903</v>
      </c>
      <c r="I547" t="s">
        <v>15</v>
      </c>
      <c r="J547">
        <v>1</v>
      </c>
      <c r="AR547" t="s">
        <v>12</v>
      </c>
      <c r="AT547">
        <f>VLOOKUP(F547,'[1]Packing List Items'!$O:$Q,3,0)</f>
        <v>8</v>
      </c>
      <c r="AU547" t="e">
        <f>VLOOKUP(F547,[2]Sheet1!$K:$M,3,0)</f>
        <v>#N/A</v>
      </c>
    </row>
    <row r="548" spans="1:47">
      <c r="A548">
        <v>592</v>
      </c>
      <c r="B548" t="s">
        <v>13</v>
      </c>
      <c r="C548" t="s">
        <v>17</v>
      </c>
      <c r="D548" t="s">
        <v>906</v>
      </c>
      <c r="E548" t="s">
        <v>14</v>
      </c>
      <c r="F548" t="s">
        <v>902</v>
      </c>
      <c r="I548" t="s">
        <v>15</v>
      </c>
      <c r="J548">
        <v>1</v>
      </c>
      <c r="AR548" t="s">
        <v>12</v>
      </c>
      <c r="AT548">
        <f>VLOOKUP(F548,'[1]Packing List Items'!$O:$Q,3,0)</f>
        <v>4</v>
      </c>
      <c r="AU548" t="e">
        <f>VLOOKUP(F548,[2]Sheet1!$K:$M,3,0)</f>
        <v>#N/A</v>
      </c>
    </row>
    <row r="549" spans="1:47">
      <c r="A549">
        <v>593</v>
      </c>
      <c r="B549" t="s">
        <v>13</v>
      </c>
      <c r="C549" t="s">
        <v>17</v>
      </c>
      <c r="D549" t="s">
        <v>906</v>
      </c>
      <c r="E549" t="s">
        <v>14</v>
      </c>
      <c r="F549" t="s">
        <v>875</v>
      </c>
      <c r="I549" t="s">
        <v>15</v>
      </c>
      <c r="J549">
        <v>1</v>
      </c>
      <c r="AR549" t="s">
        <v>12</v>
      </c>
      <c r="AT549">
        <f>VLOOKUP(F549,'[1]Packing List Items'!$O:$Q,3,0)</f>
        <v>3</v>
      </c>
      <c r="AU549" t="e">
        <f>VLOOKUP(F549,[2]Sheet1!$K:$M,3,0)</f>
        <v>#N/A</v>
      </c>
    </row>
    <row r="550" spans="1:47">
      <c r="A550">
        <v>594</v>
      </c>
      <c r="B550" t="s">
        <v>13</v>
      </c>
      <c r="C550" t="s">
        <v>17</v>
      </c>
      <c r="D550" t="s">
        <v>906</v>
      </c>
      <c r="E550" t="s">
        <v>14</v>
      </c>
      <c r="F550" t="s">
        <v>827</v>
      </c>
      <c r="I550" t="s">
        <v>15</v>
      </c>
      <c r="J550">
        <v>1</v>
      </c>
      <c r="V550">
        <v>6</v>
      </c>
      <c r="AR550" t="s">
        <v>12</v>
      </c>
      <c r="AT550">
        <f>VLOOKUP(F550,'[1]Packing List Items'!$O:$Q,3,0)</f>
        <v>12</v>
      </c>
      <c r="AU550" t="e">
        <f>VLOOKUP(F550,[2]Sheet1!$K:$M,3,0)</f>
        <v>#N/A</v>
      </c>
    </row>
    <row r="551" spans="1:47">
      <c r="A551">
        <v>595</v>
      </c>
      <c r="B551" t="s">
        <v>13</v>
      </c>
      <c r="C551" t="s">
        <v>17</v>
      </c>
      <c r="D551" t="s">
        <v>906</v>
      </c>
      <c r="E551" t="s">
        <v>14</v>
      </c>
      <c r="F551" t="s">
        <v>820</v>
      </c>
      <c r="I551" t="s">
        <v>15</v>
      </c>
      <c r="J551">
        <v>1</v>
      </c>
      <c r="AR551" t="s">
        <v>12</v>
      </c>
      <c r="AT551">
        <f>VLOOKUP(F551,'[1]Packing List Items'!$O:$Q,3,0)</f>
        <v>9</v>
      </c>
      <c r="AU551" t="e">
        <f>VLOOKUP(F551,[2]Sheet1!$K:$M,3,0)</f>
        <v>#N/A</v>
      </c>
    </row>
    <row r="552" spans="1:47">
      <c r="A552">
        <v>596</v>
      </c>
      <c r="B552" t="s">
        <v>13</v>
      </c>
      <c r="C552" t="s">
        <v>17</v>
      </c>
      <c r="D552" t="s">
        <v>906</v>
      </c>
      <c r="E552" t="s">
        <v>14</v>
      </c>
      <c r="F552" t="s">
        <v>824</v>
      </c>
      <c r="I552" t="s">
        <v>15</v>
      </c>
      <c r="J552">
        <v>1</v>
      </c>
      <c r="AR552" t="s">
        <v>12</v>
      </c>
      <c r="AT552">
        <f>VLOOKUP(F552,'[1]Packing List Items'!$O:$Q,3,0)</f>
        <v>5</v>
      </c>
      <c r="AU552" t="e">
        <f>VLOOKUP(F552,[2]Sheet1!$K:$M,3,0)</f>
        <v>#N/A</v>
      </c>
    </row>
    <row r="553" spans="1:47">
      <c r="A553">
        <v>597</v>
      </c>
      <c r="B553" t="s">
        <v>13</v>
      </c>
      <c r="C553" t="s">
        <v>17</v>
      </c>
      <c r="D553" t="s">
        <v>906</v>
      </c>
      <c r="E553" t="s">
        <v>14</v>
      </c>
      <c r="F553" t="s">
        <v>828</v>
      </c>
      <c r="I553" t="s">
        <v>15</v>
      </c>
      <c r="J553">
        <v>1</v>
      </c>
      <c r="AR553" t="s">
        <v>12</v>
      </c>
      <c r="AT553">
        <f>VLOOKUP(F553,'[1]Packing List Items'!$O:$Q,3,0)</f>
        <v>3</v>
      </c>
      <c r="AU553" t="e">
        <f>VLOOKUP(F553,[2]Sheet1!$K:$M,3,0)</f>
        <v>#N/A</v>
      </c>
    </row>
    <row r="554" spans="1:47">
      <c r="A554">
        <v>598</v>
      </c>
      <c r="B554" t="s">
        <v>13</v>
      </c>
      <c r="C554" t="s">
        <v>17</v>
      </c>
      <c r="D554" t="s">
        <v>906</v>
      </c>
      <c r="E554" t="s">
        <v>14</v>
      </c>
      <c r="F554" t="s">
        <v>821</v>
      </c>
      <c r="I554" t="s">
        <v>15</v>
      </c>
      <c r="J554">
        <v>1</v>
      </c>
      <c r="AR554" t="s">
        <v>12</v>
      </c>
      <c r="AT554">
        <f>VLOOKUP(F554,'[1]Packing List Items'!$O:$Q,3,0)</f>
        <v>3</v>
      </c>
      <c r="AU554" t="e">
        <f>VLOOKUP(F554,[2]Sheet1!$K:$M,3,0)</f>
        <v>#N/A</v>
      </c>
    </row>
    <row r="555" spans="1:47">
      <c r="A555">
        <v>599</v>
      </c>
      <c r="B555" t="s">
        <v>13</v>
      </c>
      <c r="C555" t="s">
        <v>17</v>
      </c>
      <c r="D555" t="s">
        <v>906</v>
      </c>
      <c r="E555" t="s">
        <v>14</v>
      </c>
      <c r="F555" t="s">
        <v>815</v>
      </c>
      <c r="I555" t="s">
        <v>15</v>
      </c>
      <c r="J555">
        <v>1</v>
      </c>
      <c r="AR555" t="s">
        <v>12</v>
      </c>
      <c r="AT555">
        <f>VLOOKUP(F555,'[1]Packing List Items'!$O:$Q,3,0)</f>
        <v>4</v>
      </c>
      <c r="AU555" t="e">
        <f>VLOOKUP(F555,[2]Sheet1!$K:$M,3,0)</f>
        <v>#N/A</v>
      </c>
    </row>
    <row r="556" spans="1:47">
      <c r="A556">
        <v>600</v>
      </c>
      <c r="B556" t="s">
        <v>13</v>
      </c>
      <c r="C556" t="s">
        <v>17</v>
      </c>
      <c r="D556" t="s">
        <v>906</v>
      </c>
      <c r="E556" t="s">
        <v>14</v>
      </c>
      <c r="F556" t="s">
        <v>819</v>
      </c>
      <c r="I556" t="s">
        <v>15</v>
      </c>
      <c r="J556">
        <v>1</v>
      </c>
      <c r="AR556" t="s">
        <v>12</v>
      </c>
      <c r="AT556">
        <f>VLOOKUP(F556,'[1]Packing List Items'!$O:$Q,3,0)</f>
        <v>7</v>
      </c>
      <c r="AU556" t="e">
        <f>VLOOKUP(F556,[2]Sheet1!$K:$M,3,0)</f>
        <v>#N/A</v>
      </c>
    </row>
    <row r="557" spans="1:47">
      <c r="A557">
        <v>601</v>
      </c>
      <c r="B557" t="s">
        <v>13</v>
      </c>
      <c r="C557" t="s">
        <v>17</v>
      </c>
      <c r="D557" t="s">
        <v>906</v>
      </c>
      <c r="E557" t="s">
        <v>14</v>
      </c>
      <c r="F557" t="s">
        <v>818</v>
      </c>
      <c r="I557" t="s">
        <v>15</v>
      </c>
      <c r="J557">
        <v>1</v>
      </c>
      <c r="AR557" t="s">
        <v>12</v>
      </c>
      <c r="AT557">
        <f>VLOOKUP(F557,'[1]Packing List Items'!$O:$Q,3,0)</f>
        <v>5</v>
      </c>
      <c r="AU557" t="e">
        <f>VLOOKUP(F557,[2]Sheet1!$K:$M,3,0)</f>
        <v>#N/A</v>
      </c>
    </row>
    <row r="558" spans="1:47">
      <c r="A558">
        <v>602</v>
      </c>
      <c r="B558" t="s">
        <v>13</v>
      </c>
      <c r="C558" t="s">
        <v>17</v>
      </c>
      <c r="D558" t="s">
        <v>906</v>
      </c>
      <c r="E558" t="s">
        <v>14</v>
      </c>
      <c r="F558" t="s">
        <v>813</v>
      </c>
      <c r="I558" t="s">
        <v>15</v>
      </c>
      <c r="J558">
        <v>1</v>
      </c>
      <c r="AA558">
        <v>1</v>
      </c>
      <c r="AR558" t="s">
        <v>12</v>
      </c>
      <c r="AT558">
        <f>VLOOKUP(F558,'[1]Packing List Items'!$O:$Q,3,0)</f>
        <v>4</v>
      </c>
      <c r="AU558" t="e">
        <f>VLOOKUP(F558,[2]Sheet1!$K:$M,3,0)</f>
        <v>#N/A</v>
      </c>
    </row>
    <row r="559" spans="1:47">
      <c r="A559">
        <v>603</v>
      </c>
      <c r="B559" t="s">
        <v>13</v>
      </c>
      <c r="C559" t="s">
        <v>17</v>
      </c>
      <c r="D559" t="s">
        <v>906</v>
      </c>
      <c r="E559" t="s">
        <v>14</v>
      </c>
      <c r="F559" t="s">
        <v>873</v>
      </c>
      <c r="I559" t="s">
        <v>15</v>
      </c>
      <c r="J559">
        <v>1</v>
      </c>
      <c r="AR559" t="s">
        <v>12</v>
      </c>
      <c r="AT559">
        <f>VLOOKUP(F559,'[1]Packing List Items'!$O:$Q,3,0)</f>
        <v>4</v>
      </c>
      <c r="AU559" t="e">
        <f>VLOOKUP(F559,[2]Sheet1!$K:$M,3,0)</f>
        <v>#N/A</v>
      </c>
    </row>
    <row r="560" spans="1:47">
      <c r="A560">
        <v>604</v>
      </c>
      <c r="B560" t="s">
        <v>13</v>
      </c>
      <c r="C560" t="s">
        <v>17</v>
      </c>
      <c r="D560" t="s">
        <v>906</v>
      </c>
      <c r="E560" t="s">
        <v>14</v>
      </c>
      <c r="F560" t="s">
        <v>869</v>
      </c>
      <c r="I560" t="s">
        <v>15</v>
      </c>
      <c r="J560">
        <v>1</v>
      </c>
      <c r="AR560" t="s">
        <v>12</v>
      </c>
      <c r="AT560">
        <f>VLOOKUP(F560,'[1]Packing List Items'!$O:$Q,3,0)</f>
        <v>3</v>
      </c>
      <c r="AU560" t="e">
        <f>VLOOKUP(F560,[2]Sheet1!$K:$M,3,0)</f>
        <v>#N/A</v>
      </c>
    </row>
    <row r="561" spans="1:47">
      <c r="A561">
        <v>605</v>
      </c>
      <c r="B561" t="s">
        <v>13</v>
      </c>
      <c r="C561" t="s">
        <v>17</v>
      </c>
      <c r="D561" t="s">
        <v>906</v>
      </c>
      <c r="E561" t="s">
        <v>14</v>
      </c>
      <c r="F561" t="s">
        <v>868</v>
      </c>
      <c r="I561" t="s">
        <v>15</v>
      </c>
      <c r="J561">
        <v>1</v>
      </c>
      <c r="AR561" t="s">
        <v>12</v>
      </c>
      <c r="AT561">
        <f>VLOOKUP(F561,'[1]Packing List Items'!$O:$Q,3,0)</f>
        <v>4</v>
      </c>
      <c r="AU561" t="e">
        <f>VLOOKUP(F561,[2]Sheet1!$K:$M,3,0)</f>
        <v>#N/A</v>
      </c>
    </row>
    <row r="562" spans="1:47">
      <c r="A562">
        <v>606</v>
      </c>
      <c r="B562" t="s">
        <v>13</v>
      </c>
      <c r="C562" t="s">
        <v>17</v>
      </c>
      <c r="D562" t="s">
        <v>906</v>
      </c>
      <c r="E562" t="s">
        <v>14</v>
      </c>
      <c r="F562" t="s">
        <v>867</v>
      </c>
      <c r="I562" t="s">
        <v>15</v>
      </c>
      <c r="J562">
        <v>1</v>
      </c>
      <c r="AR562" t="s">
        <v>12</v>
      </c>
      <c r="AT562">
        <f>VLOOKUP(F562,'[1]Packing List Items'!$O:$Q,3,0)</f>
        <v>2</v>
      </c>
      <c r="AU562" t="e">
        <f>VLOOKUP(F562,[2]Sheet1!$K:$M,3,0)</f>
        <v>#N/A</v>
      </c>
    </row>
    <row r="563" spans="1:47">
      <c r="A563">
        <v>607</v>
      </c>
      <c r="B563" t="s">
        <v>13</v>
      </c>
      <c r="C563" t="s">
        <v>17</v>
      </c>
      <c r="D563" t="s">
        <v>906</v>
      </c>
      <c r="E563" t="s">
        <v>14</v>
      </c>
      <c r="F563" t="s">
        <v>871</v>
      </c>
      <c r="I563" t="s">
        <v>15</v>
      </c>
      <c r="J563">
        <v>1</v>
      </c>
      <c r="AR563" t="s">
        <v>12</v>
      </c>
      <c r="AT563">
        <f>VLOOKUP(F563,'[1]Packing List Items'!$O:$Q,3,0)</f>
        <v>6</v>
      </c>
      <c r="AU563" t="e">
        <f>VLOOKUP(F563,[2]Sheet1!$K:$M,3,0)</f>
        <v>#N/A</v>
      </c>
    </row>
    <row r="564" spans="1:47">
      <c r="A564">
        <v>608</v>
      </c>
      <c r="B564" t="s">
        <v>13</v>
      </c>
      <c r="C564" t="s">
        <v>17</v>
      </c>
      <c r="D564" t="s">
        <v>906</v>
      </c>
      <c r="E564" t="s">
        <v>14</v>
      </c>
      <c r="F564" t="s">
        <v>872</v>
      </c>
      <c r="I564" t="s">
        <v>15</v>
      </c>
      <c r="J564">
        <v>1</v>
      </c>
      <c r="AR564" t="s">
        <v>12</v>
      </c>
      <c r="AT564">
        <f>VLOOKUP(F564,'[1]Packing List Items'!$O:$Q,3,0)</f>
        <v>4</v>
      </c>
      <c r="AU564" t="e">
        <f>VLOOKUP(F564,[2]Sheet1!$K:$M,3,0)</f>
        <v>#N/A</v>
      </c>
    </row>
    <row r="565" spans="1:47">
      <c r="A565">
        <v>609</v>
      </c>
      <c r="B565" t="s">
        <v>13</v>
      </c>
      <c r="C565" t="s">
        <v>17</v>
      </c>
      <c r="D565" t="s">
        <v>906</v>
      </c>
      <c r="E565" t="s">
        <v>14</v>
      </c>
      <c r="F565" t="s">
        <v>870</v>
      </c>
      <c r="I565" t="s">
        <v>15</v>
      </c>
      <c r="J565">
        <v>1</v>
      </c>
      <c r="AR565" t="s">
        <v>12</v>
      </c>
      <c r="AT565">
        <f>VLOOKUP(F565,'[1]Packing List Items'!$O:$Q,3,0)</f>
        <v>9</v>
      </c>
      <c r="AU565" t="e">
        <f>VLOOKUP(F565,[2]Sheet1!$K:$M,3,0)</f>
        <v>#N/A</v>
      </c>
    </row>
    <row r="566" spans="1:47">
      <c r="A566">
        <v>610</v>
      </c>
      <c r="B566" t="s">
        <v>13</v>
      </c>
      <c r="C566" t="s">
        <v>17</v>
      </c>
      <c r="D566" t="s">
        <v>906</v>
      </c>
      <c r="E566" t="s">
        <v>14</v>
      </c>
      <c r="F566" t="s">
        <v>874</v>
      </c>
      <c r="I566" t="s">
        <v>15</v>
      </c>
      <c r="J566">
        <v>1</v>
      </c>
      <c r="AR566" t="s">
        <v>12</v>
      </c>
      <c r="AT566">
        <f>VLOOKUP(F566,'[1]Packing List Items'!$O:$Q,3,0)</f>
        <v>17</v>
      </c>
      <c r="AU566" t="e">
        <f>VLOOKUP(F566,[2]Sheet1!$K:$M,3,0)</f>
        <v>#N/A</v>
      </c>
    </row>
    <row r="567" spans="1:47">
      <c r="A567">
        <v>611</v>
      </c>
      <c r="B567" t="s">
        <v>13</v>
      </c>
      <c r="C567" t="s">
        <v>17</v>
      </c>
      <c r="D567" t="s">
        <v>906</v>
      </c>
      <c r="E567" t="s">
        <v>14</v>
      </c>
      <c r="F567" t="s">
        <v>844</v>
      </c>
      <c r="I567" t="s">
        <v>15</v>
      </c>
      <c r="J567">
        <v>1</v>
      </c>
      <c r="AR567" t="s">
        <v>12</v>
      </c>
      <c r="AT567">
        <f>VLOOKUP(F567,'[1]Packing List Items'!$O:$Q,3,0)</f>
        <v>3</v>
      </c>
      <c r="AU567" t="e">
        <f>VLOOKUP(F567,[2]Sheet1!$K:$M,3,0)</f>
        <v>#N/A</v>
      </c>
    </row>
    <row r="568" spans="1:47">
      <c r="A568">
        <v>612</v>
      </c>
      <c r="B568" t="s">
        <v>13</v>
      </c>
      <c r="C568" t="s">
        <v>17</v>
      </c>
      <c r="D568" t="s">
        <v>906</v>
      </c>
      <c r="E568" t="s">
        <v>14</v>
      </c>
      <c r="F568" t="s">
        <v>843</v>
      </c>
      <c r="I568" t="s">
        <v>15</v>
      </c>
      <c r="J568">
        <v>1</v>
      </c>
      <c r="AR568" t="s">
        <v>12</v>
      </c>
      <c r="AT568">
        <f>VLOOKUP(F568,'[1]Packing List Items'!$O:$Q,3,0)</f>
        <v>5</v>
      </c>
      <c r="AU568" t="e">
        <f>VLOOKUP(F568,[2]Sheet1!$K:$M,3,0)</f>
        <v>#N/A</v>
      </c>
    </row>
    <row r="569" spans="1:47">
      <c r="A569">
        <v>613</v>
      </c>
      <c r="B569" t="s">
        <v>13</v>
      </c>
      <c r="C569" t="s">
        <v>17</v>
      </c>
      <c r="D569" t="s">
        <v>906</v>
      </c>
      <c r="E569" t="s">
        <v>14</v>
      </c>
      <c r="F569" t="s">
        <v>849</v>
      </c>
      <c r="I569" t="s">
        <v>15</v>
      </c>
      <c r="J569">
        <v>1</v>
      </c>
      <c r="V569">
        <v>4</v>
      </c>
      <c r="AR569" t="s">
        <v>12</v>
      </c>
      <c r="AT569">
        <f>VLOOKUP(F569,'[1]Packing List Items'!$O:$Q,3,0)</f>
        <v>4</v>
      </c>
      <c r="AU569" t="e">
        <f>VLOOKUP(F569,[2]Sheet1!$K:$M,3,0)</f>
        <v>#N/A</v>
      </c>
    </row>
    <row r="570" spans="1:47">
      <c r="A570">
        <v>614</v>
      </c>
      <c r="B570" t="s">
        <v>13</v>
      </c>
      <c r="C570" t="s">
        <v>17</v>
      </c>
      <c r="D570" t="s">
        <v>906</v>
      </c>
      <c r="E570" t="s">
        <v>14</v>
      </c>
      <c r="F570" t="s">
        <v>848</v>
      </c>
      <c r="I570" t="s">
        <v>15</v>
      </c>
      <c r="J570">
        <v>1</v>
      </c>
      <c r="V570">
        <v>2</v>
      </c>
      <c r="AR570" t="s">
        <v>12</v>
      </c>
      <c r="AT570">
        <f>VLOOKUP(F570,'[1]Packing List Items'!$O:$Q,3,0)</f>
        <v>3</v>
      </c>
      <c r="AU570" t="e">
        <f>VLOOKUP(F570,[2]Sheet1!$K:$M,3,0)</f>
        <v>#N/A</v>
      </c>
    </row>
    <row r="571" spans="1:47">
      <c r="A571">
        <v>615</v>
      </c>
      <c r="B571" t="s">
        <v>13</v>
      </c>
      <c r="C571" t="s">
        <v>17</v>
      </c>
      <c r="D571" t="s">
        <v>906</v>
      </c>
      <c r="E571" t="s">
        <v>14</v>
      </c>
      <c r="F571" t="s">
        <v>842</v>
      </c>
      <c r="I571" t="s">
        <v>15</v>
      </c>
      <c r="J571">
        <v>1</v>
      </c>
      <c r="V571">
        <v>22</v>
      </c>
      <c r="AR571" t="s">
        <v>12</v>
      </c>
      <c r="AT571">
        <f>VLOOKUP(F571,'[1]Packing List Items'!$O:$Q,3,0)</f>
        <v>4</v>
      </c>
      <c r="AU571" t="e">
        <f>VLOOKUP(F571,[2]Sheet1!$K:$M,3,0)</f>
        <v>#N/A</v>
      </c>
    </row>
    <row r="572" spans="1:47">
      <c r="A572">
        <v>616</v>
      </c>
      <c r="B572" t="s">
        <v>13</v>
      </c>
      <c r="C572" t="s">
        <v>17</v>
      </c>
      <c r="D572" t="s">
        <v>906</v>
      </c>
      <c r="E572" t="s">
        <v>14</v>
      </c>
      <c r="F572" t="s">
        <v>852</v>
      </c>
      <c r="I572" t="s">
        <v>15</v>
      </c>
      <c r="J572">
        <v>1</v>
      </c>
      <c r="V572">
        <v>4</v>
      </c>
      <c r="AR572" t="s">
        <v>12</v>
      </c>
      <c r="AT572">
        <f>VLOOKUP(F572,'[1]Packing List Items'!$O:$Q,3,0)</f>
        <v>2</v>
      </c>
      <c r="AU572" t="e">
        <f>VLOOKUP(F572,[2]Sheet1!$K:$M,3,0)</f>
        <v>#N/A</v>
      </c>
    </row>
    <row r="573" spans="1:47">
      <c r="A573">
        <v>617</v>
      </c>
      <c r="B573" t="s">
        <v>13</v>
      </c>
      <c r="C573" t="s">
        <v>17</v>
      </c>
      <c r="D573" t="s">
        <v>906</v>
      </c>
      <c r="E573" t="s">
        <v>14</v>
      </c>
      <c r="F573" t="s">
        <v>847</v>
      </c>
      <c r="I573" t="s">
        <v>15</v>
      </c>
      <c r="J573">
        <v>1</v>
      </c>
      <c r="AR573" t="s">
        <v>12</v>
      </c>
      <c r="AT573">
        <f>VLOOKUP(F573,'[1]Packing List Items'!$O:$Q,3,0)</f>
        <v>2</v>
      </c>
      <c r="AU573" t="e">
        <f>VLOOKUP(F573,[2]Sheet1!$K:$M,3,0)</f>
        <v>#N/A</v>
      </c>
    </row>
    <row r="574" spans="1:47">
      <c r="A574">
        <v>618</v>
      </c>
      <c r="B574" t="s">
        <v>13</v>
      </c>
      <c r="C574" t="s">
        <v>17</v>
      </c>
      <c r="D574" t="s">
        <v>906</v>
      </c>
      <c r="E574" t="s">
        <v>14</v>
      </c>
      <c r="F574" t="s">
        <v>850</v>
      </c>
      <c r="I574" t="s">
        <v>15</v>
      </c>
      <c r="J574">
        <v>1</v>
      </c>
      <c r="AR574" t="s">
        <v>12</v>
      </c>
      <c r="AT574">
        <f>VLOOKUP(F574,'[1]Packing List Items'!$O:$Q,3,0)</f>
        <v>4</v>
      </c>
      <c r="AU574" t="e">
        <f>VLOOKUP(F574,[2]Sheet1!$K:$M,3,0)</f>
        <v>#N/A</v>
      </c>
    </row>
    <row r="575" spans="1:47">
      <c r="A575">
        <v>619</v>
      </c>
      <c r="B575" t="s">
        <v>13</v>
      </c>
      <c r="C575" t="s">
        <v>17</v>
      </c>
      <c r="D575" t="s">
        <v>906</v>
      </c>
      <c r="E575" t="s">
        <v>14</v>
      </c>
      <c r="F575" t="s">
        <v>846</v>
      </c>
      <c r="I575" t="s">
        <v>15</v>
      </c>
      <c r="J575">
        <v>1</v>
      </c>
      <c r="AR575" t="s">
        <v>12</v>
      </c>
      <c r="AT575">
        <f>VLOOKUP(F575,'[1]Packing List Items'!$O:$Q,3,0)</f>
        <v>2</v>
      </c>
      <c r="AU575" t="e">
        <f>VLOOKUP(F575,[2]Sheet1!$K:$M,3,0)</f>
        <v>#N/A</v>
      </c>
    </row>
    <row r="576" spans="1:47">
      <c r="A576">
        <v>620</v>
      </c>
      <c r="B576" t="s">
        <v>13</v>
      </c>
      <c r="C576" t="s">
        <v>17</v>
      </c>
      <c r="D576" t="s">
        <v>906</v>
      </c>
      <c r="E576" t="s">
        <v>14</v>
      </c>
      <c r="F576" t="s">
        <v>851</v>
      </c>
      <c r="I576" t="s">
        <v>15</v>
      </c>
      <c r="J576">
        <v>1</v>
      </c>
      <c r="V576">
        <v>19</v>
      </c>
      <c r="AR576" t="s">
        <v>12</v>
      </c>
      <c r="AT576">
        <f>VLOOKUP(F576,'[1]Packing List Items'!$O:$Q,3,0)</f>
        <v>4</v>
      </c>
      <c r="AU576" t="e">
        <f>VLOOKUP(F576,[2]Sheet1!$K:$M,3,0)</f>
        <v>#N/A</v>
      </c>
    </row>
    <row r="577" spans="1:47">
      <c r="A577">
        <v>621</v>
      </c>
      <c r="B577" t="s">
        <v>13</v>
      </c>
      <c r="C577" t="s">
        <v>17</v>
      </c>
      <c r="D577" t="s">
        <v>906</v>
      </c>
      <c r="E577" t="s">
        <v>14</v>
      </c>
      <c r="F577" t="s">
        <v>840</v>
      </c>
      <c r="I577" t="s">
        <v>15</v>
      </c>
      <c r="J577">
        <v>1</v>
      </c>
      <c r="V577">
        <v>2</v>
      </c>
      <c r="AR577" t="s">
        <v>12</v>
      </c>
      <c r="AT577">
        <f>VLOOKUP(F577,'[1]Packing List Items'!$O:$Q,3,0)</f>
        <v>2</v>
      </c>
      <c r="AU577" t="e">
        <f>VLOOKUP(F577,[2]Sheet1!$K:$M,3,0)</f>
        <v>#N/A</v>
      </c>
    </row>
    <row r="578" spans="1:47">
      <c r="A578">
        <v>622</v>
      </c>
      <c r="B578" t="s">
        <v>13</v>
      </c>
      <c r="C578" t="s">
        <v>17</v>
      </c>
      <c r="D578" t="s">
        <v>906</v>
      </c>
      <c r="E578" t="s">
        <v>14</v>
      </c>
      <c r="F578" t="s">
        <v>845</v>
      </c>
      <c r="I578" t="s">
        <v>15</v>
      </c>
      <c r="J578">
        <v>1</v>
      </c>
      <c r="AR578" t="s">
        <v>12</v>
      </c>
      <c r="AT578">
        <f>VLOOKUP(F578,'[1]Packing List Items'!$O:$Q,3,0)</f>
        <v>4</v>
      </c>
      <c r="AU578" t="e">
        <f>VLOOKUP(F578,[2]Sheet1!$K:$M,3,0)</f>
        <v>#N/A</v>
      </c>
    </row>
    <row r="579" spans="1:47">
      <c r="A579">
        <v>623</v>
      </c>
      <c r="B579" t="s">
        <v>13</v>
      </c>
      <c r="C579" t="s">
        <v>17</v>
      </c>
      <c r="D579" t="s">
        <v>906</v>
      </c>
      <c r="E579" t="s">
        <v>14</v>
      </c>
      <c r="F579" t="s">
        <v>837</v>
      </c>
      <c r="I579" t="s">
        <v>15</v>
      </c>
      <c r="J579">
        <v>1</v>
      </c>
      <c r="AR579" t="s">
        <v>12</v>
      </c>
      <c r="AT579">
        <f>VLOOKUP(F579,'[1]Packing List Items'!$O:$Q,3,0)</f>
        <v>5</v>
      </c>
      <c r="AU579" t="e">
        <f>VLOOKUP(F579,[2]Sheet1!$K:$M,3,0)</f>
        <v>#N/A</v>
      </c>
    </row>
    <row r="580" spans="1:47">
      <c r="A580">
        <v>624</v>
      </c>
      <c r="B580" t="s">
        <v>13</v>
      </c>
      <c r="C580" t="s">
        <v>17</v>
      </c>
      <c r="D580" t="s">
        <v>906</v>
      </c>
      <c r="E580" t="s">
        <v>14</v>
      </c>
      <c r="F580" t="s">
        <v>834</v>
      </c>
      <c r="I580" t="s">
        <v>15</v>
      </c>
      <c r="J580">
        <v>1</v>
      </c>
      <c r="AM580">
        <v>1</v>
      </c>
      <c r="AR580" t="s">
        <v>12</v>
      </c>
      <c r="AT580">
        <f>VLOOKUP(F580,'[1]Packing List Items'!$O:$Q,3,0)</f>
        <v>2</v>
      </c>
      <c r="AU580" t="e">
        <f>VLOOKUP(F580,[2]Sheet1!$K:$M,3,0)</f>
        <v>#N/A</v>
      </c>
    </row>
    <row r="581" spans="1:47">
      <c r="A581">
        <v>625</v>
      </c>
      <c r="B581" t="s">
        <v>13</v>
      </c>
      <c r="C581" t="s">
        <v>17</v>
      </c>
      <c r="D581" t="s">
        <v>906</v>
      </c>
      <c r="E581" t="s">
        <v>14</v>
      </c>
      <c r="F581" t="s">
        <v>841</v>
      </c>
      <c r="I581" t="s">
        <v>15</v>
      </c>
      <c r="J581">
        <v>1</v>
      </c>
      <c r="AR581" t="s">
        <v>12</v>
      </c>
      <c r="AT581">
        <f>VLOOKUP(F581,'[1]Packing List Items'!$O:$Q,3,0)</f>
        <v>3</v>
      </c>
      <c r="AU581" t="e">
        <f>VLOOKUP(F581,[2]Sheet1!$K:$M,3,0)</f>
        <v>#N/A</v>
      </c>
    </row>
    <row r="582" spans="1:47">
      <c r="A582">
        <v>626</v>
      </c>
      <c r="B582" t="s">
        <v>13</v>
      </c>
      <c r="C582" t="s">
        <v>17</v>
      </c>
      <c r="D582" t="s">
        <v>906</v>
      </c>
      <c r="E582" t="s">
        <v>14</v>
      </c>
      <c r="F582" t="s">
        <v>833</v>
      </c>
      <c r="I582" t="s">
        <v>15</v>
      </c>
      <c r="J582">
        <v>1</v>
      </c>
      <c r="AR582" t="s">
        <v>12</v>
      </c>
      <c r="AT582">
        <f>VLOOKUP(F582,'[1]Packing List Items'!$O:$Q,3,0)</f>
        <v>4</v>
      </c>
      <c r="AU582" t="e">
        <f>VLOOKUP(F582,[2]Sheet1!$K:$M,3,0)</f>
        <v>#N/A</v>
      </c>
    </row>
    <row r="583" spans="1:47">
      <c r="A583">
        <v>627</v>
      </c>
      <c r="B583" t="s">
        <v>13</v>
      </c>
      <c r="C583" t="s">
        <v>17</v>
      </c>
      <c r="D583" t="s">
        <v>906</v>
      </c>
      <c r="E583" t="s">
        <v>14</v>
      </c>
      <c r="F583" t="s">
        <v>753</v>
      </c>
      <c r="I583" t="s">
        <v>15</v>
      </c>
      <c r="J583">
        <v>1</v>
      </c>
      <c r="AR583" t="s">
        <v>12</v>
      </c>
      <c r="AT583">
        <f>VLOOKUP(F583,'[1]Packing List Items'!$O:$Q,3,0)</f>
        <v>2</v>
      </c>
      <c r="AU583" t="e">
        <f>VLOOKUP(F583,[2]Sheet1!$K:$M,3,0)</f>
        <v>#N/A</v>
      </c>
    </row>
    <row r="584" spans="1:47">
      <c r="A584">
        <v>628</v>
      </c>
      <c r="B584" t="s">
        <v>13</v>
      </c>
      <c r="C584" t="s">
        <v>17</v>
      </c>
      <c r="D584" t="s">
        <v>906</v>
      </c>
      <c r="E584" t="s">
        <v>14</v>
      </c>
      <c r="F584" t="s">
        <v>836</v>
      </c>
      <c r="I584" t="s">
        <v>15</v>
      </c>
      <c r="J584">
        <v>1</v>
      </c>
      <c r="V584">
        <v>2</v>
      </c>
      <c r="AR584" t="s">
        <v>12</v>
      </c>
      <c r="AT584">
        <f>VLOOKUP(F584,'[1]Packing List Items'!$O:$Q,3,0)</f>
        <v>7</v>
      </c>
      <c r="AU584" t="e">
        <f>VLOOKUP(F584,[2]Sheet1!$K:$M,3,0)</f>
        <v>#N/A</v>
      </c>
    </row>
    <row r="585" spans="1:47">
      <c r="A585">
        <v>629</v>
      </c>
      <c r="B585" t="s">
        <v>13</v>
      </c>
      <c r="C585" t="s">
        <v>17</v>
      </c>
      <c r="D585" t="s">
        <v>906</v>
      </c>
      <c r="E585" t="s">
        <v>14</v>
      </c>
      <c r="F585" t="s">
        <v>838</v>
      </c>
      <c r="I585" t="s">
        <v>15</v>
      </c>
      <c r="J585">
        <v>1</v>
      </c>
      <c r="AR585" t="s">
        <v>12</v>
      </c>
      <c r="AT585">
        <f>VLOOKUP(F585,'[1]Packing List Items'!$O:$Q,3,0)</f>
        <v>5</v>
      </c>
      <c r="AU585" t="e">
        <f>VLOOKUP(F585,[2]Sheet1!$K:$M,3,0)</f>
        <v>#N/A</v>
      </c>
    </row>
    <row r="586" spans="1:47">
      <c r="A586">
        <v>630</v>
      </c>
      <c r="B586" t="s">
        <v>13</v>
      </c>
      <c r="C586" t="s">
        <v>17</v>
      </c>
      <c r="D586" t="s">
        <v>906</v>
      </c>
      <c r="E586" t="s">
        <v>14</v>
      </c>
      <c r="F586" t="s">
        <v>832</v>
      </c>
      <c r="I586" t="s">
        <v>15</v>
      </c>
      <c r="J586">
        <v>1</v>
      </c>
      <c r="V586">
        <v>2</v>
      </c>
      <c r="AR586" t="s">
        <v>12</v>
      </c>
      <c r="AT586">
        <f>VLOOKUP(F586,'[1]Packing List Items'!$O:$Q,3,0)</f>
        <v>3</v>
      </c>
      <c r="AU586" t="e">
        <f>VLOOKUP(F586,[2]Sheet1!$K:$M,3,0)</f>
        <v>#N/A</v>
      </c>
    </row>
    <row r="587" spans="1:47">
      <c r="A587">
        <v>631</v>
      </c>
      <c r="B587" t="s">
        <v>13</v>
      </c>
      <c r="C587" t="s">
        <v>17</v>
      </c>
      <c r="D587" t="s">
        <v>906</v>
      </c>
      <c r="E587" t="s">
        <v>14</v>
      </c>
      <c r="F587" t="s">
        <v>835</v>
      </c>
      <c r="I587" t="s">
        <v>15</v>
      </c>
      <c r="J587">
        <v>1</v>
      </c>
      <c r="V587">
        <v>1</v>
      </c>
      <c r="AR587" t="s">
        <v>12</v>
      </c>
      <c r="AT587">
        <f>VLOOKUP(F587,'[1]Packing List Items'!$O:$Q,3,0)</f>
        <v>2</v>
      </c>
      <c r="AU587" t="e">
        <f>VLOOKUP(F587,[2]Sheet1!$K:$M,3,0)</f>
        <v>#N/A</v>
      </c>
    </row>
    <row r="588" spans="1:47">
      <c r="A588">
        <v>632</v>
      </c>
      <c r="B588" t="s">
        <v>13</v>
      </c>
      <c r="C588" t="s">
        <v>17</v>
      </c>
      <c r="D588" t="s">
        <v>906</v>
      </c>
      <c r="E588" t="s">
        <v>14</v>
      </c>
      <c r="F588" t="s">
        <v>839</v>
      </c>
      <c r="I588" t="s">
        <v>15</v>
      </c>
      <c r="J588">
        <v>1</v>
      </c>
      <c r="AR588" t="s">
        <v>12</v>
      </c>
      <c r="AT588">
        <f>VLOOKUP(F588,'[1]Packing List Items'!$O:$Q,3,0)</f>
        <v>8</v>
      </c>
      <c r="AU588" t="e">
        <f>VLOOKUP(F588,[2]Sheet1!$K:$M,3,0)</f>
        <v>#N/A</v>
      </c>
    </row>
    <row r="589" spans="1:47">
      <c r="A589">
        <v>633</v>
      </c>
      <c r="B589" t="s">
        <v>13</v>
      </c>
      <c r="C589" t="s">
        <v>17</v>
      </c>
      <c r="D589">
        <v>39741</v>
      </c>
      <c r="E589" t="s">
        <v>14</v>
      </c>
      <c r="F589" s="20" t="s">
        <v>907</v>
      </c>
      <c r="I589" t="s">
        <v>15</v>
      </c>
      <c r="J589">
        <v>14</v>
      </c>
      <c r="AR589" t="s">
        <v>12</v>
      </c>
      <c r="AT589">
        <f>VLOOKUP(F589,'[1]Packing List Items'!$O:$Q,3,0)</f>
        <v>14</v>
      </c>
      <c r="AU589" t="e">
        <f>VLOOKUP(F589,[2]Sheet1!$K:$M,3,0)</f>
        <v>#N/A</v>
      </c>
    </row>
    <row r="590" spans="1:47">
      <c r="A590">
        <v>634</v>
      </c>
      <c r="B590" t="s">
        <v>13</v>
      </c>
      <c r="C590" t="s">
        <v>17</v>
      </c>
      <c r="D590">
        <v>39741</v>
      </c>
      <c r="E590" t="s">
        <v>14</v>
      </c>
      <c r="F590" s="20" t="s">
        <v>908</v>
      </c>
      <c r="I590" t="s">
        <v>15</v>
      </c>
      <c r="J590">
        <v>22</v>
      </c>
      <c r="AR590" t="s">
        <v>12</v>
      </c>
      <c r="AT590">
        <f>VLOOKUP(F590,'[1]Packing List Items'!$O:$Q,3,0)</f>
        <v>22</v>
      </c>
      <c r="AU590" t="e">
        <f>VLOOKUP(F590,[2]Sheet1!$K:$M,3,0)</f>
        <v>#N/A</v>
      </c>
    </row>
    <row r="591" spans="1:47">
      <c r="A591">
        <v>635</v>
      </c>
      <c r="B591" t="s">
        <v>13</v>
      </c>
      <c r="C591" t="s">
        <v>17</v>
      </c>
      <c r="D591">
        <v>39741</v>
      </c>
      <c r="E591" t="s">
        <v>14</v>
      </c>
      <c r="F591" s="20" t="s">
        <v>909</v>
      </c>
      <c r="I591" t="s">
        <v>15</v>
      </c>
      <c r="J591">
        <v>9</v>
      </c>
      <c r="AR591" t="s">
        <v>12</v>
      </c>
      <c r="AT591">
        <f>VLOOKUP(F591,'[1]Packing List Items'!$O:$Q,3,0)</f>
        <v>9</v>
      </c>
      <c r="AU591" t="e">
        <f>VLOOKUP(F591,[2]Sheet1!$K:$M,3,0)</f>
        <v>#N/A</v>
      </c>
    </row>
    <row r="592" spans="1:47">
      <c r="A592">
        <v>639</v>
      </c>
      <c r="B592" t="s">
        <v>13</v>
      </c>
      <c r="C592" t="s">
        <v>17</v>
      </c>
      <c r="D592">
        <v>39742</v>
      </c>
      <c r="E592" t="s">
        <v>14</v>
      </c>
      <c r="F592" t="s">
        <v>910</v>
      </c>
      <c r="I592" t="s">
        <v>15</v>
      </c>
      <c r="J592">
        <v>14</v>
      </c>
      <c r="AR592" t="s">
        <v>12</v>
      </c>
      <c r="AT592">
        <f>VLOOKUP(F592,'[1]Packing List Items'!$O:$Q,3,0)</f>
        <v>14</v>
      </c>
      <c r="AU592" t="e">
        <f>VLOOKUP(F592,[2]Sheet1!$K:$M,3,0)</f>
        <v>#N/A</v>
      </c>
    </row>
    <row r="593" spans="1:47">
      <c r="A593">
        <v>640</v>
      </c>
      <c r="B593" t="s">
        <v>13</v>
      </c>
      <c r="C593" t="s">
        <v>17</v>
      </c>
      <c r="D593">
        <v>39742</v>
      </c>
      <c r="E593" t="s">
        <v>14</v>
      </c>
      <c r="F593" t="s">
        <v>911</v>
      </c>
      <c r="I593" t="s">
        <v>15</v>
      </c>
      <c r="J593">
        <v>15</v>
      </c>
      <c r="AR593" t="s">
        <v>12</v>
      </c>
      <c r="AT593">
        <f>VLOOKUP(F593,'[1]Packing List Items'!$O:$Q,3,0)</f>
        <v>15</v>
      </c>
      <c r="AU593" t="e">
        <f>VLOOKUP(F593,[2]Sheet1!$K:$M,3,0)</f>
        <v>#N/A</v>
      </c>
    </row>
    <row r="594" spans="1:47">
      <c r="A594">
        <v>641</v>
      </c>
      <c r="B594" t="s">
        <v>13</v>
      </c>
      <c r="C594" t="s">
        <v>17</v>
      </c>
      <c r="D594">
        <v>39742</v>
      </c>
      <c r="E594" t="s">
        <v>14</v>
      </c>
      <c r="F594" t="s">
        <v>912</v>
      </c>
      <c r="I594" t="s">
        <v>15</v>
      </c>
      <c r="J594">
        <v>9</v>
      </c>
      <c r="AR594" t="s">
        <v>12</v>
      </c>
      <c r="AT594">
        <f>VLOOKUP(F594,'[1]Packing List Items'!$O:$Q,3,0)</f>
        <v>9</v>
      </c>
      <c r="AU594" t="e">
        <f>VLOOKUP(F594,[2]Sheet1!$K:$M,3,0)</f>
        <v>#N/A</v>
      </c>
    </row>
    <row r="595" spans="1:47">
      <c r="A595">
        <v>643</v>
      </c>
      <c r="B595" t="s">
        <v>13</v>
      </c>
      <c r="C595" t="s">
        <v>17</v>
      </c>
      <c r="D595">
        <v>39742</v>
      </c>
      <c r="E595" t="s">
        <v>14</v>
      </c>
      <c r="F595" t="s">
        <v>913</v>
      </c>
      <c r="I595" t="s">
        <v>15</v>
      </c>
      <c r="J595">
        <v>5</v>
      </c>
      <c r="AR595" t="s">
        <v>12</v>
      </c>
      <c r="AT595">
        <f>VLOOKUP(F595,'[1]Packing List Items'!$O:$Q,3,0)</f>
        <v>5</v>
      </c>
      <c r="AU595" t="e">
        <f>VLOOKUP(F595,[2]Sheet1!$K:$M,3,0)</f>
        <v>#N/A</v>
      </c>
    </row>
    <row r="596" spans="1:47">
      <c r="A596">
        <v>648</v>
      </c>
      <c r="B596" t="s">
        <v>13</v>
      </c>
      <c r="C596" t="s">
        <v>17</v>
      </c>
      <c r="D596">
        <v>39744</v>
      </c>
      <c r="E596" t="s">
        <v>14</v>
      </c>
      <c r="F596" t="s">
        <v>914</v>
      </c>
      <c r="I596" t="s">
        <v>15</v>
      </c>
      <c r="J596">
        <v>85</v>
      </c>
      <c r="X596" s="21">
        <v>3</v>
      </c>
      <c r="AR596" t="s">
        <v>12</v>
      </c>
      <c r="AT596">
        <f>VLOOKUP(F596,'[1]Packing List Items'!$O:$Q,3,0)</f>
        <v>85</v>
      </c>
      <c r="AU596" t="e">
        <f>VLOOKUP(F596,[2]Sheet1!$K:$M,3,0)</f>
        <v>#N/A</v>
      </c>
    </row>
    <row r="597" spans="1:47">
      <c r="A597">
        <v>649</v>
      </c>
      <c r="B597" t="s">
        <v>13</v>
      </c>
      <c r="C597" t="s">
        <v>17</v>
      </c>
      <c r="D597">
        <v>39744</v>
      </c>
      <c r="E597" t="s">
        <v>14</v>
      </c>
      <c r="F597" t="s">
        <v>915</v>
      </c>
      <c r="I597" t="s">
        <v>15</v>
      </c>
      <c r="J597">
        <v>3</v>
      </c>
      <c r="AR597" t="s">
        <v>12</v>
      </c>
      <c r="AT597">
        <f>VLOOKUP(F597,'[1]Packing List Items'!$O:$Q,3,0)</f>
        <v>3</v>
      </c>
      <c r="AU597" t="e">
        <f>VLOOKUP(F597,[2]Sheet1!$K:$M,3,0)</f>
        <v>#N/A</v>
      </c>
    </row>
    <row r="598" spans="1:47">
      <c r="A598">
        <v>650</v>
      </c>
      <c r="B598" t="s">
        <v>13</v>
      </c>
      <c r="C598" t="s">
        <v>17</v>
      </c>
      <c r="D598">
        <v>39744</v>
      </c>
      <c r="E598" t="s">
        <v>14</v>
      </c>
      <c r="F598" t="s">
        <v>916</v>
      </c>
      <c r="I598" t="s">
        <v>15</v>
      </c>
      <c r="J598">
        <v>12</v>
      </c>
      <c r="AR598" t="s">
        <v>12</v>
      </c>
      <c r="AT598">
        <f>VLOOKUP(F598,'[1]Packing List Items'!$O:$Q,3,0)</f>
        <v>12</v>
      </c>
      <c r="AU598" t="e">
        <f>VLOOKUP(F598,[2]Sheet1!$K:$M,3,0)</f>
        <v>#N/A</v>
      </c>
    </row>
    <row r="599" spans="1:47">
      <c r="A599">
        <v>651</v>
      </c>
      <c r="B599" t="s">
        <v>13</v>
      </c>
      <c r="C599" t="s">
        <v>17</v>
      </c>
      <c r="D599">
        <v>39744</v>
      </c>
      <c r="E599" t="s">
        <v>14</v>
      </c>
      <c r="F599" t="s">
        <v>917</v>
      </c>
      <c r="I599" t="s">
        <v>15</v>
      </c>
      <c r="J599">
        <v>6</v>
      </c>
      <c r="AR599" t="s">
        <v>12</v>
      </c>
      <c r="AT599">
        <f>VLOOKUP(F599,'[1]Packing List Items'!$O:$Q,3,0)</f>
        <v>6</v>
      </c>
      <c r="AU599" t="e">
        <f>VLOOKUP(F599,[2]Sheet1!$K:$M,3,0)</f>
        <v>#N/A</v>
      </c>
    </row>
    <row r="600" spans="1:47">
      <c r="A600">
        <v>652</v>
      </c>
      <c r="B600" t="s">
        <v>13</v>
      </c>
      <c r="C600" t="s">
        <v>17</v>
      </c>
      <c r="D600">
        <v>39744</v>
      </c>
      <c r="E600" t="s">
        <v>14</v>
      </c>
      <c r="F600" t="s">
        <v>918</v>
      </c>
      <c r="I600" t="s">
        <v>15</v>
      </c>
      <c r="J600">
        <v>2</v>
      </c>
      <c r="AR600" t="s">
        <v>12</v>
      </c>
      <c r="AT600">
        <f>VLOOKUP(F600,'[1]Packing List Items'!$O:$Q,3,0)</f>
        <v>2</v>
      </c>
      <c r="AU600" t="e">
        <f>VLOOKUP(F600,[2]Sheet1!$K:$M,3,0)</f>
        <v>#N/A</v>
      </c>
    </row>
    <row r="601" spans="1:47">
      <c r="A601">
        <v>653</v>
      </c>
      <c r="B601" t="s">
        <v>13</v>
      </c>
      <c r="C601" t="s">
        <v>17</v>
      </c>
      <c r="D601">
        <v>39744</v>
      </c>
      <c r="E601" t="s">
        <v>14</v>
      </c>
      <c r="F601" t="s">
        <v>919</v>
      </c>
      <c r="I601" t="s">
        <v>15</v>
      </c>
      <c r="J601">
        <v>5</v>
      </c>
      <c r="AR601" t="s">
        <v>12</v>
      </c>
      <c r="AT601">
        <f>VLOOKUP(F601,'[1]Packing List Items'!$O:$Q,3,0)</f>
        <v>5</v>
      </c>
      <c r="AU601" t="e">
        <f>VLOOKUP(F601,[2]Sheet1!$K:$M,3,0)</f>
        <v>#N/A</v>
      </c>
    </row>
    <row r="602" spans="1:47">
      <c r="A602">
        <v>654</v>
      </c>
      <c r="B602" t="s">
        <v>13</v>
      </c>
      <c r="C602" t="s">
        <v>17</v>
      </c>
      <c r="D602">
        <v>39744</v>
      </c>
      <c r="E602" t="s">
        <v>14</v>
      </c>
      <c r="F602" t="s">
        <v>920</v>
      </c>
      <c r="I602" t="s">
        <v>15</v>
      </c>
      <c r="J602">
        <v>4</v>
      </c>
      <c r="AR602" t="s">
        <v>12</v>
      </c>
      <c r="AT602">
        <f>VLOOKUP(F602,'[1]Packing List Items'!$O:$Q,3,0)</f>
        <v>4</v>
      </c>
      <c r="AU602" t="e">
        <f>VLOOKUP(F602,[2]Sheet1!$K:$M,3,0)</f>
        <v>#N/A</v>
      </c>
    </row>
    <row r="603" spans="1:47">
      <c r="A603">
        <v>655</v>
      </c>
      <c r="B603" t="s">
        <v>13</v>
      </c>
      <c r="C603" t="s">
        <v>17</v>
      </c>
      <c r="D603">
        <v>39744</v>
      </c>
      <c r="E603" t="s">
        <v>14</v>
      </c>
      <c r="F603" t="s">
        <v>921</v>
      </c>
      <c r="I603" t="s">
        <v>15</v>
      </c>
      <c r="J603">
        <v>17</v>
      </c>
      <c r="AR603" t="s">
        <v>12</v>
      </c>
      <c r="AT603">
        <f>VLOOKUP(F603,'[1]Packing List Items'!$O:$Q,3,0)</f>
        <v>17</v>
      </c>
      <c r="AU603" t="e">
        <f>VLOOKUP(F603,[2]Sheet1!$K:$M,3,0)</f>
        <v>#N/A</v>
      </c>
    </row>
    <row r="604" spans="1:47">
      <c r="A604">
        <v>656</v>
      </c>
      <c r="B604" t="s">
        <v>13</v>
      </c>
      <c r="C604" t="s">
        <v>17</v>
      </c>
      <c r="D604">
        <v>39744</v>
      </c>
      <c r="E604" t="s">
        <v>14</v>
      </c>
      <c r="F604" t="s">
        <v>922</v>
      </c>
      <c r="I604" t="s">
        <v>15</v>
      </c>
      <c r="J604">
        <v>3</v>
      </c>
      <c r="AR604" t="s">
        <v>12</v>
      </c>
      <c r="AT604">
        <f>VLOOKUP(F604,'[1]Packing List Items'!$O:$Q,3,0)</f>
        <v>3</v>
      </c>
      <c r="AU604" t="e">
        <f>VLOOKUP(F604,[2]Sheet1!$K:$M,3,0)</f>
        <v>#N/A</v>
      </c>
    </row>
    <row r="605" spans="1:47">
      <c r="A605">
        <v>657</v>
      </c>
      <c r="B605" t="s">
        <v>13</v>
      </c>
      <c r="C605" t="s">
        <v>17</v>
      </c>
      <c r="D605">
        <v>39744</v>
      </c>
      <c r="E605" t="s">
        <v>14</v>
      </c>
      <c r="F605" t="s">
        <v>923</v>
      </c>
      <c r="H605" t="s">
        <v>924</v>
      </c>
      <c r="I605" t="s">
        <v>15</v>
      </c>
      <c r="J605">
        <v>1</v>
      </c>
      <c r="AC605">
        <v>1</v>
      </c>
      <c r="AI605">
        <v>3</v>
      </c>
      <c r="AR605" t="s">
        <v>12</v>
      </c>
      <c r="AT605">
        <f>VLOOKUP(F605,'[1]Packing List Items'!$O:$Q,3,0)</f>
        <v>0</v>
      </c>
      <c r="AU605" t="e">
        <f>VLOOKUP(F605,[2]Sheet1!$K:$M,3,0)</f>
        <v>#N/A</v>
      </c>
    </row>
    <row r="606" spans="1:47">
      <c r="A606">
        <v>658</v>
      </c>
      <c r="B606" t="s">
        <v>13</v>
      </c>
      <c r="C606" t="s">
        <v>17</v>
      </c>
      <c r="D606">
        <v>39744</v>
      </c>
      <c r="E606" t="s">
        <v>14</v>
      </c>
      <c r="F606" t="s">
        <v>925</v>
      </c>
      <c r="H606" t="s">
        <v>926</v>
      </c>
      <c r="I606" t="s">
        <v>15</v>
      </c>
      <c r="J606">
        <v>1</v>
      </c>
      <c r="V606">
        <v>1</v>
      </c>
      <c r="AA606">
        <v>1</v>
      </c>
      <c r="AC606">
        <v>1</v>
      </c>
      <c r="AI606">
        <v>43</v>
      </c>
      <c r="AR606" t="s">
        <v>12</v>
      </c>
      <c r="AT606">
        <f>VLOOKUP(F606,'[1]Packing List Items'!$O:$Q,3,0)</f>
        <v>0</v>
      </c>
      <c r="AU606" t="e">
        <f>VLOOKUP(F606,[2]Sheet1!$K:$M,3,0)</f>
        <v>#N/A</v>
      </c>
    </row>
    <row r="607" spans="1:47">
      <c r="A607">
        <v>659</v>
      </c>
      <c r="B607" t="s">
        <v>13</v>
      </c>
      <c r="C607" t="s">
        <v>17</v>
      </c>
      <c r="D607">
        <v>39744</v>
      </c>
      <c r="E607" t="s">
        <v>14</v>
      </c>
      <c r="F607" t="s">
        <v>927</v>
      </c>
      <c r="H607" t="s">
        <v>928</v>
      </c>
      <c r="I607" t="s">
        <v>15</v>
      </c>
      <c r="J607">
        <v>1</v>
      </c>
      <c r="V607">
        <v>2</v>
      </c>
      <c r="AR607" t="s">
        <v>12</v>
      </c>
      <c r="AT607">
        <f>VLOOKUP(F607,'[1]Packing List Items'!$O:$Q,3,0)</f>
        <v>0</v>
      </c>
      <c r="AU607" t="e">
        <f>VLOOKUP(F607,[2]Sheet1!$K:$M,3,0)</f>
        <v>#N/A</v>
      </c>
    </row>
    <row r="608" spans="1:47">
      <c r="A608">
        <v>660</v>
      </c>
      <c r="B608" t="s">
        <v>13</v>
      </c>
      <c r="C608" t="s">
        <v>17</v>
      </c>
      <c r="D608">
        <v>39744</v>
      </c>
      <c r="E608" t="s">
        <v>14</v>
      </c>
      <c r="F608" t="s">
        <v>929</v>
      </c>
      <c r="H608" t="s">
        <v>930</v>
      </c>
      <c r="I608" t="s">
        <v>15</v>
      </c>
      <c r="J608">
        <v>1</v>
      </c>
      <c r="AI608">
        <v>1</v>
      </c>
      <c r="AR608" t="s">
        <v>12</v>
      </c>
      <c r="AT608">
        <f>VLOOKUP(F608,'[1]Packing List Items'!$O:$Q,3,0)</f>
        <v>0</v>
      </c>
      <c r="AU608" t="e">
        <f>VLOOKUP(F608,[2]Sheet1!$K:$M,3,0)</f>
        <v>#N/A</v>
      </c>
    </row>
    <row r="609" spans="1:49">
      <c r="A609">
        <v>661</v>
      </c>
      <c r="B609" t="s">
        <v>13</v>
      </c>
      <c r="C609" t="s">
        <v>17</v>
      </c>
      <c r="D609">
        <v>39744</v>
      </c>
      <c r="E609" t="s">
        <v>14</v>
      </c>
      <c r="F609" t="s">
        <v>936</v>
      </c>
      <c r="H609" t="s">
        <v>931</v>
      </c>
      <c r="I609" t="s">
        <v>15</v>
      </c>
      <c r="J609">
        <v>1</v>
      </c>
      <c r="AR609" t="s">
        <v>12</v>
      </c>
      <c r="AT609">
        <f>VLOOKUP(F609,'[1]Packing List Items'!$O:$Q,3,0)</f>
        <v>0</v>
      </c>
      <c r="AU609" t="e">
        <f>VLOOKUP(F609,[2]Sheet1!$K:$M,3,0)</f>
        <v>#N/A</v>
      </c>
    </row>
    <row r="610" spans="1:49">
      <c r="A610">
        <v>662</v>
      </c>
      <c r="B610" t="s">
        <v>13</v>
      </c>
      <c r="C610" t="s">
        <v>17</v>
      </c>
      <c r="D610">
        <v>39744</v>
      </c>
      <c r="E610" t="s">
        <v>14</v>
      </c>
      <c r="F610" t="s">
        <v>932</v>
      </c>
      <c r="H610" t="s">
        <v>933</v>
      </c>
      <c r="I610" t="s">
        <v>15</v>
      </c>
      <c r="J610">
        <v>1</v>
      </c>
      <c r="V610">
        <v>2</v>
      </c>
      <c r="AR610" t="s">
        <v>12</v>
      </c>
      <c r="AT610">
        <f>VLOOKUP(F610,'[1]Packing List Items'!$O:$Q,3,0)</f>
        <v>0</v>
      </c>
      <c r="AU610" t="e">
        <f>VLOOKUP(F610,[2]Sheet1!$K:$M,3,0)</f>
        <v>#N/A</v>
      </c>
    </row>
    <row r="611" spans="1:49">
      <c r="A611">
        <v>663</v>
      </c>
      <c r="B611" t="s">
        <v>13</v>
      </c>
      <c r="C611" t="s">
        <v>17</v>
      </c>
      <c r="D611">
        <v>39744</v>
      </c>
      <c r="E611" t="s">
        <v>14</v>
      </c>
      <c r="F611" t="s">
        <v>934</v>
      </c>
      <c r="H611" t="s">
        <v>935</v>
      </c>
      <c r="I611" t="s">
        <v>15</v>
      </c>
      <c r="J611">
        <v>1</v>
      </c>
      <c r="V611">
        <v>9</v>
      </c>
      <c r="AC611">
        <v>1</v>
      </c>
      <c r="AI611">
        <v>6</v>
      </c>
      <c r="AR611" t="s">
        <v>12</v>
      </c>
      <c r="AT611">
        <f>VLOOKUP(F611,'[1]Packing List Items'!$O:$Q,3,0)</f>
        <v>0</v>
      </c>
      <c r="AU611" t="e">
        <f>VLOOKUP(F611,[2]Sheet1!$K:$M,3,0)</f>
        <v>#N/A</v>
      </c>
    </row>
    <row r="612" spans="1:49">
      <c r="A612">
        <v>664</v>
      </c>
      <c r="B612" t="s">
        <v>13</v>
      </c>
      <c r="C612" t="s">
        <v>17</v>
      </c>
      <c r="E612" t="s">
        <v>14</v>
      </c>
      <c r="F612" t="s">
        <v>937</v>
      </c>
      <c r="I612" t="s">
        <v>15</v>
      </c>
      <c r="J612">
        <v>1</v>
      </c>
      <c r="AF612" s="41">
        <v>60</v>
      </c>
      <c r="AR612" t="s">
        <v>12</v>
      </c>
      <c r="AS612" s="46">
        <v>1050000</v>
      </c>
      <c r="AT612">
        <f>VLOOKUP(F612,'[1]Packing List Items'!$O:$Q,3,0)</f>
        <v>0</v>
      </c>
      <c r="AU612">
        <f>VLOOKUP(F612,[2]Sheet1!$K:$M,3,0)</f>
        <v>60</v>
      </c>
      <c r="AW612" t="s">
        <v>1287</v>
      </c>
    </row>
    <row r="613" spans="1:49">
      <c r="A613">
        <v>665</v>
      </c>
      <c r="B613" t="s">
        <v>13</v>
      </c>
      <c r="C613" t="s">
        <v>17</v>
      </c>
      <c r="E613" t="s">
        <v>14</v>
      </c>
      <c r="F613" t="s">
        <v>938</v>
      </c>
      <c r="I613" t="s">
        <v>15</v>
      </c>
      <c r="J613">
        <v>1</v>
      </c>
      <c r="AR613" t="s">
        <v>12</v>
      </c>
      <c r="AT613">
        <f>VLOOKUP(F613,'[1]Packing List Items'!$O:$Q,3,0)</f>
        <v>0</v>
      </c>
      <c r="AU613" t="e">
        <f>VLOOKUP(F613,[2]Sheet1!$K:$M,3,0)</f>
        <v>#N/A</v>
      </c>
    </row>
    <row r="614" spans="1:49">
      <c r="A614">
        <v>697</v>
      </c>
      <c r="B614" t="s">
        <v>13</v>
      </c>
      <c r="C614" t="s">
        <v>17</v>
      </c>
      <c r="D614">
        <v>39745</v>
      </c>
      <c r="E614" t="s">
        <v>14</v>
      </c>
      <c r="F614" t="s">
        <v>940</v>
      </c>
      <c r="I614" t="s">
        <v>15</v>
      </c>
      <c r="J614">
        <v>1</v>
      </c>
      <c r="AR614" t="s">
        <v>12</v>
      </c>
      <c r="AT614" t="e">
        <f>VLOOKUP(F614,'[1]Packing List Items'!$O:$Q,3,0)</f>
        <v>#N/A</v>
      </c>
      <c r="AU614" t="e">
        <f>VLOOKUP(F614,[2]Sheet1!$K:$M,3,0)</f>
        <v>#N/A</v>
      </c>
    </row>
    <row r="615" spans="1:49">
      <c r="A615">
        <v>733</v>
      </c>
      <c r="B615" t="s">
        <v>13</v>
      </c>
      <c r="C615" t="s">
        <v>17</v>
      </c>
      <c r="D615">
        <v>39745</v>
      </c>
      <c r="E615" t="s">
        <v>14</v>
      </c>
      <c r="F615" t="s">
        <v>939</v>
      </c>
      <c r="I615" t="s">
        <v>15</v>
      </c>
      <c r="J615">
        <v>1</v>
      </c>
      <c r="AR615" t="s">
        <v>12</v>
      </c>
      <c r="AT615" t="e">
        <f>VLOOKUP(F615,'[1]Packing List Items'!$O:$Q,3,0)</f>
        <v>#N/A</v>
      </c>
      <c r="AU615" t="e">
        <f>VLOOKUP(F615,[2]Sheet1!$K:$M,3,0)</f>
        <v>#N/A</v>
      </c>
    </row>
    <row r="616" spans="1:49">
      <c r="A616">
        <v>735</v>
      </c>
      <c r="B616" t="s">
        <v>13</v>
      </c>
      <c r="C616" t="s">
        <v>17</v>
      </c>
      <c r="D616" t="s">
        <v>943</v>
      </c>
      <c r="E616" t="s">
        <v>14</v>
      </c>
      <c r="F616" t="s">
        <v>942</v>
      </c>
      <c r="I616" t="s">
        <v>15</v>
      </c>
      <c r="J616">
        <v>1</v>
      </c>
      <c r="AR616" t="s">
        <v>12</v>
      </c>
      <c r="AT616">
        <f>VLOOKUP(F616,'[1]Packing List Items'!$O:$Q,3,0)</f>
        <v>0</v>
      </c>
      <c r="AU616" t="e">
        <f>VLOOKUP(F616,[2]Sheet1!$K:$M,3,0)</f>
        <v>#N/A</v>
      </c>
    </row>
    <row r="617" spans="1:49">
      <c r="A617">
        <v>736</v>
      </c>
      <c r="B617" t="s">
        <v>13</v>
      </c>
      <c r="C617" t="s">
        <v>17</v>
      </c>
      <c r="D617" t="s">
        <v>943</v>
      </c>
      <c r="E617" t="s">
        <v>14</v>
      </c>
      <c r="F617" t="s">
        <v>941</v>
      </c>
      <c r="I617" t="s">
        <v>15</v>
      </c>
      <c r="J617">
        <f>1+1</f>
        <v>2</v>
      </c>
      <c r="AR617" t="s">
        <v>12</v>
      </c>
      <c r="AT617">
        <f>VLOOKUP(F617,'[1]Packing List Items'!$O:$Q,3,0)</f>
        <v>0</v>
      </c>
      <c r="AU617" t="e">
        <f>VLOOKUP(F617,[2]Sheet1!$K:$M,3,0)</f>
        <v>#N/A</v>
      </c>
    </row>
    <row r="618" spans="1:49">
      <c r="A618">
        <v>739</v>
      </c>
      <c r="B618" t="s">
        <v>13</v>
      </c>
      <c r="C618" t="s">
        <v>17</v>
      </c>
      <c r="D618" t="s">
        <v>943</v>
      </c>
      <c r="E618" t="s">
        <v>14</v>
      </c>
      <c r="F618" t="s">
        <v>944</v>
      </c>
      <c r="I618" t="s">
        <v>15</v>
      </c>
      <c r="J618">
        <v>1</v>
      </c>
      <c r="AR618" t="s">
        <v>12</v>
      </c>
      <c r="AT618" t="e">
        <f>VLOOKUP(F618,'[1]Packing List Items'!$O:$Q,3,0)</f>
        <v>#N/A</v>
      </c>
      <c r="AU618" t="e">
        <f>VLOOKUP(F618,[2]Sheet1!$K:$M,3,0)</f>
        <v>#N/A</v>
      </c>
    </row>
    <row r="619" spans="1:49">
      <c r="A619">
        <v>743</v>
      </c>
      <c r="B619" t="s">
        <v>13</v>
      </c>
      <c r="C619" t="s">
        <v>17</v>
      </c>
      <c r="D619">
        <v>39752</v>
      </c>
      <c r="E619" t="s">
        <v>14</v>
      </c>
      <c r="F619" t="s">
        <v>945</v>
      </c>
      <c r="I619" t="s">
        <v>15</v>
      </c>
      <c r="J619">
        <v>1</v>
      </c>
      <c r="AR619" t="s">
        <v>12</v>
      </c>
      <c r="AT619">
        <f>VLOOKUP(F619,'[1]Packing List Items'!$O:$Q,3,0)</f>
        <v>0</v>
      </c>
      <c r="AU619" t="e">
        <f>VLOOKUP(F619,[2]Sheet1!$K:$M,3,0)</f>
        <v>#N/A</v>
      </c>
    </row>
    <row r="620" spans="1:49">
      <c r="A620">
        <v>749</v>
      </c>
      <c r="B620" t="s">
        <v>13</v>
      </c>
      <c r="C620" t="s">
        <v>17</v>
      </c>
      <c r="D620">
        <v>39753</v>
      </c>
      <c r="E620" t="s">
        <v>14</v>
      </c>
      <c r="F620" t="s">
        <v>946</v>
      </c>
      <c r="I620" t="s">
        <v>15</v>
      </c>
      <c r="J620">
        <v>1</v>
      </c>
      <c r="AR620" t="s">
        <v>12</v>
      </c>
      <c r="AT620">
        <f>VLOOKUP(F620,'[1]Packing List Items'!$O:$Q,3,0)</f>
        <v>1</v>
      </c>
      <c r="AU620" t="e">
        <f>VLOOKUP(F620,[2]Sheet1!$K:$M,3,0)</f>
        <v>#N/A</v>
      </c>
    </row>
    <row r="621" spans="1:49">
      <c r="A621">
        <v>750</v>
      </c>
      <c r="B621" t="s">
        <v>13</v>
      </c>
      <c r="C621" t="s">
        <v>17</v>
      </c>
      <c r="D621">
        <v>39753</v>
      </c>
      <c r="E621" t="s">
        <v>14</v>
      </c>
      <c r="F621" t="s">
        <v>947</v>
      </c>
      <c r="I621" t="s">
        <v>15</v>
      </c>
      <c r="J621">
        <v>1</v>
      </c>
      <c r="AR621" t="s">
        <v>12</v>
      </c>
      <c r="AT621">
        <f>VLOOKUP(F621,'[1]Packing List Items'!$O:$Q,3,0)</f>
        <v>6</v>
      </c>
      <c r="AU621" t="e">
        <f>VLOOKUP(F621,[2]Sheet1!$K:$M,3,0)</f>
        <v>#N/A</v>
      </c>
    </row>
    <row r="622" spans="1:49">
      <c r="A622">
        <v>751</v>
      </c>
      <c r="B622" t="s">
        <v>13</v>
      </c>
      <c r="C622" t="s">
        <v>17</v>
      </c>
      <c r="D622">
        <v>39753</v>
      </c>
      <c r="E622" t="s">
        <v>14</v>
      </c>
      <c r="F622" t="s">
        <v>948</v>
      </c>
      <c r="I622" t="s">
        <v>15</v>
      </c>
      <c r="J622">
        <v>1</v>
      </c>
      <c r="AR622" t="s">
        <v>12</v>
      </c>
      <c r="AT622">
        <f>VLOOKUP(F622,'[1]Packing List Items'!$O:$Q,3,0)</f>
        <v>13</v>
      </c>
      <c r="AU622" t="e">
        <f>VLOOKUP(F622,[2]Sheet1!$K:$M,3,0)</f>
        <v>#N/A</v>
      </c>
    </row>
    <row r="623" spans="1:49">
      <c r="A623">
        <v>752</v>
      </c>
      <c r="B623" t="s">
        <v>13</v>
      </c>
      <c r="C623" t="s">
        <v>17</v>
      </c>
      <c r="D623">
        <v>39753</v>
      </c>
      <c r="E623" t="s">
        <v>14</v>
      </c>
      <c r="F623" t="s">
        <v>949</v>
      </c>
      <c r="I623" t="s">
        <v>15</v>
      </c>
      <c r="J623">
        <v>1</v>
      </c>
      <c r="AR623" t="s">
        <v>12</v>
      </c>
      <c r="AT623">
        <f>VLOOKUP(F623,'[1]Packing List Items'!$O:$Q,3,0)</f>
        <v>4</v>
      </c>
      <c r="AU623" t="e">
        <f>VLOOKUP(F623,[2]Sheet1!$K:$M,3,0)</f>
        <v>#N/A</v>
      </c>
    </row>
    <row r="624" spans="1:49">
      <c r="A624">
        <v>753</v>
      </c>
      <c r="B624" t="s">
        <v>13</v>
      </c>
      <c r="C624" t="s">
        <v>17</v>
      </c>
      <c r="D624">
        <v>39753</v>
      </c>
      <c r="E624" t="s">
        <v>14</v>
      </c>
      <c r="F624" t="s">
        <v>950</v>
      </c>
      <c r="I624" t="s">
        <v>15</v>
      </c>
      <c r="J624">
        <v>1</v>
      </c>
      <c r="AR624" t="s">
        <v>12</v>
      </c>
      <c r="AT624">
        <f>VLOOKUP(F624,'[1]Packing List Items'!$O:$Q,3,0)</f>
        <v>4</v>
      </c>
      <c r="AU624" t="e">
        <f>VLOOKUP(F624,[2]Sheet1!$K:$M,3,0)</f>
        <v>#N/A</v>
      </c>
    </row>
    <row r="625" spans="1:49">
      <c r="A625">
        <v>754</v>
      </c>
      <c r="B625" t="s">
        <v>13</v>
      </c>
      <c r="C625" t="s">
        <v>17</v>
      </c>
      <c r="D625">
        <v>39753</v>
      </c>
      <c r="E625" t="s">
        <v>14</v>
      </c>
      <c r="F625" t="s">
        <v>951</v>
      </c>
      <c r="I625" t="s">
        <v>15</v>
      </c>
      <c r="J625">
        <v>1</v>
      </c>
      <c r="AR625" t="s">
        <v>12</v>
      </c>
      <c r="AT625">
        <f>VLOOKUP(F625,'[1]Packing List Items'!$O:$Q,3,0)</f>
        <v>3</v>
      </c>
      <c r="AU625" t="e">
        <f>VLOOKUP(F625,[2]Sheet1!$K:$M,3,0)</f>
        <v>#N/A</v>
      </c>
    </row>
    <row r="626" spans="1:49">
      <c r="A626">
        <v>755</v>
      </c>
      <c r="B626" t="s">
        <v>13</v>
      </c>
      <c r="C626" t="s">
        <v>17</v>
      </c>
      <c r="D626">
        <v>39753</v>
      </c>
      <c r="E626" t="s">
        <v>14</v>
      </c>
      <c r="F626" t="s">
        <v>952</v>
      </c>
      <c r="I626" t="s">
        <v>15</v>
      </c>
      <c r="J626">
        <v>1</v>
      </c>
      <c r="AR626" t="s">
        <v>12</v>
      </c>
      <c r="AT626">
        <f>VLOOKUP(F626,'[1]Packing List Items'!$O:$Q,3,0)</f>
        <v>2</v>
      </c>
      <c r="AU626" t="e">
        <f>VLOOKUP(F626,[2]Sheet1!$K:$M,3,0)</f>
        <v>#N/A</v>
      </c>
    </row>
    <row r="627" spans="1:49">
      <c r="A627">
        <v>756</v>
      </c>
      <c r="B627" t="s">
        <v>13</v>
      </c>
      <c r="C627" t="s">
        <v>17</v>
      </c>
      <c r="D627">
        <v>39753</v>
      </c>
      <c r="E627" t="s">
        <v>14</v>
      </c>
      <c r="F627" t="s">
        <v>953</v>
      </c>
      <c r="I627" t="s">
        <v>15</v>
      </c>
      <c r="J627">
        <v>1</v>
      </c>
      <c r="AR627" t="s">
        <v>12</v>
      </c>
      <c r="AT627">
        <f>VLOOKUP(F627,'[1]Packing List Items'!$O:$Q,3,0)</f>
        <v>4</v>
      </c>
      <c r="AU627" t="e">
        <f>VLOOKUP(F627,[2]Sheet1!$K:$M,3,0)</f>
        <v>#N/A</v>
      </c>
    </row>
    <row r="628" spans="1:49">
      <c r="A628">
        <v>757</v>
      </c>
      <c r="B628" t="s">
        <v>13</v>
      </c>
      <c r="C628" t="s">
        <v>17</v>
      </c>
      <c r="D628">
        <v>39753</v>
      </c>
      <c r="E628" t="s">
        <v>14</v>
      </c>
      <c r="F628" t="s">
        <v>954</v>
      </c>
      <c r="I628" t="s">
        <v>15</v>
      </c>
      <c r="J628">
        <v>1</v>
      </c>
      <c r="AR628" t="s">
        <v>12</v>
      </c>
      <c r="AT628">
        <f>VLOOKUP(F628,'[1]Packing List Items'!$O:$Q,3,0)</f>
        <v>2</v>
      </c>
      <c r="AU628" t="e">
        <f>VLOOKUP(F628,[2]Sheet1!$K:$M,3,0)</f>
        <v>#N/A</v>
      </c>
    </row>
    <row r="629" spans="1:49">
      <c r="A629">
        <v>758</v>
      </c>
      <c r="B629" t="s">
        <v>13</v>
      </c>
      <c r="C629" t="s">
        <v>17</v>
      </c>
      <c r="D629">
        <v>39753</v>
      </c>
      <c r="E629" t="s">
        <v>14</v>
      </c>
      <c r="F629" s="17" t="s">
        <v>955</v>
      </c>
      <c r="I629" t="s">
        <v>15</v>
      </c>
      <c r="J629">
        <v>1</v>
      </c>
      <c r="AE629">
        <v>1</v>
      </c>
      <c r="AR629" t="s">
        <v>12</v>
      </c>
      <c r="AS629" s="46">
        <v>413000000</v>
      </c>
      <c r="AT629">
        <f>VLOOKUP(F629,'[1]Packing List Items'!$O:$Q,3,0)</f>
        <v>1</v>
      </c>
      <c r="AU629" t="e">
        <f>VLOOKUP(F629,[2]Sheet1!$K:$M,3,0)</f>
        <v>#N/A</v>
      </c>
    </row>
    <row r="630" spans="1:49">
      <c r="A630">
        <v>759</v>
      </c>
      <c r="B630" t="s">
        <v>13</v>
      </c>
      <c r="C630" t="s">
        <v>17</v>
      </c>
      <c r="D630">
        <v>39753</v>
      </c>
      <c r="E630" t="s">
        <v>14</v>
      </c>
      <c r="F630" t="s">
        <v>956</v>
      </c>
      <c r="I630" t="s">
        <v>15</v>
      </c>
      <c r="J630">
        <v>1</v>
      </c>
      <c r="AR630" t="s">
        <v>12</v>
      </c>
      <c r="AT630">
        <f>VLOOKUP(F630,'[1]Packing List Items'!$O:$Q,3,0)</f>
        <v>1</v>
      </c>
      <c r="AU630" t="e">
        <f>VLOOKUP(F630,[2]Sheet1!$K:$M,3,0)</f>
        <v>#N/A</v>
      </c>
    </row>
    <row r="631" spans="1:49">
      <c r="A631">
        <v>760</v>
      </c>
      <c r="B631" t="s">
        <v>13</v>
      </c>
      <c r="C631" t="s">
        <v>17</v>
      </c>
      <c r="D631">
        <v>39753</v>
      </c>
      <c r="E631" t="s">
        <v>14</v>
      </c>
      <c r="F631" s="17" t="s">
        <v>957</v>
      </c>
      <c r="I631" t="s">
        <v>15</v>
      </c>
      <c r="J631">
        <v>1</v>
      </c>
      <c r="AR631" t="s">
        <v>12</v>
      </c>
      <c r="AT631">
        <f>VLOOKUP(F631,'[1]Packing List Items'!$O:$Q,3,0)</f>
        <v>1</v>
      </c>
      <c r="AU631" t="e">
        <f>VLOOKUP(F631,[2]Sheet1!$K:$M,3,0)</f>
        <v>#N/A</v>
      </c>
    </row>
    <row r="632" spans="1:49">
      <c r="A632">
        <v>761</v>
      </c>
      <c r="B632" t="s">
        <v>13</v>
      </c>
      <c r="C632" t="s">
        <v>17</v>
      </c>
      <c r="D632">
        <v>39753</v>
      </c>
      <c r="E632" t="s">
        <v>14</v>
      </c>
      <c r="F632" t="s">
        <v>958</v>
      </c>
      <c r="I632" t="s">
        <v>15</v>
      </c>
      <c r="J632">
        <v>1</v>
      </c>
      <c r="AE632">
        <v>2</v>
      </c>
      <c r="AR632" t="s">
        <v>12</v>
      </c>
      <c r="AT632">
        <f>VLOOKUP(F632,'[1]Packing List Items'!$O:$Q,3,0)</f>
        <v>12</v>
      </c>
      <c r="AU632" t="e">
        <f>VLOOKUP(F632,[2]Sheet1!$K:$M,3,0)</f>
        <v>#N/A</v>
      </c>
    </row>
    <row r="633" spans="1:49">
      <c r="A633">
        <v>762</v>
      </c>
      <c r="B633" t="s">
        <v>13</v>
      </c>
      <c r="C633" t="s">
        <v>17</v>
      </c>
      <c r="D633">
        <v>39753</v>
      </c>
      <c r="E633" t="s">
        <v>14</v>
      </c>
      <c r="F633" t="s">
        <v>959</v>
      </c>
      <c r="I633" t="s">
        <v>15</v>
      </c>
      <c r="J633">
        <v>1</v>
      </c>
      <c r="AR633" t="s">
        <v>12</v>
      </c>
      <c r="AT633">
        <f>VLOOKUP(F633,'[1]Packing List Items'!$O:$Q,3,0)</f>
        <v>1</v>
      </c>
      <c r="AU633" t="e">
        <f>VLOOKUP(F633,[2]Sheet1!$K:$M,3,0)</f>
        <v>#N/A</v>
      </c>
    </row>
    <row r="634" spans="1:49">
      <c r="A634">
        <v>763</v>
      </c>
      <c r="B634" t="s">
        <v>13</v>
      </c>
      <c r="C634" t="s">
        <v>17</v>
      </c>
      <c r="D634">
        <v>39754</v>
      </c>
      <c r="E634" t="s">
        <v>14</v>
      </c>
      <c r="F634" s="22" t="s">
        <v>960</v>
      </c>
      <c r="I634" t="s">
        <v>15</v>
      </c>
      <c r="J634" s="40">
        <v>1</v>
      </c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1">
        <v>26</v>
      </c>
      <c r="AG634" s="40"/>
      <c r="AH634" s="40"/>
      <c r="AI634" s="40"/>
      <c r="AJ634" s="40"/>
      <c r="AK634" s="40"/>
      <c r="AL634" s="40"/>
      <c r="AM634" s="40"/>
      <c r="AN634" s="40"/>
      <c r="AO634" s="40"/>
      <c r="AP634" s="40"/>
      <c r="AQ634" s="40"/>
      <c r="AR634" t="s">
        <v>12</v>
      </c>
      <c r="AS634" s="46">
        <v>2100000</v>
      </c>
      <c r="AT634">
        <f>VLOOKUP(F634,'[1]Packing List Items'!$O:$Q,3,0)</f>
        <v>1</v>
      </c>
      <c r="AU634">
        <f>VLOOKUP(F634,[2]Sheet1!$K:$M,3,0)</f>
        <v>26</v>
      </c>
      <c r="AW634" t="s">
        <v>1287</v>
      </c>
    </row>
    <row r="635" spans="1:49">
      <c r="A635">
        <v>767</v>
      </c>
      <c r="B635" t="s">
        <v>13</v>
      </c>
      <c r="C635" t="s">
        <v>17</v>
      </c>
      <c r="D635">
        <v>39754</v>
      </c>
      <c r="E635" t="s">
        <v>14</v>
      </c>
      <c r="F635" s="22" t="s">
        <v>961</v>
      </c>
      <c r="I635" t="s">
        <v>15</v>
      </c>
      <c r="J635" s="40">
        <v>11</v>
      </c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  <c r="AJ635" s="40"/>
      <c r="AK635" s="40"/>
      <c r="AL635" s="40"/>
      <c r="AM635" s="40"/>
      <c r="AN635" s="40"/>
      <c r="AO635" s="40"/>
      <c r="AP635" s="40"/>
      <c r="AQ635" s="40"/>
      <c r="AR635" t="s">
        <v>12</v>
      </c>
      <c r="AT635">
        <f>VLOOKUP(F635,'[1]Packing List Items'!$O:$Q,3,0)</f>
        <v>11</v>
      </c>
      <c r="AU635" t="e">
        <f>VLOOKUP(F635,[2]Sheet1!$K:$M,3,0)</f>
        <v>#N/A</v>
      </c>
    </row>
    <row r="636" spans="1:49">
      <c r="A636">
        <v>768</v>
      </c>
      <c r="B636" t="s">
        <v>13</v>
      </c>
      <c r="C636" t="s">
        <v>17</v>
      </c>
      <c r="D636">
        <v>39754</v>
      </c>
      <c r="E636" t="s">
        <v>14</v>
      </c>
      <c r="F636" s="22" t="s">
        <v>962</v>
      </c>
      <c r="I636" t="s">
        <v>15</v>
      </c>
      <c r="J636" s="40">
        <v>1</v>
      </c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  <c r="AK636" s="40"/>
      <c r="AL636" s="40"/>
      <c r="AM636" s="40"/>
      <c r="AN636" s="40"/>
      <c r="AO636" s="40"/>
      <c r="AP636" s="40"/>
      <c r="AQ636" s="40"/>
      <c r="AR636" t="s">
        <v>12</v>
      </c>
      <c r="AT636">
        <f>VLOOKUP(F636,'[1]Packing List Items'!$O:$Q,3,0)</f>
        <v>1</v>
      </c>
      <c r="AU636" t="e">
        <f>VLOOKUP(F636,[2]Sheet1!$K:$M,3,0)</f>
        <v>#N/A</v>
      </c>
    </row>
    <row r="637" spans="1:49">
      <c r="A637">
        <v>769</v>
      </c>
      <c r="B637" t="s">
        <v>13</v>
      </c>
      <c r="C637" t="s">
        <v>17</v>
      </c>
      <c r="D637">
        <v>39754</v>
      </c>
      <c r="E637" t="s">
        <v>14</v>
      </c>
      <c r="F637" s="22" t="s">
        <v>963</v>
      </c>
      <c r="I637" t="s">
        <v>15</v>
      </c>
      <c r="J637" s="40">
        <v>1</v>
      </c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1">
        <v>18</v>
      </c>
      <c r="AG637" s="40"/>
      <c r="AH637" s="40"/>
      <c r="AI637" s="40"/>
      <c r="AJ637">
        <v>1</v>
      </c>
      <c r="AK637" s="40"/>
      <c r="AL637" s="40"/>
      <c r="AM637" s="40"/>
      <c r="AN637" s="40"/>
      <c r="AO637" s="40"/>
      <c r="AP637" s="40"/>
      <c r="AQ637" s="40"/>
      <c r="AR637" t="s">
        <v>12</v>
      </c>
      <c r="AS637" s="46">
        <v>4200000</v>
      </c>
      <c r="AT637">
        <f>VLOOKUP(F637,'[1]Packing List Items'!$O:$Q,3,0)</f>
        <v>1</v>
      </c>
      <c r="AU637">
        <f>VLOOKUP(F637,[2]Sheet1!$K:$M,3,0)</f>
        <v>17</v>
      </c>
      <c r="AW637" t="s">
        <v>1287</v>
      </c>
    </row>
    <row r="638" spans="1:49">
      <c r="A638">
        <v>770</v>
      </c>
      <c r="B638" t="s">
        <v>13</v>
      </c>
      <c r="C638" t="s">
        <v>17</v>
      </c>
      <c r="D638">
        <v>39754</v>
      </c>
      <c r="E638" t="s">
        <v>14</v>
      </c>
      <c r="F638" t="s">
        <v>964</v>
      </c>
      <c r="I638" t="s">
        <v>15</v>
      </c>
      <c r="J638">
        <v>1</v>
      </c>
      <c r="AR638" t="s">
        <v>12</v>
      </c>
      <c r="AT638">
        <f>VLOOKUP(F638,'[1]Packing List Items'!$O:$Q,3,0)</f>
        <v>1</v>
      </c>
      <c r="AU638" t="e">
        <f>VLOOKUP(F638,[2]Sheet1!$K:$M,3,0)</f>
        <v>#N/A</v>
      </c>
    </row>
    <row r="639" spans="1:49">
      <c r="A639">
        <v>771</v>
      </c>
      <c r="B639" t="s">
        <v>13</v>
      </c>
      <c r="C639" t="s">
        <v>17</v>
      </c>
      <c r="D639">
        <v>39754</v>
      </c>
      <c r="E639" t="s">
        <v>14</v>
      </c>
      <c r="F639" t="s">
        <v>965</v>
      </c>
      <c r="I639" t="s">
        <v>15</v>
      </c>
      <c r="J639">
        <v>2</v>
      </c>
      <c r="AF639" s="41">
        <v>45</v>
      </c>
      <c r="AR639" t="s">
        <v>12</v>
      </c>
      <c r="AS639" s="46">
        <v>8400000</v>
      </c>
      <c r="AT639">
        <f>VLOOKUP(F639,'[1]Packing List Items'!$O:$Q,3,0)</f>
        <v>2</v>
      </c>
      <c r="AU639">
        <f>VLOOKUP(F639,[2]Sheet1!$K:$M,3,0)</f>
        <v>45</v>
      </c>
      <c r="AW639" t="s">
        <v>1287</v>
      </c>
    </row>
    <row r="640" spans="1:49">
      <c r="A640">
        <v>776</v>
      </c>
      <c r="B640" t="s">
        <v>13</v>
      </c>
      <c r="C640" t="s">
        <v>17</v>
      </c>
      <c r="D640">
        <v>39754</v>
      </c>
      <c r="E640" t="s">
        <v>14</v>
      </c>
      <c r="F640" t="s">
        <v>966</v>
      </c>
      <c r="I640" t="s">
        <v>15</v>
      </c>
      <c r="J640">
        <v>5</v>
      </c>
      <c r="AF640" s="41">
        <v>1</v>
      </c>
      <c r="AR640" t="s">
        <v>12</v>
      </c>
      <c r="AS640" s="46">
        <v>4200000</v>
      </c>
      <c r="AT640">
        <f>VLOOKUP(F640,'[1]Packing List Items'!$O:$Q,3,0)</f>
        <v>5</v>
      </c>
      <c r="AU640">
        <f>VLOOKUP(F640,[2]Sheet1!$K:$M,3,0)</f>
        <v>1</v>
      </c>
      <c r="AW640" t="s">
        <v>1287</v>
      </c>
    </row>
    <row r="641" spans="1:49">
      <c r="A641">
        <v>778</v>
      </c>
      <c r="B641" t="s">
        <v>13</v>
      </c>
      <c r="C641" t="s">
        <v>17</v>
      </c>
      <c r="D641">
        <v>39754</v>
      </c>
      <c r="E641" t="s">
        <v>14</v>
      </c>
      <c r="F641" t="s">
        <v>967</v>
      </c>
      <c r="I641" t="s">
        <v>15</v>
      </c>
      <c r="J641">
        <v>108</v>
      </c>
      <c r="AR641" t="s">
        <v>12</v>
      </c>
      <c r="AT641">
        <f>VLOOKUP(F641,'[1]Packing List Items'!$O:$Q,3,0)</f>
        <v>108</v>
      </c>
      <c r="AU641" t="e">
        <f>VLOOKUP(F641,[2]Sheet1!$K:$M,3,0)</f>
        <v>#N/A</v>
      </c>
    </row>
    <row r="642" spans="1:49">
      <c r="A642">
        <v>780</v>
      </c>
      <c r="B642" t="s">
        <v>13</v>
      </c>
      <c r="C642" t="s">
        <v>17</v>
      </c>
      <c r="D642">
        <v>39754</v>
      </c>
      <c r="E642" t="s">
        <v>14</v>
      </c>
      <c r="F642" t="s">
        <v>968</v>
      </c>
      <c r="I642" t="s">
        <v>15</v>
      </c>
      <c r="J642">
        <v>4</v>
      </c>
      <c r="AR642" t="s">
        <v>12</v>
      </c>
      <c r="AT642">
        <f>VLOOKUP(F642,'[1]Packing List Items'!$O:$Q,3,0)</f>
        <v>4</v>
      </c>
      <c r="AU642" t="e">
        <f>VLOOKUP(F642,[2]Sheet1!$K:$M,3,0)</f>
        <v>#N/A</v>
      </c>
    </row>
    <row r="643" spans="1:49">
      <c r="A643">
        <v>781</v>
      </c>
      <c r="B643" t="s">
        <v>13</v>
      </c>
      <c r="C643" t="s">
        <v>17</v>
      </c>
      <c r="D643">
        <v>39754</v>
      </c>
      <c r="E643" t="s">
        <v>14</v>
      </c>
      <c r="F643" t="s">
        <v>969</v>
      </c>
      <c r="I643" t="s">
        <v>15</v>
      </c>
      <c r="J643">
        <v>24</v>
      </c>
      <c r="AR643" t="s">
        <v>12</v>
      </c>
      <c r="AT643">
        <f>VLOOKUP(F643,'[1]Packing List Items'!$O:$Q,3,0)</f>
        <v>24</v>
      </c>
      <c r="AU643" t="e">
        <f>VLOOKUP(F643,[2]Sheet1!$K:$M,3,0)</f>
        <v>#N/A</v>
      </c>
    </row>
    <row r="644" spans="1:49">
      <c r="A644">
        <v>782</v>
      </c>
      <c r="B644" t="s">
        <v>13</v>
      </c>
      <c r="C644" t="s">
        <v>17</v>
      </c>
      <c r="D644">
        <v>39754</v>
      </c>
      <c r="E644" t="s">
        <v>14</v>
      </c>
      <c r="F644" t="s">
        <v>970</v>
      </c>
      <c r="I644" t="s">
        <v>15</v>
      </c>
      <c r="J644">
        <v>23</v>
      </c>
      <c r="AR644" t="s">
        <v>12</v>
      </c>
      <c r="AT644">
        <f>VLOOKUP(F644,'[1]Packing List Items'!$O:$Q,3,0)</f>
        <v>23</v>
      </c>
      <c r="AU644" t="e">
        <f>VLOOKUP(F644,[2]Sheet1!$K:$M,3,0)</f>
        <v>#N/A</v>
      </c>
    </row>
    <row r="645" spans="1:49">
      <c r="A645">
        <v>783</v>
      </c>
      <c r="B645" t="s">
        <v>13</v>
      </c>
      <c r="C645" t="s">
        <v>17</v>
      </c>
      <c r="D645">
        <v>39754</v>
      </c>
      <c r="E645" t="s">
        <v>14</v>
      </c>
      <c r="F645" t="s">
        <v>971</v>
      </c>
      <c r="I645" t="s">
        <v>15</v>
      </c>
      <c r="J645">
        <v>11</v>
      </c>
      <c r="AF645" s="41">
        <v>13</v>
      </c>
      <c r="AR645" t="s">
        <v>12</v>
      </c>
      <c r="AS645" s="46">
        <v>9450000</v>
      </c>
      <c r="AT645">
        <f>VLOOKUP(F645,'[1]Packing List Items'!$O:$Q,3,0)</f>
        <v>11</v>
      </c>
      <c r="AU645">
        <f>VLOOKUP(F645,[2]Sheet1!$K:$M,3,0)</f>
        <v>12</v>
      </c>
      <c r="AW645" t="s">
        <v>1287</v>
      </c>
    </row>
    <row r="646" spans="1:49">
      <c r="A646">
        <v>784</v>
      </c>
      <c r="B646" t="s">
        <v>13</v>
      </c>
      <c r="C646" t="s">
        <v>17</v>
      </c>
      <c r="D646">
        <v>39754</v>
      </c>
      <c r="E646" t="s">
        <v>14</v>
      </c>
      <c r="F646" t="s">
        <v>972</v>
      </c>
      <c r="I646" t="s">
        <v>15</v>
      </c>
      <c r="J646">
        <v>1</v>
      </c>
      <c r="AR646" t="s">
        <v>12</v>
      </c>
      <c r="AT646">
        <f>VLOOKUP(F646,'[1]Packing List Items'!$O:$Q,3,0)</f>
        <v>1</v>
      </c>
      <c r="AU646" t="e">
        <f>VLOOKUP(F646,[2]Sheet1!$K:$M,3,0)</f>
        <v>#N/A</v>
      </c>
    </row>
    <row r="647" spans="1:49">
      <c r="A647">
        <v>785</v>
      </c>
      <c r="B647" t="s">
        <v>13</v>
      </c>
      <c r="C647" t="s">
        <v>17</v>
      </c>
      <c r="D647">
        <v>39754</v>
      </c>
      <c r="E647" t="s">
        <v>14</v>
      </c>
      <c r="F647" t="s">
        <v>973</v>
      </c>
      <c r="I647" t="s">
        <v>15</v>
      </c>
      <c r="J647">
        <v>2</v>
      </c>
      <c r="AF647" s="41">
        <v>3</v>
      </c>
      <c r="AR647" t="s">
        <v>12</v>
      </c>
      <c r="AS647" s="46">
        <v>11550000</v>
      </c>
      <c r="AT647">
        <f>VLOOKUP(F647,'[1]Packing List Items'!$O:$Q,3,0)</f>
        <v>2</v>
      </c>
      <c r="AU647">
        <f>VLOOKUP(F647,[2]Sheet1!$K:$M,3,0)</f>
        <v>3</v>
      </c>
      <c r="AW647" t="s">
        <v>1287</v>
      </c>
    </row>
    <row r="648" spans="1:49">
      <c r="A648">
        <v>786</v>
      </c>
      <c r="B648" t="s">
        <v>13</v>
      </c>
      <c r="C648" t="s">
        <v>17</v>
      </c>
      <c r="D648">
        <v>39754</v>
      </c>
      <c r="E648" t="s">
        <v>14</v>
      </c>
      <c r="F648" t="s">
        <v>974</v>
      </c>
      <c r="I648" t="s">
        <v>15</v>
      </c>
      <c r="J648">
        <v>6</v>
      </c>
      <c r="AR648" t="s">
        <v>12</v>
      </c>
      <c r="AT648">
        <f>VLOOKUP(F648,'[1]Packing List Items'!$O:$Q,3,0)</f>
        <v>6</v>
      </c>
      <c r="AU648" t="e">
        <f>VLOOKUP(F648,[2]Sheet1!$K:$M,3,0)</f>
        <v>#N/A</v>
      </c>
    </row>
    <row r="649" spans="1:49">
      <c r="A649">
        <v>787</v>
      </c>
      <c r="B649" t="s">
        <v>13</v>
      </c>
      <c r="C649" t="s">
        <v>17</v>
      </c>
      <c r="D649">
        <v>39754</v>
      </c>
      <c r="E649" t="s">
        <v>14</v>
      </c>
      <c r="F649" t="s">
        <v>975</v>
      </c>
      <c r="I649" t="s">
        <v>15</v>
      </c>
      <c r="J649">
        <v>1</v>
      </c>
      <c r="AR649" t="s">
        <v>12</v>
      </c>
      <c r="AT649">
        <f>VLOOKUP(F649,'[1]Packing List Items'!$O:$Q,3,0)</f>
        <v>1</v>
      </c>
      <c r="AU649" t="e">
        <f>VLOOKUP(F649,[2]Sheet1!$K:$M,3,0)</f>
        <v>#N/A</v>
      </c>
    </row>
    <row r="650" spans="1:49">
      <c r="A650">
        <v>788</v>
      </c>
      <c r="B650" t="s">
        <v>13</v>
      </c>
      <c r="C650" t="s">
        <v>17</v>
      </c>
      <c r="D650">
        <v>39754</v>
      </c>
      <c r="E650" t="s">
        <v>14</v>
      </c>
      <c r="F650" t="s">
        <v>976</v>
      </c>
      <c r="I650" t="s">
        <v>15</v>
      </c>
      <c r="J650">
        <v>4</v>
      </c>
      <c r="AR650" t="s">
        <v>12</v>
      </c>
      <c r="AT650">
        <f>VLOOKUP(F650,'[1]Packing List Items'!$O:$Q,3,0)</f>
        <v>4</v>
      </c>
      <c r="AU650" t="e">
        <f>VLOOKUP(F650,[2]Sheet1!$K:$M,3,0)</f>
        <v>#N/A</v>
      </c>
    </row>
    <row r="651" spans="1:49">
      <c r="A651">
        <v>789</v>
      </c>
      <c r="B651" t="s">
        <v>13</v>
      </c>
      <c r="C651" t="s">
        <v>17</v>
      </c>
      <c r="D651">
        <v>39754</v>
      </c>
      <c r="E651" t="s">
        <v>14</v>
      </c>
      <c r="F651" t="s">
        <v>977</v>
      </c>
      <c r="I651" t="s">
        <v>15</v>
      </c>
      <c r="J651">
        <v>1</v>
      </c>
      <c r="AR651" t="s">
        <v>12</v>
      </c>
      <c r="AT651">
        <f>VLOOKUP(F651,'[1]Packing List Items'!$O:$Q,3,0)</f>
        <v>1</v>
      </c>
      <c r="AU651" t="e">
        <f>VLOOKUP(F651,[2]Sheet1!$K:$M,3,0)</f>
        <v>#N/A</v>
      </c>
    </row>
    <row r="652" spans="1:49">
      <c r="A652">
        <v>790</v>
      </c>
      <c r="B652" t="s">
        <v>13</v>
      </c>
      <c r="C652" t="s">
        <v>17</v>
      </c>
      <c r="D652">
        <v>39754</v>
      </c>
      <c r="E652" t="s">
        <v>14</v>
      </c>
      <c r="F652" t="s">
        <v>978</v>
      </c>
      <c r="I652" t="s">
        <v>15</v>
      </c>
      <c r="J652">
        <v>1</v>
      </c>
      <c r="AR652" t="s">
        <v>12</v>
      </c>
      <c r="AT652">
        <f>VLOOKUP(F652,'[1]Packing List Items'!$O:$Q,3,0)</f>
        <v>1</v>
      </c>
      <c r="AU652" t="e">
        <f>VLOOKUP(F652,[2]Sheet1!$K:$M,3,0)</f>
        <v>#N/A</v>
      </c>
    </row>
    <row r="653" spans="1:49">
      <c r="A653">
        <v>791</v>
      </c>
      <c r="B653" t="s">
        <v>13</v>
      </c>
      <c r="C653" t="s">
        <v>17</v>
      </c>
      <c r="D653">
        <v>39754</v>
      </c>
      <c r="E653" t="s">
        <v>14</v>
      </c>
      <c r="F653" t="s">
        <v>979</v>
      </c>
      <c r="I653" t="s">
        <v>15</v>
      </c>
      <c r="J653">
        <v>2</v>
      </c>
      <c r="AR653" t="s">
        <v>12</v>
      </c>
      <c r="AT653">
        <f>VLOOKUP(F653,'[1]Packing List Items'!$O:$Q,3,0)</f>
        <v>2</v>
      </c>
      <c r="AU653" t="e">
        <f>VLOOKUP(F653,[2]Sheet1!$K:$M,3,0)</f>
        <v>#N/A</v>
      </c>
    </row>
    <row r="654" spans="1:49">
      <c r="A654">
        <v>792</v>
      </c>
      <c r="B654" t="s">
        <v>13</v>
      </c>
      <c r="C654" t="s">
        <v>17</v>
      </c>
      <c r="D654">
        <v>39754</v>
      </c>
      <c r="E654" t="s">
        <v>14</v>
      </c>
      <c r="F654" t="s">
        <v>980</v>
      </c>
      <c r="I654" t="s">
        <v>15</v>
      </c>
      <c r="J654">
        <v>2</v>
      </c>
      <c r="AR654" t="s">
        <v>12</v>
      </c>
      <c r="AT654">
        <f>VLOOKUP(F654,'[1]Packing List Items'!$O:$Q,3,0)</f>
        <v>2</v>
      </c>
      <c r="AU654" t="e">
        <f>VLOOKUP(F654,[2]Sheet1!$K:$M,3,0)</f>
        <v>#N/A</v>
      </c>
    </row>
    <row r="655" spans="1:49">
      <c r="A655">
        <v>793</v>
      </c>
      <c r="B655" t="s">
        <v>13</v>
      </c>
      <c r="C655" t="s">
        <v>17</v>
      </c>
      <c r="D655">
        <v>39754</v>
      </c>
      <c r="E655" t="s">
        <v>14</v>
      </c>
      <c r="F655" t="s">
        <v>981</v>
      </c>
      <c r="I655" t="s">
        <v>15</v>
      </c>
      <c r="J655">
        <v>1</v>
      </c>
      <c r="AR655" t="s">
        <v>12</v>
      </c>
      <c r="AT655">
        <f>VLOOKUP(F655,'[1]Packing List Items'!$O:$Q,3,0)</f>
        <v>1</v>
      </c>
      <c r="AU655" t="e">
        <f>VLOOKUP(F655,[2]Sheet1!$K:$M,3,0)</f>
        <v>#N/A</v>
      </c>
    </row>
    <row r="656" spans="1:49">
      <c r="A656">
        <v>794</v>
      </c>
      <c r="B656" t="s">
        <v>13</v>
      </c>
      <c r="C656" t="s">
        <v>17</v>
      </c>
      <c r="D656">
        <v>39754</v>
      </c>
      <c r="E656" t="s">
        <v>14</v>
      </c>
      <c r="F656" t="s">
        <v>982</v>
      </c>
      <c r="I656" t="s">
        <v>15</v>
      </c>
      <c r="J656">
        <v>2</v>
      </c>
      <c r="AR656" t="s">
        <v>12</v>
      </c>
      <c r="AT656">
        <f>VLOOKUP(F656,'[1]Packing List Items'!$O:$Q,3,0)</f>
        <v>2</v>
      </c>
      <c r="AU656" t="e">
        <f>VLOOKUP(F656,[2]Sheet1!$K:$M,3,0)</f>
        <v>#N/A</v>
      </c>
    </row>
    <row r="657" spans="1:47">
      <c r="A657">
        <v>795</v>
      </c>
      <c r="B657" t="s">
        <v>13</v>
      </c>
      <c r="C657" t="s">
        <v>17</v>
      </c>
      <c r="D657">
        <v>39754</v>
      </c>
      <c r="E657" t="s">
        <v>14</v>
      </c>
      <c r="F657" t="s">
        <v>983</v>
      </c>
      <c r="I657" t="s">
        <v>15</v>
      </c>
      <c r="J657">
        <v>1</v>
      </c>
      <c r="AR657" t="s">
        <v>12</v>
      </c>
      <c r="AT657">
        <f>VLOOKUP(F657,'[1]Packing List Items'!$O:$Q,3,0)</f>
        <v>1</v>
      </c>
      <c r="AU657" t="e">
        <f>VLOOKUP(F657,[2]Sheet1!$K:$M,3,0)</f>
        <v>#N/A</v>
      </c>
    </row>
    <row r="658" spans="1:47">
      <c r="A658">
        <v>796</v>
      </c>
      <c r="B658" t="s">
        <v>13</v>
      </c>
      <c r="C658" t="s">
        <v>17</v>
      </c>
      <c r="D658">
        <v>39754</v>
      </c>
      <c r="E658" t="s">
        <v>14</v>
      </c>
      <c r="F658" t="s">
        <v>984</v>
      </c>
      <c r="I658" t="s">
        <v>15</v>
      </c>
      <c r="J658">
        <v>5</v>
      </c>
      <c r="AR658" t="s">
        <v>12</v>
      </c>
      <c r="AT658">
        <f>VLOOKUP(F658,'[1]Packing List Items'!$O:$Q,3,0)</f>
        <v>5</v>
      </c>
      <c r="AU658" t="e">
        <f>VLOOKUP(F658,[2]Sheet1!$K:$M,3,0)</f>
        <v>#N/A</v>
      </c>
    </row>
    <row r="659" spans="1:47">
      <c r="A659">
        <v>797</v>
      </c>
      <c r="B659" t="s">
        <v>13</v>
      </c>
      <c r="C659" t="s">
        <v>17</v>
      </c>
      <c r="D659">
        <v>39754</v>
      </c>
      <c r="E659" t="s">
        <v>14</v>
      </c>
      <c r="F659" t="s">
        <v>985</v>
      </c>
      <c r="I659" t="s">
        <v>15</v>
      </c>
      <c r="J659">
        <v>3</v>
      </c>
      <c r="AR659" t="s">
        <v>12</v>
      </c>
      <c r="AT659">
        <f>VLOOKUP(F659,'[1]Packing List Items'!$O:$Q,3,0)</f>
        <v>3</v>
      </c>
      <c r="AU659" t="e">
        <f>VLOOKUP(F659,[2]Sheet1!$K:$M,3,0)</f>
        <v>#N/A</v>
      </c>
    </row>
    <row r="660" spans="1:47">
      <c r="A660">
        <v>798</v>
      </c>
      <c r="B660" t="s">
        <v>13</v>
      </c>
      <c r="C660" t="s">
        <v>17</v>
      </c>
      <c r="D660">
        <v>39754</v>
      </c>
      <c r="E660" t="s">
        <v>14</v>
      </c>
      <c r="F660" t="s">
        <v>986</v>
      </c>
      <c r="I660" t="s">
        <v>15</v>
      </c>
      <c r="J660">
        <v>2</v>
      </c>
      <c r="AR660" t="s">
        <v>12</v>
      </c>
      <c r="AT660">
        <f>VLOOKUP(F660,'[1]Packing List Items'!$O:$Q,3,0)</f>
        <v>2</v>
      </c>
      <c r="AU660" t="e">
        <f>VLOOKUP(F660,[2]Sheet1!$K:$M,3,0)</f>
        <v>#N/A</v>
      </c>
    </row>
    <row r="661" spans="1:47">
      <c r="A661">
        <v>799</v>
      </c>
      <c r="B661" t="s">
        <v>13</v>
      </c>
      <c r="C661" t="s">
        <v>17</v>
      </c>
      <c r="D661">
        <v>39754</v>
      </c>
      <c r="E661" t="s">
        <v>14</v>
      </c>
      <c r="F661" t="s">
        <v>987</v>
      </c>
      <c r="I661" t="s">
        <v>15</v>
      </c>
      <c r="J661">
        <v>1</v>
      </c>
      <c r="AR661" t="s">
        <v>12</v>
      </c>
      <c r="AT661">
        <f>VLOOKUP(F661,'[1]Packing List Items'!$O:$Q,3,0)</f>
        <v>1</v>
      </c>
      <c r="AU661" t="e">
        <f>VLOOKUP(F661,[2]Sheet1!$K:$M,3,0)</f>
        <v>#N/A</v>
      </c>
    </row>
    <row r="662" spans="1:47">
      <c r="A662">
        <v>800</v>
      </c>
      <c r="B662" t="s">
        <v>13</v>
      </c>
      <c r="C662" t="s">
        <v>17</v>
      </c>
      <c r="D662">
        <v>39754</v>
      </c>
      <c r="E662" t="s">
        <v>14</v>
      </c>
      <c r="F662" t="s">
        <v>988</v>
      </c>
      <c r="I662" t="s">
        <v>15</v>
      </c>
      <c r="J662">
        <v>4</v>
      </c>
      <c r="AR662" t="s">
        <v>12</v>
      </c>
      <c r="AT662">
        <f>VLOOKUP(F662,'[1]Packing List Items'!$O:$Q,3,0)</f>
        <v>4</v>
      </c>
      <c r="AU662" t="e">
        <f>VLOOKUP(F662,[2]Sheet1!$K:$M,3,0)</f>
        <v>#N/A</v>
      </c>
    </row>
    <row r="663" spans="1:47">
      <c r="A663">
        <v>801</v>
      </c>
      <c r="B663" t="s">
        <v>13</v>
      </c>
      <c r="C663" t="s">
        <v>17</v>
      </c>
      <c r="D663">
        <v>39754</v>
      </c>
      <c r="E663" t="s">
        <v>14</v>
      </c>
      <c r="F663" t="s">
        <v>989</v>
      </c>
      <c r="I663" t="s">
        <v>15</v>
      </c>
      <c r="J663">
        <v>7</v>
      </c>
      <c r="AR663" t="s">
        <v>12</v>
      </c>
      <c r="AT663">
        <f>VLOOKUP(F663,'[1]Packing List Items'!$O:$Q,3,0)</f>
        <v>7</v>
      </c>
      <c r="AU663" t="e">
        <f>VLOOKUP(F663,[2]Sheet1!$K:$M,3,0)</f>
        <v>#N/A</v>
      </c>
    </row>
    <row r="664" spans="1:47">
      <c r="A664">
        <v>802</v>
      </c>
      <c r="B664" t="s">
        <v>13</v>
      </c>
      <c r="C664" t="s">
        <v>17</v>
      </c>
      <c r="D664">
        <v>39754</v>
      </c>
      <c r="E664" t="s">
        <v>14</v>
      </c>
      <c r="F664" t="s">
        <v>990</v>
      </c>
      <c r="I664" t="s">
        <v>15</v>
      </c>
      <c r="J664">
        <v>11</v>
      </c>
      <c r="AR664" t="s">
        <v>12</v>
      </c>
      <c r="AT664">
        <f>VLOOKUP(F664,'[1]Packing List Items'!$O:$Q,3,0)</f>
        <v>11</v>
      </c>
      <c r="AU664" t="e">
        <f>VLOOKUP(F664,[2]Sheet1!$K:$M,3,0)</f>
        <v>#N/A</v>
      </c>
    </row>
    <row r="665" spans="1:47">
      <c r="A665">
        <v>803</v>
      </c>
      <c r="B665" t="s">
        <v>13</v>
      </c>
      <c r="C665" t="s">
        <v>17</v>
      </c>
      <c r="D665">
        <v>39754</v>
      </c>
      <c r="E665" t="s">
        <v>14</v>
      </c>
      <c r="F665" t="s">
        <v>991</v>
      </c>
      <c r="I665" t="s">
        <v>15</v>
      </c>
      <c r="J665">
        <v>4</v>
      </c>
      <c r="AR665" t="s">
        <v>12</v>
      </c>
      <c r="AT665">
        <f>VLOOKUP(F665,'[1]Packing List Items'!$O:$Q,3,0)</f>
        <v>4</v>
      </c>
      <c r="AU665" t="e">
        <f>VLOOKUP(F665,[2]Sheet1!$K:$M,3,0)</f>
        <v>#N/A</v>
      </c>
    </row>
    <row r="666" spans="1:47">
      <c r="A666">
        <v>804</v>
      </c>
      <c r="B666" t="s">
        <v>13</v>
      </c>
      <c r="C666" t="s">
        <v>17</v>
      </c>
      <c r="D666">
        <v>39754</v>
      </c>
      <c r="E666" t="s">
        <v>14</v>
      </c>
      <c r="F666" t="s">
        <v>992</v>
      </c>
      <c r="I666" t="s">
        <v>15</v>
      </c>
      <c r="J666">
        <v>1</v>
      </c>
      <c r="AR666" t="s">
        <v>12</v>
      </c>
      <c r="AT666">
        <f>VLOOKUP(F666,'[1]Packing List Items'!$O:$Q,3,0)</f>
        <v>1</v>
      </c>
      <c r="AU666" t="e">
        <f>VLOOKUP(F666,[2]Sheet1!$K:$M,3,0)</f>
        <v>#N/A</v>
      </c>
    </row>
    <row r="667" spans="1:47">
      <c r="A667">
        <v>805</v>
      </c>
      <c r="B667" t="s">
        <v>13</v>
      </c>
      <c r="C667" t="s">
        <v>17</v>
      </c>
      <c r="D667">
        <v>39754</v>
      </c>
      <c r="E667" t="s">
        <v>14</v>
      </c>
      <c r="F667" t="s">
        <v>993</v>
      </c>
      <c r="I667" t="s">
        <v>15</v>
      </c>
      <c r="J667">
        <v>2</v>
      </c>
      <c r="AR667" t="s">
        <v>12</v>
      </c>
      <c r="AT667">
        <f>VLOOKUP(F667,'[1]Packing List Items'!$O:$Q,3,0)</f>
        <v>2</v>
      </c>
      <c r="AU667" t="e">
        <f>VLOOKUP(F667,[2]Sheet1!$K:$M,3,0)</f>
        <v>#N/A</v>
      </c>
    </row>
    <row r="668" spans="1:47">
      <c r="A668">
        <v>806</v>
      </c>
      <c r="B668" t="s">
        <v>13</v>
      </c>
      <c r="C668" t="s">
        <v>17</v>
      </c>
      <c r="D668">
        <v>39754</v>
      </c>
      <c r="E668" t="s">
        <v>14</v>
      </c>
      <c r="F668" t="s">
        <v>994</v>
      </c>
      <c r="I668" t="s">
        <v>15</v>
      </c>
      <c r="J668">
        <v>3</v>
      </c>
      <c r="AR668" t="s">
        <v>12</v>
      </c>
      <c r="AT668">
        <f>VLOOKUP(F668,'[1]Packing List Items'!$O:$Q,3,0)</f>
        <v>3</v>
      </c>
      <c r="AU668" t="e">
        <f>VLOOKUP(F668,[2]Sheet1!$K:$M,3,0)</f>
        <v>#N/A</v>
      </c>
    </row>
    <row r="669" spans="1:47">
      <c r="A669">
        <v>807</v>
      </c>
      <c r="B669" t="s">
        <v>13</v>
      </c>
      <c r="C669" t="s">
        <v>17</v>
      </c>
      <c r="D669">
        <v>39754</v>
      </c>
      <c r="E669" t="s">
        <v>14</v>
      </c>
      <c r="F669" t="s">
        <v>995</v>
      </c>
      <c r="I669" t="s">
        <v>15</v>
      </c>
      <c r="J669">
        <v>2</v>
      </c>
      <c r="AR669" t="s">
        <v>12</v>
      </c>
      <c r="AT669">
        <f>VLOOKUP(F669,'[1]Packing List Items'!$O:$Q,3,0)</f>
        <v>2</v>
      </c>
      <c r="AU669" t="e">
        <f>VLOOKUP(F669,[2]Sheet1!$K:$M,3,0)</f>
        <v>#N/A</v>
      </c>
    </row>
    <row r="670" spans="1:47">
      <c r="A670">
        <v>808</v>
      </c>
      <c r="B670" t="s">
        <v>13</v>
      </c>
      <c r="C670" t="s">
        <v>17</v>
      </c>
      <c r="D670">
        <v>39754</v>
      </c>
      <c r="E670" t="s">
        <v>14</v>
      </c>
      <c r="F670" t="s">
        <v>996</v>
      </c>
      <c r="I670" t="s">
        <v>15</v>
      </c>
      <c r="J670">
        <v>2</v>
      </c>
      <c r="AR670" t="s">
        <v>12</v>
      </c>
      <c r="AT670">
        <f>VLOOKUP(F670,'[1]Packing List Items'!$O:$Q,3,0)</f>
        <v>2</v>
      </c>
      <c r="AU670" t="e">
        <f>VLOOKUP(F670,[2]Sheet1!$K:$M,3,0)</f>
        <v>#N/A</v>
      </c>
    </row>
    <row r="671" spans="1:47">
      <c r="A671">
        <v>809</v>
      </c>
      <c r="B671" t="s">
        <v>13</v>
      </c>
      <c r="C671" t="s">
        <v>17</v>
      </c>
      <c r="D671">
        <v>39754</v>
      </c>
      <c r="E671" t="s">
        <v>14</v>
      </c>
      <c r="F671" t="s">
        <v>997</v>
      </c>
      <c r="I671" t="s">
        <v>15</v>
      </c>
      <c r="J671">
        <v>6</v>
      </c>
      <c r="AR671" t="s">
        <v>12</v>
      </c>
      <c r="AT671">
        <f>VLOOKUP(F671,'[1]Packing List Items'!$O:$Q,3,0)</f>
        <v>6</v>
      </c>
      <c r="AU671" t="e">
        <f>VLOOKUP(F671,[2]Sheet1!$K:$M,3,0)</f>
        <v>#N/A</v>
      </c>
    </row>
    <row r="672" spans="1:47">
      <c r="A672">
        <v>811</v>
      </c>
      <c r="B672" t="s">
        <v>13</v>
      </c>
      <c r="C672" t="s">
        <v>17</v>
      </c>
      <c r="D672">
        <v>39754</v>
      </c>
      <c r="E672" t="s">
        <v>14</v>
      </c>
      <c r="F672" t="s">
        <v>998</v>
      </c>
      <c r="I672" t="s">
        <v>15</v>
      </c>
      <c r="J672">
        <v>1</v>
      </c>
      <c r="AR672" t="s">
        <v>12</v>
      </c>
      <c r="AT672">
        <f>VLOOKUP(F672,'[1]Packing List Items'!$O:$Q,3,0)</f>
        <v>1</v>
      </c>
      <c r="AU672" t="e">
        <f>VLOOKUP(F672,[2]Sheet1!$K:$M,3,0)</f>
        <v>#N/A</v>
      </c>
    </row>
    <row r="673" spans="1:47">
      <c r="A673">
        <v>812</v>
      </c>
      <c r="B673" t="s">
        <v>13</v>
      </c>
      <c r="C673" t="s">
        <v>17</v>
      </c>
      <c r="D673">
        <v>39754</v>
      </c>
      <c r="E673" t="s">
        <v>14</v>
      </c>
      <c r="F673" t="s">
        <v>999</v>
      </c>
      <c r="I673" t="s">
        <v>15</v>
      </c>
      <c r="J673">
        <v>3</v>
      </c>
      <c r="AR673" t="s">
        <v>12</v>
      </c>
      <c r="AT673">
        <f>VLOOKUP(F673,'[1]Packing List Items'!$O:$Q,3,0)</f>
        <v>3</v>
      </c>
      <c r="AU673" t="e">
        <f>VLOOKUP(F673,[2]Sheet1!$K:$M,3,0)</f>
        <v>#N/A</v>
      </c>
    </row>
    <row r="674" spans="1:47">
      <c r="A674">
        <v>813</v>
      </c>
      <c r="B674" t="s">
        <v>13</v>
      </c>
      <c r="C674" t="s">
        <v>17</v>
      </c>
      <c r="D674">
        <v>39754</v>
      </c>
      <c r="E674" t="s">
        <v>14</v>
      </c>
      <c r="F674" t="s">
        <v>1000</v>
      </c>
      <c r="I674" t="s">
        <v>15</v>
      </c>
      <c r="J674">
        <v>3</v>
      </c>
      <c r="AR674" t="s">
        <v>12</v>
      </c>
      <c r="AT674">
        <f>VLOOKUP(F674,'[1]Packing List Items'!$O:$Q,3,0)</f>
        <v>3</v>
      </c>
      <c r="AU674" t="e">
        <f>VLOOKUP(F674,[2]Sheet1!$K:$M,3,0)</f>
        <v>#N/A</v>
      </c>
    </row>
    <row r="675" spans="1:47">
      <c r="A675">
        <v>814</v>
      </c>
      <c r="B675" t="s">
        <v>13</v>
      </c>
      <c r="C675" t="s">
        <v>17</v>
      </c>
      <c r="D675">
        <v>39754</v>
      </c>
      <c r="E675" t="s">
        <v>14</v>
      </c>
      <c r="F675" t="s">
        <v>1001</v>
      </c>
      <c r="I675" t="s">
        <v>15</v>
      </c>
      <c r="J675">
        <v>2</v>
      </c>
      <c r="AR675" t="s">
        <v>12</v>
      </c>
      <c r="AT675">
        <f>VLOOKUP(F675,'[1]Packing List Items'!$O:$Q,3,0)</f>
        <v>2</v>
      </c>
      <c r="AU675" t="e">
        <f>VLOOKUP(F675,[2]Sheet1!$K:$M,3,0)</f>
        <v>#N/A</v>
      </c>
    </row>
    <row r="676" spans="1:47">
      <c r="A676">
        <v>815</v>
      </c>
      <c r="B676" t="s">
        <v>13</v>
      </c>
      <c r="C676" t="s">
        <v>17</v>
      </c>
      <c r="D676">
        <v>39754</v>
      </c>
      <c r="E676" t="s">
        <v>14</v>
      </c>
      <c r="F676" t="s">
        <v>1002</v>
      </c>
      <c r="I676" t="s">
        <v>15</v>
      </c>
      <c r="J676">
        <v>4</v>
      </c>
      <c r="AR676" t="s">
        <v>12</v>
      </c>
      <c r="AT676">
        <f>VLOOKUP(F676,'[1]Packing List Items'!$O:$Q,3,0)</f>
        <v>4</v>
      </c>
      <c r="AU676" t="e">
        <f>VLOOKUP(F676,[2]Sheet1!$K:$M,3,0)</f>
        <v>#N/A</v>
      </c>
    </row>
    <row r="677" spans="1:47">
      <c r="A677">
        <v>816</v>
      </c>
      <c r="B677" t="s">
        <v>13</v>
      </c>
      <c r="C677" t="s">
        <v>17</v>
      </c>
      <c r="D677">
        <v>39754</v>
      </c>
      <c r="E677" t="s">
        <v>14</v>
      </c>
      <c r="F677" t="s">
        <v>1003</v>
      </c>
      <c r="I677" t="s">
        <v>15</v>
      </c>
      <c r="J677">
        <v>4</v>
      </c>
      <c r="AR677" t="s">
        <v>12</v>
      </c>
      <c r="AT677">
        <f>VLOOKUP(F677,'[1]Packing List Items'!$O:$Q,3,0)</f>
        <v>4</v>
      </c>
      <c r="AU677" t="e">
        <f>VLOOKUP(F677,[2]Sheet1!$K:$M,3,0)</f>
        <v>#N/A</v>
      </c>
    </row>
    <row r="678" spans="1:47">
      <c r="A678">
        <v>817</v>
      </c>
      <c r="B678" t="s">
        <v>13</v>
      </c>
      <c r="C678" t="s">
        <v>17</v>
      </c>
      <c r="D678">
        <v>39754</v>
      </c>
      <c r="E678" t="s">
        <v>14</v>
      </c>
      <c r="F678" t="s">
        <v>1004</v>
      </c>
      <c r="I678" t="s">
        <v>15</v>
      </c>
      <c r="J678">
        <v>4</v>
      </c>
      <c r="AR678" t="s">
        <v>12</v>
      </c>
      <c r="AT678">
        <f>VLOOKUP(F678,'[1]Packing List Items'!$O:$Q,3,0)</f>
        <v>4</v>
      </c>
      <c r="AU678" t="e">
        <f>VLOOKUP(F678,[2]Sheet1!$K:$M,3,0)</f>
        <v>#N/A</v>
      </c>
    </row>
    <row r="679" spans="1:47">
      <c r="A679">
        <v>818</v>
      </c>
      <c r="B679" t="s">
        <v>13</v>
      </c>
      <c r="C679" t="s">
        <v>17</v>
      </c>
      <c r="D679">
        <v>39754</v>
      </c>
      <c r="E679" t="s">
        <v>14</v>
      </c>
      <c r="F679" t="s">
        <v>1005</v>
      </c>
      <c r="I679" t="s">
        <v>15</v>
      </c>
      <c r="J679">
        <v>1</v>
      </c>
      <c r="AR679" t="s">
        <v>12</v>
      </c>
      <c r="AT679">
        <f>VLOOKUP(F679,'[1]Packing List Items'!$O:$Q,3,0)</f>
        <v>1</v>
      </c>
      <c r="AU679" t="e">
        <f>VLOOKUP(F679,[2]Sheet1!$K:$M,3,0)</f>
        <v>#N/A</v>
      </c>
    </row>
    <row r="680" spans="1:47">
      <c r="A680">
        <v>819</v>
      </c>
      <c r="B680" t="s">
        <v>13</v>
      </c>
      <c r="C680" t="s">
        <v>17</v>
      </c>
      <c r="D680">
        <v>39754</v>
      </c>
      <c r="E680" t="s">
        <v>14</v>
      </c>
      <c r="F680" t="s">
        <v>1006</v>
      </c>
      <c r="I680" t="s">
        <v>15</v>
      </c>
      <c r="J680">
        <v>13</v>
      </c>
      <c r="AR680" t="s">
        <v>12</v>
      </c>
      <c r="AT680">
        <f>VLOOKUP(F680,'[1]Packing List Items'!$O:$Q,3,0)</f>
        <v>13</v>
      </c>
      <c r="AU680" t="e">
        <f>VLOOKUP(F680,[2]Sheet1!$K:$M,3,0)</f>
        <v>#N/A</v>
      </c>
    </row>
    <row r="681" spans="1:47">
      <c r="A681">
        <v>822</v>
      </c>
      <c r="B681" t="s">
        <v>13</v>
      </c>
      <c r="C681" t="s">
        <v>17</v>
      </c>
      <c r="D681">
        <v>39754</v>
      </c>
      <c r="E681" t="s">
        <v>14</v>
      </c>
      <c r="F681" t="s">
        <v>1007</v>
      </c>
      <c r="I681" t="s">
        <v>15</v>
      </c>
      <c r="J681">
        <v>1</v>
      </c>
      <c r="AR681" t="s">
        <v>12</v>
      </c>
      <c r="AT681">
        <f>VLOOKUP(F681,'[1]Packing List Items'!$O:$Q,3,0)</f>
        <v>1</v>
      </c>
      <c r="AU681" t="e">
        <f>VLOOKUP(F681,[2]Sheet1!$K:$M,3,0)</f>
        <v>#N/A</v>
      </c>
    </row>
    <row r="682" spans="1:47">
      <c r="A682">
        <v>823</v>
      </c>
      <c r="B682" t="s">
        <v>13</v>
      </c>
      <c r="C682" t="s">
        <v>17</v>
      </c>
      <c r="D682">
        <v>39754</v>
      </c>
      <c r="E682" t="s">
        <v>14</v>
      </c>
      <c r="F682" t="s">
        <v>1009</v>
      </c>
      <c r="I682" t="s">
        <v>15</v>
      </c>
      <c r="J682">
        <v>1</v>
      </c>
      <c r="AR682" t="s">
        <v>12</v>
      </c>
      <c r="AT682">
        <f>VLOOKUP(F682,'[1]Packing List Items'!$O:$Q,3,0)</f>
        <v>1</v>
      </c>
      <c r="AU682" t="e">
        <f>VLOOKUP(F682,[2]Sheet1!$K:$M,3,0)</f>
        <v>#N/A</v>
      </c>
    </row>
    <row r="683" spans="1:47">
      <c r="A683">
        <v>824</v>
      </c>
      <c r="B683" t="s">
        <v>13</v>
      </c>
      <c r="C683" t="s">
        <v>17</v>
      </c>
      <c r="D683">
        <v>39754</v>
      </c>
      <c r="E683" t="s">
        <v>14</v>
      </c>
      <c r="F683" t="s">
        <v>1010</v>
      </c>
      <c r="I683" t="s">
        <v>15</v>
      </c>
      <c r="J683">
        <v>2</v>
      </c>
      <c r="AR683" t="s">
        <v>12</v>
      </c>
      <c r="AT683">
        <f>VLOOKUP(F683,'[1]Packing List Items'!$O:$Q,3,0)</f>
        <v>2</v>
      </c>
      <c r="AU683" t="e">
        <f>VLOOKUP(F683,[2]Sheet1!$K:$M,3,0)</f>
        <v>#N/A</v>
      </c>
    </row>
    <row r="684" spans="1:47">
      <c r="A684">
        <v>827</v>
      </c>
      <c r="B684" t="s">
        <v>13</v>
      </c>
      <c r="C684" t="s">
        <v>17</v>
      </c>
      <c r="D684">
        <v>39754</v>
      </c>
      <c r="E684" t="s">
        <v>14</v>
      </c>
      <c r="F684" t="s">
        <v>1011</v>
      </c>
      <c r="I684" t="s">
        <v>15</v>
      </c>
      <c r="J684">
        <v>2</v>
      </c>
      <c r="AR684" t="s">
        <v>12</v>
      </c>
      <c r="AT684">
        <f>VLOOKUP(F684,'[1]Packing List Items'!$O:$Q,3,0)</f>
        <v>2</v>
      </c>
      <c r="AU684" t="e">
        <f>VLOOKUP(F684,[2]Sheet1!$K:$M,3,0)</f>
        <v>#N/A</v>
      </c>
    </row>
    <row r="685" spans="1:47">
      <c r="A685">
        <v>829</v>
      </c>
      <c r="B685" t="s">
        <v>13</v>
      </c>
      <c r="C685" t="s">
        <v>17</v>
      </c>
      <c r="D685">
        <v>39754</v>
      </c>
      <c r="E685" t="s">
        <v>14</v>
      </c>
      <c r="F685" t="s">
        <v>1012</v>
      </c>
      <c r="I685" t="s">
        <v>15</v>
      </c>
      <c r="J685">
        <v>1</v>
      </c>
      <c r="AR685" t="s">
        <v>12</v>
      </c>
      <c r="AT685">
        <f>VLOOKUP(F685,'[1]Packing List Items'!$O:$Q,3,0)</f>
        <v>1</v>
      </c>
      <c r="AU685" t="e">
        <f>VLOOKUP(F685,[2]Sheet1!$K:$M,3,0)</f>
        <v>#N/A</v>
      </c>
    </row>
    <row r="686" spans="1:47">
      <c r="A686">
        <v>830</v>
      </c>
      <c r="B686" t="s">
        <v>13</v>
      </c>
      <c r="C686" t="s">
        <v>17</v>
      </c>
      <c r="D686">
        <v>39754</v>
      </c>
      <c r="E686" t="s">
        <v>14</v>
      </c>
      <c r="F686" t="s">
        <v>1013</v>
      </c>
      <c r="I686" t="s">
        <v>15</v>
      </c>
      <c r="J686">
        <v>2</v>
      </c>
      <c r="AR686" t="s">
        <v>12</v>
      </c>
      <c r="AT686">
        <f>VLOOKUP(F686,'[1]Packing List Items'!$O:$Q,3,0)</f>
        <v>2</v>
      </c>
      <c r="AU686" t="e">
        <f>VLOOKUP(F686,[2]Sheet1!$K:$M,3,0)</f>
        <v>#N/A</v>
      </c>
    </row>
    <row r="687" spans="1:47">
      <c r="A687">
        <v>832</v>
      </c>
      <c r="B687" t="s">
        <v>13</v>
      </c>
      <c r="C687" t="s">
        <v>17</v>
      </c>
      <c r="D687">
        <v>39754</v>
      </c>
      <c r="E687" t="s">
        <v>14</v>
      </c>
      <c r="F687" t="s">
        <v>1014</v>
      </c>
      <c r="I687" t="s">
        <v>15</v>
      </c>
      <c r="J687">
        <v>9</v>
      </c>
      <c r="AR687" t="s">
        <v>12</v>
      </c>
      <c r="AT687">
        <f>VLOOKUP(F687,'[1]Packing List Items'!$O:$Q,3,0)</f>
        <v>9</v>
      </c>
      <c r="AU687" t="e">
        <f>VLOOKUP(F687,[2]Sheet1!$K:$M,3,0)</f>
        <v>#N/A</v>
      </c>
    </row>
    <row r="688" spans="1:47">
      <c r="A688">
        <v>834</v>
      </c>
      <c r="B688" t="s">
        <v>13</v>
      </c>
      <c r="C688" t="s">
        <v>17</v>
      </c>
      <c r="D688">
        <v>39754</v>
      </c>
      <c r="E688" t="s">
        <v>14</v>
      </c>
      <c r="F688" t="s">
        <v>1015</v>
      </c>
      <c r="I688" t="s">
        <v>15</v>
      </c>
      <c r="J688">
        <v>13</v>
      </c>
      <c r="AR688" t="s">
        <v>12</v>
      </c>
      <c r="AT688">
        <f>VLOOKUP(F688,'[1]Packing List Items'!$O:$Q,3,0)</f>
        <v>13</v>
      </c>
      <c r="AU688" t="e">
        <f>VLOOKUP(F688,[2]Sheet1!$K:$M,3,0)</f>
        <v>#N/A</v>
      </c>
    </row>
    <row r="689" spans="1:49">
      <c r="A689">
        <v>838</v>
      </c>
      <c r="B689" t="s">
        <v>13</v>
      </c>
      <c r="C689" t="s">
        <v>17</v>
      </c>
      <c r="D689">
        <v>39754</v>
      </c>
      <c r="E689" t="s">
        <v>14</v>
      </c>
      <c r="F689" s="17" t="s">
        <v>1008</v>
      </c>
      <c r="I689" t="s">
        <v>15</v>
      </c>
      <c r="J689">
        <v>13</v>
      </c>
      <c r="AR689" t="s">
        <v>12</v>
      </c>
      <c r="AT689">
        <f>VLOOKUP(F689,'[1]Packing List Items'!$O:$Q,3,0)</f>
        <v>13</v>
      </c>
      <c r="AU689" t="e">
        <f>VLOOKUP(F689,[2]Sheet1!$K:$M,3,0)</f>
        <v>#N/A</v>
      </c>
    </row>
    <row r="690" spans="1:49">
      <c r="A690">
        <v>839</v>
      </c>
      <c r="B690" t="s">
        <v>13</v>
      </c>
      <c r="C690" t="s">
        <v>17</v>
      </c>
      <c r="D690">
        <v>39754</v>
      </c>
      <c r="E690" t="s">
        <v>14</v>
      </c>
      <c r="F690" t="s">
        <v>1016</v>
      </c>
      <c r="I690" t="s">
        <v>15</v>
      </c>
      <c r="J690">
        <v>1</v>
      </c>
      <c r="AD690">
        <v>1</v>
      </c>
      <c r="AE690">
        <v>1</v>
      </c>
      <c r="AR690" t="s">
        <v>12</v>
      </c>
      <c r="AS690" s="46">
        <v>330000000</v>
      </c>
      <c r="AT690">
        <f>VLOOKUP(F690,'[1]Packing List Items'!$O:$Q,3,0)</f>
        <v>0</v>
      </c>
      <c r="AU690" t="e">
        <f>VLOOKUP(F690,[2]Sheet1!$K:$M,3,0)</f>
        <v>#N/A</v>
      </c>
    </row>
    <row r="691" spans="1:49">
      <c r="A691">
        <v>853</v>
      </c>
      <c r="B691" t="s">
        <v>13</v>
      </c>
      <c r="C691" t="s">
        <v>17</v>
      </c>
      <c r="D691">
        <v>39756</v>
      </c>
      <c r="E691" t="s">
        <v>14</v>
      </c>
      <c r="F691" s="24" t="s">
        <v>1017</v>
      </c>
      <c r="H691" s="23"/>
      <c r="I691" t="s">
        <v>15</v>
      </c>
      <c r="J691">
        <v>1</v>
      </c>
      <c r="AE691">
        <v>2</v>
      </c>
      <c r="AR691" t="s">
        <v>12</v>
      </c>
      <c r="AS691" s="47">
        <v>10700000</v>
      </c>
      <c r="AT691">
        <f>VLOOKUP(F691,'[1]Packing List Items'!$O:$Q,3,0)</f>
        <v>7</v>
      </c>
      <c r="AU691" t="e">
        <f>VLOOKUP(F691,[2]Sheet1!$K:$M,3,0)</f>
        <v>#N/A</v>
      </c>
    </row>
    <row r="692" spans="1:49">
      <c r="A692">
        <v>854</v>
      </c>
      <c r="B692" t="s">
        <v>13</v>
      </c>
      <c r="C692" t="s">
        <v>17</v>
      </c>
      <c r="D692">
        <v>39756</v>
      </c>
      <c r="E692" t="s">
        <v>14</v>
      </c>
      <c r="F692" s="24" t="s">
        <v>1018</v>
      </c>
      <c r="I692" t="s">
        <v>15</v>
      </c>
      <c r="J692">
        <v>1</v>
      </c>
      <c r="AR692" t="s">
        <v>12</v>
      </c>
      <c r="AT692">
        <f>VLOOKUP(F692,'[1]Packing List Items'!$O:$Q,3,0)</f>
        <v>1</v>
      </c>
      <c r="AU692" t="e">
        <f>VLOOKUP(F692,[2]Sheet1!$K:$M,3,0)</f>
        <v>#N/A</v>
      </c>
    </row>
    <row r="693" spans="1:49">
      <c r="A693">
        <v>855</v>
      </c>
      <c r="B693" t="s">
        <v>13</v>
      </c>
      <c r="C693" t="s">
        <v>17</v>
      </c>
      <c r="D693">
        <v>39756</v>
      </c>
      <c r="E693" t="s">
        <v>14</v>
      </c>
      <c r="F693" s="24" t="s">
        <v>1019</v>
      </c>
      <c r="I693" t="s">
        <v>15</v>
      </c>
      <c r="J693">
        <v>1</v>
      </c>
      <c r="AR693" t="s">
        <v>12</v>
      </c>
      <c r="AT693">
        <f>VLOOKUP(F693,'[1]Packing List Items'!$O:$Q,3,0)</f>
        <v>1</v>
      </c>
      <c r="AU693" t="e">
        <f>VLOOKUP(F693,[2]Sheet1!$K:$M,3,0)</f>
        <v>#N/A</v>
      </c>
    </row>
    <row r="694" spans="1:49">
      <c r="A694">
        <v>857</v>
      </c>
      <c r="B694" t="s">
        <v>13</v>
      </c>
      <c r="C694" t="s">
        <v>17</v>
      </c>
      <c r="D694">
        <v>39756</v>
      </c>
      <c r="E694" t="s">
        <v>14</v>
      </c>
      <c r="F694" s="25" t="s">
        <v>1020</v>
      </c>
      <c r="I694" t="s">
        <v>15</v>
      </c>
      <c r="J694">
        <v>1</v>
      </c>
      <c r="AR694" t="s">
        <v>12</v>
      </c>
      <c r="AT694">
        <f>VLOOKUP(F694,'[1]Packing List Items'!$O:$Q,3,0)</f>
        <v>1</v>
      </c>
      <c r="AU694" t="e">
        <f>VLOOKUP(F694,[2]Sheet1!$K:$M,3,0)</f>
        <v>#N/A</v>
      </c>
    </row>
    <row r="695" spans="1:49">
      <c r="A695">
        <v>858</v>
      </c>
      <c r="B695" t="s">
        <v>13</v>
      </c>
      <c r="C695" t="s">
        <v>17</v>
      </c>
      <c r="D695">
        <v>39756</v>
      </c>
      <c r="E695" t="s">
        <v>14</v>
      </c>
      <c r="F695" s="25" t="s">
        <v>1021</v>
      </c>
      <c r="I695" t="s">
        <v>15</v>
      </c>
      <c r="J695">
        <v>1</v>
      </c>
      <c r="AG695">
        <f>7+7</f>
        <v>14</v>
      </c>
      <c r="AR695" t="s">
        <v>12</v>
      </c>
      <c r="AS695" s="46">
        <v>5250000</v>
      </c>
      <c r="AT695">
        <f>VLOOKUP(F695,'[1]Packing List Items'!$O:$Q,3,0)</f>
        <v>1</v>
      </c>
      <c r="AU695" t="e">
        <f>VLOOKUP(F695,[2]Sheet1!$K:$M,3,0)</f>
        <v>#N/A</v>
      </c>
      <c r="AW695" t="s">
        <v>1287</v>
      </c>
    </row>
    <row r="696" spans="1:49">
      <c r="A696">
        <v>859</v>
      </c>
      <c r="B696" t="s">
        <v>13</v>
      </c>
      <c r="C696" t="s">
        <v>17</v>
      </c>
      <c r="D696">
        <v>39756</v>
      </c>
      <c r="E696" t="s">
        <v>14</v>
      </c>
      <c r="F696" s="25" t="s">
        <v>1022</v>
      </c>
      <c r="I696" t="s">
        <v>15</v>
      </c>
      <c r="J696">
        <v>1</v>
      </c>
      <c r="AF696" s="41">
        <v>2</v>
      </c>
      <c r="AG696">
        <v>2</v>
      </c>
      <c r="AR696" t="s">
        <v>12</v>
      </c>
      <c r="AS696" s="46">
        <v>5250000</v>
      </c>
      <c r="AT696">
        <f>VLOOKUP(F696,'[1]Packing List Items'!$O:$Q,3,0)</f>
        <v>1</v>
      </c>
      <c r="AU696">
        <f>VLOOKUP(F696,[2]Sheet1!$K:$M,3,0)</f>
        <v>0</v>
      </c>
      <c r="AW696" t="s">
        <v>1287</v>
      </c>
    </row>
    <row r="697" spans="1:49">
      <c r="A697">
        <v>860</v>
      </c>
      <c r="B697" t="s">
        <v>13</v>
      </c>
      <c r="C697" t="s">
        <v>17</v>
      </c>
      <c r="D697">
        <v>39756</v>
      </c>
      <c r="E697" t="s">
        <v>14</v>
      </c>
      <c r="F697" s="25" t="s">
        <v>1023</v>
      </c>
      <c r="I697" t="s">
        <v>15</v>
      </c>
      <c r="J697">
        <v>1</v>
      </c>
      <c r="AR697" t="s">
        <v>12</v>
      </c>
      <c r="AT697">
        <f>VLOOKUP(F697,'[1]Packing List Items'!$O:$Q,3,0)</f>
        <v>2</v>
      </c>
      <c r="AU697" t="e">
        <f>VLOOKUP(F697,[2]Sheet1!$K:$M,3,0)</f>
        <v>#N/A</v>
      </c>
    </row>
    <row r="698" spans="1:49">
      <c r="A698">
        <v>861</v>
      </c>
      <c r="B698" t="s">
        <v>13</v>
      </c>
      <c r="C698" t="s">
        <v>17</v>
      </c>
      <c r="D698">
        <v>39756</v>
      </c>
      <c r="E698" t="s">
        <v>14</v>
      </c>
      <c r="F698" s="25" t="s">
        <v>1024</v>
      </c>
      <c r="I698" t="s">
        <v>15</v>
      </c>
      <c r="J698">
        <v>1</v>
      </c>
      <c r="AR698" t="s">
        <v>12</v>
      </c>
      <c r="AT698">
        <f>VLOOKUP(F698,'[1]Packing List Items'!$O:$Q,3,0)</f>
        <v>2</v>
      </c>
      <c r="AU698" t="e">
        <f>VLOOKUP(F698,[2]Sheet1!$K:$M,3,0)</f>
        <v>#N/A</v>
      </c>
    </row>
    <row r="699" spans="1:49">
      <c r="A699">
        <v>862</v>
      </c>
      <c r="B699" t="s">
        <v>13</v>
      </c>
      <c r="C699" t="s">
        <v>17</v>
      </c>
      <c r="D699">
        <v>39756</v>
      </c>
      <c r="E699" t="s">
        <v>14</v>
      </c>
      <c r="F699" s="25" t="s">
        <v>1025</v>
      </c>
      <c r="I699" t="s">
        <v>15</v>
      </c>
      <c r="J699">
        <v>1</v>
      </c>
      <c r="AR699" t="s">
        <v>12</v>
      </c>
      <c r="AT699">
        <f>VLOOKUP(F699,'[1]Packing List Items'!$O:$Q,3,0)</f>
        <v>6</v>
      </c>
      <c r="AU699" t="e">
        <f>VLOOKUP(F699,[2]Sheet1!$K:$M,3,0)</f>
        <v>#N/A</v>
      </c>
    </row>
    <row r="700" spans="1:49">
      <c r="A700">
        <v>863</v>
      </c>
      <c r="B700" t="s">
        <v>13</v>
      </c>
      <c r="C700" t="s">
        <v>17</v>
      </c>
      <c r="D700">
        <v>39756</v>
      </c>
      <c r="E700" t="s">
        <v>14</v>
      </c>
      <c r="F700" s="25" t="s">
        <v>1026</v>
      </c>
      <c r="I700" t="s">
        <v>15</v>
      </c>
      <c r="J700">
        <v>1</v>
      </c>
      <c r="AR700" t="s">
        <v>12</v>
      </c>
      <c r="AT700">
        <f>VLOOKUP(F700,'[1]Packing List Items'!$O:$Q,3,0)</f>
        <v>5</v>
      </c>
      <c r="AU700" t="e">
        <f>VLOOKUP(F700,[2]Sheet1!$K:$M,3,0)</f>
        <v>#N/A</v>
      </c>
    </row>
    <row r="701" spans="1:49">
      <c r="A701">
        <v>864</v>
      </c>
      <c r="B701" t="s">
        <v>13</v>
      </c>
      <c r="C701" t="s">
        <v>17</v>
      </c>
      <c r="D701">
        <v>39756</v>
      </c>
      <c r="E701" t="s">
        <v>14</v>
      </c>
      <c r="F701" s="25" t="s">
        <v>1027</v>
      </c>
      <c r="I701" t="s">
        <v>15</v>
      </c>
      <c r="J701">
        <v>1</v>
      </c>
      <c r="AG701">
        <f>4+4</f>
        <v>8</v>
      </c>
      <c r="AR701" t="s">
        <v>12</v>
      </c>
      <c r="AS701" s="46">
        <v>4200000</v>
      </c>
      <c r="AT701">
        <f>VLOOKUP(F701,'[1]Packing List Items'!$O:$Q,3,0)</f>
        <v>1</v>
      </c>
      <c r="AU701" t="e">
        <f>VLOOKUP(F701,[2]Sheet1!$K:$M,3,0)</f>
        <v>#N/A</v>
      </c>
      <c r="AW701" t="s">
        <v>1287</v>
      </c>
    </row>
    <row r="702" spans="1:49">
      <c r="A702">
        <v>865</v>
      </c>
      <c r="B702" t="s">
        <v>13</v>
      </c>
      <c r="C702" t="s">
        <v>17</v>
      </c>
      <c r="D702">
        <v>39756</v>
      </c>
      <c r="E702" t="s">
        <v>14</v>
      </c>
      <c r="F702" s="25" t="s">
        <v>1028</v>
      </c>
      <c r="I702" t="s">
        <v>15</v>
      </c>
      <c r="J702">
        <v>1</v>
      </c>
      <c r="AR702" t="s">
        <v>12</v>
      </c>
      <c r="AT702">
        <f>VLOOKUP(F702,'[1]Packing List Items'!$O:$Q,3,0)</f>
        <v>1</v>
      </c>
      <c r="AU702" t="e">
        <f>VLOOKUP(F702,[2]Sheet1!$K:$M,3,0)</f>
        <v>#N/A</v>
      </c>
    </row>
    <row r="703" spans="1:49">
      <c r="A703">
        <v>867</v>
      </c>
      <c r="B703" t="s">
        <v>13</v>
      </c>
      <c r="C703" t="s">
        <v>17</v>
      </c>
      <c r="D703">
        <v>39756</v>
      </c>
      <c r="E703" t="s">
        <v>14</v>
      </c>
      <c r="F703" t="s">
        <v>1029</v>
      </c>
      <c r="I703" t="s">
        <v>15</v>
      </c>
      <c r="J703">
        <v>1</v>
      </c>
      <c r="AR703" t="s">
        <v>12</v>
      </c>
      <c r="AT703">
        <f>VLOOKUP(F703,'[1]Packing List Items'!$O:$Q,3,0)</f>
        <v>2</v>
      </c>
      <c r="AU703" t="e">
        <f>VLOOKUP(F703,[2]Sheet1!$K:$M,3,0)</f>
        <v>#N/A</v>
      </c>
    </row>
    <row r="704" spans="1:49">
      <c r="A704">
        <v>868</v>
      </c>
      <c r="B704" t="s">
        <v>13</v>
      </c>
      <c r="C704" t="s">
        <v>17</v>
      </c>
      <c r="D704">
        <v>39756</v>
      </c>
      <c r="E704" t="s">
        <v>14</v>
      </c>
      <c r="F704" t="s">
        <v>1030</v>
      </c>
      <c r="I704" t="s">
        <v>15</v>
      </c>
      <c r="J704">
        <v>1</v>
      </c>
      <c r="AR704" t="s">
        <v>12</v>
      </c>
      <c r="AT704">
        <f>VLOOKUP(F704,'[1]Packing List Items'!$O:$Q,3,0)</f>
        <v>1</v>
      </c>
      <c r="AU704" t="e">
        <f>VLOOKUP(F704,[2]Sheet1!$K:$M,3,0)</f>
        <v>#N/A</v>
      </c>
    </row>
    <row r="705" spans="1:49">
      <c r="A705">
        <v>869</v>
      </c>
      <c r="B705" t="s">
        <v>13</v>
      </c>
      <c r="C705" t="s">
        <v>17</v>
      </c>
      <c r="D705">
        <v>39756</v>
      </c>
      <c r="E705" t="s">
        <v>14</v>
      </c>
      <c r="F705" t="s">
        <v>1031</v>
      </c>
      <c r="I705" t="s">
        <v>15</v>
      </c>
      <c r="J705">
        <v>1</v>
      </c>
      <c r="AR705" t="s">
        <v>12</v>
      </c>
      <c r="AT705">
        <f>VLOOKUP(F705,'[1]Packing List Items'!$O:$Q,3,0)</f>
        <v>1</v>
      </c>
      <c r="AU705" t="e">
        <f>VLOOKUP(F705,[2]Sheet1!$K:$M,3,0)</f>
        <v>#N/A</v>
      </c>
    </row>
    <row r="706" spans="1:49">
      <c r="A706">
        <v>870</v>
      </c>
      <c r="B706" t="s">
        <v>13</v>
      </c>
      <c r="C706" t="s">
        <v>17</v>
      </c>
      <c r="D706">
        <v>39756</v>
      </c>
      <c r="E706" t="s">
        <v>14</v>
      </c>
      <c r="F706" t="s">
        <v>1032</v>
      </c>
      <c r="I706" t="s">
        <v>15</v>
      </c>
      <c r="J706">
        <v>1</v>
      </c>
      <c r="AR706" t="s">
        <v>12</v>
      </c>
      <c r="AT706">
        <f>VLOOKUP(F706,'[1]Packing List Items'!$O:$Q,3,0)</f>
        <v>2</v>
      </c>
      <c r="AU706" t="e">
        <f>VLOOKUP(F706,[2]Sheet1!$K:$M,3,0)</f>
        <v>#N/A</v>
      </c>
    </row>
    <row r="707" spans="1:49">
      <c r="A707">
        <v>871</v>
      </c>
      <c r="B707" t="s">
        <v>13</v>
      </c>
      <c r="C707" t="s">
        <v>17</v>
      </c>
      <c r="D707">
        <v>39756</v>
      </c>
      <c r="E707" t="s">
        <v>14</v>
      </c>
      <c r="F707" t="s">
        <v>1033</v>
      </c>
      <c r="I707" t="s">
        <v>15</v>
      </c>
      <c r="J707">
        <v>1</v>
      </c>
      <c r="AR707" t="s">
        <v>12</v>
      </c>
      <c r="AT707">
        <f>VLOOKUP(F707,'[1]Packing List Items'!$O:$Q,3,0)</f>
        <v>19</v>
      </c>
      <c r="AU707" t="e">
        <f>VLOOKUP(F707,[2]Sheet1!$K:$M,3,0)</f>
        <v>#N/A</v>
      </c>
    </row>
    <row r="708" spans="1:49">
      <c r="A708">
        <v>872</v>
      </c>
      <c r="B708" t="s">
        <v>13</v>
      </c>
      <c r="C708" t="s">
        <v>17</v>
      </c>
      <c r="D708">
        <v>39756</v>
      </c>
      <c r="E708" t="s">
        <v>14</v>
      </c>
      <c r="F708" t="s">
        <v>1034</v>
      </c>
      <c r="I708" t="s">
        <v>15</v>
      </c>
      <c r="J708">
        <v>1</v>
      </c>
      <c r="AR708" t="s">
        <v>12</v>
      </c>
      <c r="AT708">
        <f>VLOOKUP(F708,'[1]Packing List Items'!$O:$Q,3,0)</f>
        <v>2</v>
      </c>
      <c r="AU708" t="e">
        <f>VLOOKUP(F708,[2]Sheet1!$K:$M,3,0)</f>
        <v>#N/A</v>
      </c>
    </row>
    <row r="709" spans="1:49">
      <c r="A709">
        <v>873</v>
      </c>
      <c r="B709" t="s">
        <v>13</v>
      </c>
      <c r="C709" t="s">
        <v>17</v>
      </c>
      <c r="D709">
        <v>39756</v>
      </c>
      <c r="E709" t="s">
        <v>14</v>
      </c>
      <c r="F709" t="s">
        <v>1035</v>
      </c>
      <c r="I709" t="s">
        <v>15</v>
      </c>
      <c r="J709">
        <v>1</v>
      </c>
      <c r="AF709" s="41">
        <v>8</v>
      </c>
      <c r="AJ709">
        <v>8</v>
      </c>
      <c r="AR709" t="s">
        <v>12</v>
      </c>
      <c r="AS709" s="46">
        <v>4200000</v>
      </c>
      <c r="AT709">
        <f>VLOOKUP(F709,'[1]Packing List Items'!$O:$Q,3,0)</f>
        <v>59</v>
      </c>
      <c r="AU709">
        <f>VLOOKUP(F709,[2]Sheet1!$K:$M,3,0)</f>
        <v>0</v>
      </c>
      <c r="AW709" t="s">
        <v>1287</v>
      </c>
    </row>
    <row r="710" spans="1:49">
      <c r="A710">
        <v>874</v>
      </c>
      <c r="B710" t="s">
        <v>13</v>
      </c>
      <c r="C710" t="s">
        <v>17</v>
      </c>
      <c r="D710">
        <v>39756</v>
      </c>
      <c r="E710" t="s">
        <v>14</v>
      </c>
      <c r="F710" t="s">
        <v>1036</v>
      </c>
      <c r="I710" t="s">
        <v>15</v>
      </c>
      <c r="J710">
        <v>1</v>
      </c>
      <c r="AR710" t="s">
        <v>12</v>
      </c>
      <c r="AT710">
        <f>VLOOKUP(F710,'[1]Packing List Items'!$O:$Q,3,0)</f>
        <v>1</v>
      </c>
      <c r="AU710" t="e">
        <f>VLOOKUP(F710,[2]Sheet1!$K:$M,3,0)</f>
        <v>#N/A</v>
      </c>
    </row>
    <row r="711" spans="1:49">
      <c r="A711">
        <v>875</v>
      </c>
      <c r="B711" t="s">
        <v>13</v>
      </c>
      <c r="C711" t="s">
        <v>17</v>
      </c>
      <c r="D711">
        <v>39756</v>
      </c>
      <c r="E711" t="s">
        <v>14</v>
      </c>
      <c r="F711" t="s">
        <v>1037</v>
      </c>
      <c r="I711" t="s">
        <v>15</v>
      </c>
      <c r="J711">
        <v>1</v>
      </c>
      <c r="AR711" t="s">
        <v>12</v>
      </c>
      <c r="AT711">
        <f>VLOOKUP(F711,'[1]Packing List Items'!$O:$Q,3,0)</f>
        <v>8</v>
      </c>
      <c r="AU711" t="e">
        <f>VLOOKUP(F711,[2]Sheet1!$K:$M,3,0)</f>
        <v>#N/A</v>
      </c>
    </row>
    <row r="712" spans="1:49">
      <c r="A712">
        <v>876</v>
      </c>
      <c r="B712" t="s">
        <v>13</v>
      </c>
      <c r="C712" t="s">
        <v>17</v>
      </c>
      <c r="D712">
        <v>39756</v>
      </c>
      <c r="E712" t="s">
        <v>14</v>
      </c>
      <c r="F712" t="s">
        <v>1038</v>
      </c>
      <c r="I712" t="s">
        <v>15</v>
      </c>
      <c r="J712">
        <v>1</v>
      </c>
      <c r="AR712" t="s">
        <v>12</v>
      </c>
      <c r="AT712">
        <f>VLOOKUP(F712,'[1]Packing List Items'!$O:$Q,3,0)</f>
        <v>1</v>
      </c>
      <c r="AU712" t="e">
        <f>VLOOKUP(F712,[2]Sheet1!$K:$M,3,0)</f>
        <v>#N/A</v>
      </c>
    </row>
    <row r="713" spans="1:49">
      <c r="A713">
        <v>877</v>
      </c>
      <c r="B713" t="s">
        <v>13</v>
      </c>
      <c r="C713" t="s">
        <v>17</v>
      </c>
      <c r="D713">
        <v>39756</v>
      </c>
      <c r="E713" t="s">
        <v>14</v>
      </c>
      <c r="F713" t="s">
        <v>1039</v>
      </c>
      <c r="I713" t="s">
        <v>15</v>
      </c>
      <c r="J713">
        <v>1</v>
      </c>
      <c r="AF713" s="41">
        <v>8</v>
      </c>
      <c r="AR713" t="s">
        <v>12</v>
      </c>
      <c r="AS713" s="46">
        <v>24150000</v>
      </c>
      <c r="AT713">
        <f>VLOOKUP(F713,'[1]Packing List Items'!$O:$Q,3,0)</f>
        <v>2</v>
      </c>
      <c r="AU713">
        <f>VLOOKUP(F713,[2]Sheet1!$K:$M,3,0)</f>
        <v>8</v>
      </c>
      <c r="AW713" t="s">
        <v>1287</v>
      </c>
    </row>
    <row r="714" spans="1:49">
      <c r="A714">
        <v>878</v>
      </c>
      <c r="B714" t="s">
        <v>13</v>
      </c>
      <c r="C714" t="s">
        <v>17</v>
      </c>
      <c r="D714">
        <v>39756</v>
      </c>
      <c r="E714" t="s">
        <v>14</v>
      </c>
      <c r="F714" t="s">
        <v>1040</v>
      </c>
      <c r="I714" t="s">
        <v>15</v>
      </c>
      <c r="J714">
        <v>1</v>
      </c>
      <c r="AF714" s="41">
        <v>13</v>
      </c>
      <c r="AJ714">
        <v>13</v>
      </c>
      <c r="AR714" t="s">
        <v>12</v>
      </c>
      <c r="AS714" s="46">
        <v>4200000</v>
      </c>
      <c r="AT714">
        <f>VLOOKUP(F714,'[1]Packing List Items'!$O:$Q,3,0)</f>
        <v>7</v>
      </c>
      <c r="AU714">
        <f>VLOOKUP(F714,[2]Sheet1!$K:$M,3,0)</f>
        <v>0</v>
      </c>
      <c r="AW714" t="s">
        <v>1287</v>
      </c>
    </row>
    <row r="715" spans="1:49">
      <c r="A715">
        <v>879</v>
      </c>
      <c r="B715" t="s">
        <v>13</v>
      </c>
      <c r="C715" t="s">
        <v>17</v>
      </c>
      <c r="D715">
        <v>39756</v>
      </c>
      <c r="E715" t="s">
        <v>14</v>
      </c>
      <c r="F715" t="s">
        <v>1041</v>
      </c>
      <c r="I715" t="s">
        <v>15</v>
      </c>
      <c r="J715">
        <v>1</v>
      </c>
      <c r="AF715" s="41">
        <v>4</v>
      </c>
      <c r="AJ715">
        <v>4</v>
      </c>
      <c r="AR715" t="s">
        <v>12</v>
      </c>
      <c r="AS715" s="46">
        <v>1050000</v>
      </c>
      <c r="AT715">
        <f>VLOOKUP(F715,'[1]Packing List Items'!$O:$Q,3,0)</f>
        <v>19</v>
      </c>
      <c r="AU715">
        <f>VLOOKUP(F715,[2]Sheet1!$K:$M,3,0)</f>
        <v>0</v>
      </c>
      <c r="AW715" t="s">
        <v>1287</v>
      </c>
    </row>
    <row r="716" spans="1:49">
      <c r="A716">
        <v>880</v>
      </c>
      <c r="B716" t="s">
        <v>13</v>
      </c>
      <c r="C716" t="s">
        <v>17</v>
      </c>
      <c r="D716">
        <v>39756</v>
      </c>
      <c r="E716" t="s">
        <v>14</v>
      </c>
      <c r="F716" t="s">
        <v>1042</v>
      </c>
      <c r="I716" t="s">
        <v>15</v>
      </c>
      <c r="J716">
        <v>1</v>
      </c>
      <c r="AF716">
        <v>9</v>
      </c>
      <c r="AR716" t="s">
        <v>12</v>
      </c>
      <c r="AS716" s="46">
        <v>5250000</v>
      </c>
      <c r="AT716">
        <f>VLOOKUP(F716,'[1]Packing List Items'!$O:$Q,3,0)</f>
        <v>5</v>
      </c>
      <c r="AU716">
        <f>VLOOKUP(F716,[2]Sheet1!$K:$M,3,0)</f>
        <v>9</v>
      </c>
      <c r="AW716" t="s">
        <v>1287</v>
      </c>
    </row>
    <row r="717" spans="1:49">
      <c r="A717">
        <v>881</v>
      </c>
      <c r="B717" t="s">
        <v>13</v>
      </c>
      <c r="C717" t="s">
        <v>17</v>
      </c>
      <c r="D717">
        <v>39756</v>
      </c>
      <c r="E717" t="s">
        <v>14</v>
      </c>
      <c r="F717" t="s">
        <v>1043</v>
      </c>
      <c r="I717" t="s">
        <v>15</v>
      </c>
      <c r="J717">
        <v>1</v>
      </c>
      <c r="AR717" t="s">
        <v>12</v>
      </c>
      <c r="AT717">
        <f>VLOOKUP(F717,'[1]Packing List Items'!$O:$Q,3,0)</f>
        <v>1</v>
      </c>
      <c r="AU717" t="e">
        <f>VLOOKUP(F717,[2]Sheet1!$K:$M,3,0)</f>
        <v>#N/A</v>
      </c>
    </row>
    <row r="718" spans="1:49">
      <c r="A718">
        <v>882</v>
      </c>
      <c r="B718" t="s">
        <v>13</v>
      </c>
      <c r="C718" t="s">
        <v>17</v>
      </c>
      <c r="D718">
        <v>39756</v>
      </c>
      <c r="E718" t="s">
        <v>14</v>
      </c>
      <c r="F718" t="s">
        <v>1044</v>
      </c>
      <c r="I718" t="s">
        <v>15</v>
      </c>
      <c r="J718">
        <v>1</v>
      </c>
      <c r="AR718" t="s">
        <v>12</v>
      </c>
      <c r="AT718">
        <f>VLOOKUP(F718,'[1]Packing List Items'!$O:$Q,3,0)</f>
        <v>2</v>
      </c>
      <c r="AU718" t="e">
        <f>VLOOKUP(F718,[2]Sheet1!$K:$M,3,0)</f>
        <v>#N/A</v>
      </c>
    </row>
    <row r="719" spans="1:49">
      <c r="A719">
        <v>883</v>
      </c>
      <c r="B719" t="s">
        <v>13</v>
      </c>
      <c r="C719" t="s">
        <v>17</v>
      </c>
      <c r="D719">
        <v>39756</v>
      </c>
      <c r="E719" t="s">
        <v>14</v>
      </c>
      <c r="F719" t="s">
        <v>1045</v>
      </c>
      <c r="I719" t="s">
        <v>15</v>
      </c>
      <c r="J719">
        <v>1</v>
      </c>
      <c r="AR719" t="s">
        <v>12</v>
      </c>
      <c r="AT719">
        <f>VLOOKUP(F719,'[1]Packing List Items'!$O:$Q,3,0)</f>
        <v>1</v>
      </c>
      <c r="AU719" t="e">
        <f>VLOOKUP(F719,[2]Sheet1!$K:$M,3,0)</f>
        <v>#N/A</v>
      </c>
    </row>
    <row r="720" spans="1:49">
      <c r="A720">
        <v>884</v>
      </c>
      <c r="B720" t="s">
        <v>13</v>
      </c>
      <c r="C720" t="s">
        <v>17</v>
      </c>
      <c r="D720">
        <v>39756</v>
      </c>
      <c r="E720" t="s">
        <v>14</v>
      </c>
      <c r="F720" s="24" t="s">
        <v>1046</v>
      </c>
      <c r="I720" t="s">
        <v>15</v>
      </c>
      <c r="J720">
        <v>1</v>
      </c>
      <c r="AR720" t="s">
        <v>12</v>
      </c>
      <c r="AT720" t="e">
        <f>VLOOKUP(F720,'[1]Packing List Items'!$O:$Q,3,0)</f>
        <v>#N/A</v>
      </c>
      <c r="AU720" t="e">
        <f>VLOOKUP(F720,[2]Sheet1!$K:$M,3,0)</f>
        <v>#N/A</v>
      </c>
    </row>
    <row r="721" spans="1:47">
      <c r="A721">
        <v>885</v>
      </c>
      <c r="B721" t="s">
        <v>13</v>
      </c>
      <c r="C721" t="s">
        <v>17</v>
      </c>
      <c r="D721">
        <v>39756</v>
      </c>
      <c r="E721" t="s">
        <v>14</v>
      </c>
      <c r="F721" s="26" t="s">
        <v>1047</v>
      </c>
      <c r="I721" t="s">
        <v>15</v>
      </c>
      <c r="J721">
        <v>1</v>
      </c>
      <c r="AR721" t="s">
        <v>12</v>
      </c>
      <c r="AT721">
        <f>VLOOKUP(F721,'[1]Packing List Items'!$O:$Q,3,0)</f>
        <v>2</v>
      </c>
      <c r="AU721" t="e">
        <f>VLOOKUP(F721,[2]Sheet1!$K:$M,3,0)</f>
        <v>#N/A</v>
      </c>
    </row>
    <row r="722" spans="1:47">
      <c r="A722">
        <v>886</v>
      </c>
      <c r="B722" t="s">
        <v>13</v>
      </c>
      <c r="C722" t="s">
        <v>17</v>
      </c>
      <c r="D722">
        <v>39757</v>
      </c>
      <c r="E722" t="s">
        <v>14</v>
      </c>
      <c r="F722" t="s">
        <v>1048</v>
      </c>
      <c r="I722" t="s">
        <v>15</v>
      </c>
      <c r="J722">
        <v>28</v>
      </c>
      <c r="AR722" t="s">
        <v>12</v>
      </c>
      <c r="AS722" s="46">
        <v>42800000</v>
      </c>
      <c r="AT722">
        <f>VLOOKUP(F722,'[1]Packing List Items'!$O:$Q,3,0)</f>
        <v>28</v>
      </c>
      <c r="AU722" t="e">
        <f>VLOOKUP(F722,[2]Sheet1!$K:$M,3,0)</f>
        <v>#N/A</v>
      </c>
    </row>
    <row r="723" spans="1:47">
      <c r="A723">
        <v>887</v>
      </c>
      <c r="B723" t="s">
        <v>13</v>
      </c>
      <c r="C723" t="s">
        <v>17</v>
      </c>
      <c r="D723">
        <v>39757</v>
      </c>
      <c r="E723" t="s">
        <v>14</v>
      </c>
      <c r="F723" t="s">
        <v>1049</v>
      </c>
      <c r="I723" t="s">
        <v>15</v>
      </c>
      <c r="J723">
        <v>4</v>
      </c>
      <c r="AR723" t="s">
        <v>12</v>
      </c>
      <c r="AS723" s="46">
        <v>175000000</v>
      </c>
      <c r="AT723">
        <f>VLOOKUP(F723,'[1]Packing List Items'!$O:$Q,3,0)</f>
        <v>4</v>
      </c>
      <c r="AU723" t="e">
        <f>VLOOKUP(F723,[2]Sheet1!$K:$M,3,0)</f>
        <v>#N/A</v>
      </c>
    </row>
    <row r="724" spans="1:47">
      <c r="A724">
        <v>888</v>
      </c>
      <c r="B724" t="s">
        <v>13</v>
      </c>
      <c r="C724" t="s">
        <v>17</v>
      </c>
      <c r="D724">
        <v>39757</v>
      </c>
      <c r="E724" t="s">
        <v>14</v>
      </c>
      <c r="F724" t="s">
        <v>1050</v>
      </c>
      <c r="I724" t="s">
        <v>15</v>
      </c>
      <c r="J724">
        <v>1</v>
      </c>
      <c r="AR724" t="s">
        <v>12</v>
      </c>
      <c r="AS724" s="46">
        <v>340000000</v>
      </c>
      <c r="AT724">
        <f>VLOOKUP(F724,'[1]Packing List Items'!$O:$Q,3,0)</f>
        <v>1</v>
      </c>
      <c r="AU724" t="e">
        <f>VLOOKUP(F724,[2]Sheet1!$K:$M,3,0)</f>
        <v>#N/A</v>
      </c>
    </row>
    <row r="725" spans="1:47">
      <c r="A725">
        <v>889</v>
      </c>
      <c r="B725" t="s">
        <v>13</v>
      </c>
      <c r="C725" t="s">
        <v>17</v>
      </c>
      <c r="D725">
        <v>39757</v>
      </c>
      <c r="E725" t="s">
        <v>14</v>
      </c>
      <c r="F725" t="s">
        <v>1051</v>
      </c>
      <c r="I725" t="s">
        <v>15</v>
      </c>
      <c r="J725">
        <v>2</v>
      </c>
      <c r="AR725" t="s">
        <v>12</v>
      </c>
      <c r="AS725" s="46">
        <v>135000000</v>
      </c>
      <c r="AT725">
        <f>VLOOKUP(F725,'[1]Packing List Items'!$O:$Q,3,0)</f>
        <v>2</v>
      </c>
      <c r="AU725" t="e">
        <f>VLOOKUP(F725,[2]Sheet1!$K:$M,3,0)</f>
        <v>#N/A</v>
      </c>
    </row>
    <row r="726" spans="1:47">
      <c r="A726">
        <v>892</v>
      </c>
      <c r="B726" t="s">
        <v>13</v>
      </c>
      <c r="C726" t="s">
        <v>17</v>
      </c>
      <c r="D726">
        <v>39757</v>
      </c>
      <c r="E726" t="s">
        <v>14</v>
      </c>
      <c r="F726" t="s">
        <v>1054</v>
      </c>
      <c r="I726" t="s">
        <v>15</v>
      </c>
      <c r="J726">
        <v>4</v>
      </c>
      <c r="AR726" t="s">
        <v>12</v>
      </c>
      <c r="AS726" s="46">
        <v>20000000</v>
      </c>
      <c r="AT726">
        <f>VLOOKUP(F726,'[1]Packing List Items'!$O:$Q,3,0)</f>
        <v>4</v>
      </c>
      <c r="AU726" t="e">
        <f>VLOOKUP(F726,[2]Sheet1!$K:$M,3,0)</f>
        <v>#N/A</v>
      </c>
    </row>
    <row r="727" spans="1:47">
      <c r="A727">
        <v>893</v>
      </c>
      <c r="B727" t="s">
        <v>13</v>
      </c>
      <c r="C727" t="s">
        <v>17</v>
      </c>
      <c r="D727">
        <v>39757</v>
      </c>
      <c r="E727" t="s">
        <v>14</v>
      </c>
      <c r="F727" t="s">
        <v>1055</v>
      </c>
      <c r="I727" t="s">
        <v>15</v>
      </c>
      <c r="J727">
        <v>1</v>
      </c>
      <c r="AR727" t="s">
        <v>12</v>
      </c>
      <c r="AS727" s="46">
        <v>40000000</v>
      </c>
      <c r="AT727">
        <f>VLOOKUP(F727,'[1]Packing List Items'!$O:$Q,3,0)</f>
        <v>4</v>
      </c>
      <c r="AU727" t="e">
        <f>VLOOKUP(F727,[2]Sheet1!$K:$M,3,0)</f>
        <v>#N/A</v>
      </c>
    </row>
    <row r="728" spans="1:47">
      <c r="A728">
        <v>894</v>
      </c>
      <c r="B728" t="s">
        <v>13</v>
      </c>
      <c r="C728" t="s">
        <v>17</v>
      </c>
      <c r="D728">
        <v>39757</v>
      </c>
      <c r="E728" t="s">
        <v>14</v>
      </c>
      <c r="F728" t="s">
        <v>1056</v>
      </c>
      <c r="I728" t="s">
        <v>15</v>
      </c>
      <c r="J728">
        <v>31</v>
      </c>
      <c r="AR728" t="s">
        <v>12</v>
      </c>
      <c r="AS728" s="46">
        <v>24000000</v>
      </c>
      <c r="AT728">
        <f>VLOOKUP(F728,'[1]Packing List Items'!$O:$Q,3,0)</f>
        <v>31</v>
      </c>
      <c r="AU728" t="e">
        <f>VLOOKUP(F728,[2]Sheet1!$K:$M,3,0)</f>
        <v>#N/A</v>
      </c>
    </row>
    <row r="729" spans="1:47">
      <c r="A729">
        <v>896</v>
      </c>
      <c r="B729" t="s">
        <v>13</v>
      </c>
      <c r="C729" t="s">
        <v>17</v>
      </c>
      <c r="D729">
        <v>39757</v>
      </c>
      <c r="E729" t="s">
        <v>14</v>
      </c>
      <c r="F729" t="s">
        <v>1057</v>
      </c>
      <c r="I729" t="s">
        <v>15</v>
      </c>
      <c r="J729">
        <v>5</v>
      </c>
      <c r="AR729" t="s">
        <v>12</v>
      </c>
      <c r="AS729" s="46">
        <v>20000000</v>
      </c>
      <c r="AT729">
        <f>VLOOKUP(F729,'[1]Packing List Items'!$O:$Q,3,0)</f>
        <v>5</v>
      </c>
      <c r="AU729" t="e">
        <f>VLOOKUP(F729,[2]Sheet1!$K:$M,3,0)</f>
        <v>#N/A</v>
      </c>
    </row>
    <row r="730" spans="1:47">
      <c r="A730">
        <v>897</v>
      </c>
      <c r="B730" t="s">
        <v>13</v>
      </c>
      <c r="C730" t="s">
        <v>17</v>
      </c>
      <c r="D730">
        <v>39757</v>
      </c>
      <c r="E730" t="s">
        <v>14</v>
      </c>
      <c r="F730" t="s">
        <v>1058</v>
      </c>
      <c r="I730" t="s">
        <v>15</v>
      </c>
      <c r="J730">
        <v>2</v>
      </c>
      <c r="AR730" t="s">
        <v>12</v>
      </c>
      <c r="AS730" s="46">
        <v>63000000</v>
      </c>
      <c r="AT730">
        <f>VLOOKUP(F730,'[1]Packing List Items'!$O:$Q,3,0)</f>
        <v>2</v>
      </c>
      <c r="AU730" t="e">
        <f>VLOOKUP(F730,[2]Sheet1!$K:$M,3,0)</f>
        <v>#N/A</v>
      </c>
    </row>
    <row r="731" spans="1:47">
      <c r="A731">
        <v>900</v>
      </c>
      <c r="B731" t="s">
        <v>13</v>
      </c>
      <c r="C731" t="s">
        <v>17</v>
      </c>
      <c r="D731">
        <v>39757</v>
      </c>
      <c r="E731" t="s">
        <v>14</v>
      </c>
      <c r="F731" t="s">
        <v>1059</v>
      </c>
      <c r="I731" t="s">
        <v>15</v>
      </c>
      <c r="J731">
        <v>24</v>
      </c>
      <c r="AR731" t="s">
        <v>12</v>
      </c>
      <c r="AS731" s="46">
        <v>214000000</v>
      </c>
      <c r="AT731">
        <f>VLOOKUP(F731,'[1]Packing List Items'!$O:$Q,3,0)</f>
        <v>24</v>
      </c>
      <c r="AU731" t="e">
        <f>VLOOKUP(F731,[2]Sheet1!$K:$M,3,0)</f>
        <v>#N/A</v>
      </c>
    </row>
    <row r="732" spans="1:47">
      <c r="A732">
        <v>902</v>
      </c>
      <c r="B732" t="s">
        <v>13</v>
      </c>
      <c r="C732" t="s">
        <v>17</v>
      </c>
      <c r="D732">
        <v>39757</v>
      </c>
      <c r="E732" t="s">
        <v>14</v>
      </c>
      <c r="F732" t="s">
        <v>1060</v>
      </c>
      <c r="I732" t="s">
        <v>15</v>
      </c>
      <c r="J732">
        <v>7</v>
      </c>
      <c r="AR732" t="s">
        <v>12</v>
      </c>
      <c r="AS732" s="46">
        <v>43000000</v>
      </c>
      <c r="AT732">
        <f>VLOOKUP(F732,'[1]Packing List Items'!$O:$Q,3,0)</f>
        <v>7</v>
      </c>
      <c r="AU732" t="e">
        <f>VLOOKUP(F732,[2]Sheet1!$K:$M,3,0)</f>
        <v>#N/A</v>
      </c>
    </row>
    <row r="733" spans="1:47">
      <c r="A733">
        <v>903</v>
      </c>
      <c r="B733" t="s">
        <v>13</v>
      </c>
      <c r="C733" t="s">
        <v>17</v>
      </c>
      <c r="D733">
        <v>39757</v>
      </c>
      <c r="E733" t="s">
        <v>14</v>
      </c>
      <c r="F733" t="s">
        <v>1061</v>
      </c>
      <c r="I733" t="s">
        <v>15</v>
      </c>
      <c r="J733">
        <v>14</v>
      </c>
      <c r="AR733" t="s">
        <v>12</v>
      </c>
      <c r="AS733" s="46">
        <v>5500000</v>
      </c>
      <c r="AT733">
        <f>VLOOKUP(F733,'[1]Packing List Items'!$O:$Q,3,0)</f>
        <v>14</v>
      </c>
      <c r="AU733" t="e">
        <f>VLOOKUP(F733,[2]Sheet1!$K:$M,3,0)</f>
        <v>#N/A</v>
      </c>
    </row>
    <row r="734" spans="1:47">
      <c r="A734">
        <v>904</v>
      </c>
      <c r="B734" t="s">
        <v>13</v>
      </c>
      <c r="C734" t="s">
        <v>17</v>
      </c>
      <c r="D734">
        <v>39757</v>
      </c>
      <c r="E734" t="s">
        <v>14</v>
      </c>
      <c r="F734" t="s">
        <v>1062</v>
      </c>
      <c r="I734" t="s">
        <v>15</v>
      </c>
      <c r="J734">
        <v>6</v>
      </c>
      <c r="AR734" t="s">
        <v>12</v>
      </c>
      <c r="AS734" s="46">
        <v>4300000</v>
      </c>
      <c r="AT734">
        <f>VLOOKUP(F734,'[1]Packing List Items'!$O:$Q,3,0)</f>
        <v>6</v>
      </c>
      <c r="AU734" t="e">
        <f>VLOOKUP(F734,[2]Sheet1!$K:$M,3,0)</f>
        <v>#N/A</v>
      </c>
    </row>
    <row r="735" spans="1:47">
      <c r="A735">
        <v>905</v>
      </c>
      <c r="B735" t="s">
        <v>13</v>
      </c>
      <c r="C735" t="s">
        <v>17</v>
      </c>
      <c r="D735">
        <v>39757</v>
      </c>
      <c r="E735" t="s">
        <v>14</v>
      </c>
      <c r="F735" t="s">
        <v>1063</v>
      </c>
      <c r="I735" t="s">
        <v>15</v>
      </c>
      <c r="J735">
        <v>6</v>
      </c>
      <c r="AR735" t="s">
        <v>12</v>
      </c>
      <c r="AS735" s="46">
        <v>8500000</v>
      </c>
      <c r="AT735">
        <f>VLOOKUP(F735,'[1]Packing List Items'!$O:$Q,3,0)</f>
        <v>6</v>
      </c>
      <c r="AU735" t="e">
        <f>VLOOKUP(F735,[2]Sheet1!$K:$M,3,0)</f>
        <v>#N/A</v>
      </c>
    </row>
    <row r="736" spans="1:47">
      <c r="A736">
        <v>906</v>
      </c>
      <c r="B736" t="s">
        <v>13</v>
      </c>
      <c r="C736" t="s">
        <v>17</v>
      </c>
      <c r="D736">
        <v>39757</v>
      </c>
      <c r="E736" t="s">
        <v>14</v>
      </c>
      <c r="F736" t="s">
        <v>1064</v>
      </c>
      <c r="I736" t="s">
        <v>15</v>
      </c>
      <c r="J736">
        <v>9</v>
      </c>
      <c r="AR736" t="s">
        <v>12</v>
      </c>
      <c r="AS736" s="46">
        <v>4300000</v>
      </c>
      <c r="AT736">
        <f>VLOOKUP(F736,'[1]Packing List Items'!$O:$Q,3,0)</f>
        <v>9</v>
      </c>
      <c r="AU736" t="e">
        <f>VLOOKUP(F736,[2]Sheet1!$K:$M,3,0)</f>
        <v>#N/A</v>
      </c>
    </row>
    <row r="737" spans="1:47">
      <c r="A737">
        <v>907</v>
      </c>
      <c r="B737" t="s">
        <v>13</v>
      </c>
      <c r="C737" t="s">
        <v>17</v>
      </c>
      <c r="D737">
        <v>39757</v>
      </c>
      <c r="E737" t="s">
        <v>14</v>
      </c>
      <c r="F737" t="s">
        <v>1065</v>
      </c>
      <c r="I737" t="s">
        <v>15</v>
      </c>
      <c r="J737">
        <v>7</v>
      </c>
      <c r="AR737" t="s">
        <v>12</v>
      </c>
      <c r="AS737" s="46">
        <v>6500000</v>
      </c>
      <c r="AT737">
        <f>VLOOKUP(F737,'[1]Packing List Items'!$O:$Q,3,0)</f>
        <v>7</v>
      </c>
      <c r="AU737" t="e">
        <f>VLOOKUP(F737,[2]Sheet1!$K:$M,3,0)</f>
        <v>#N/A</v>
      </c>
    </row>
    <row r="738" spans="1:47">
      <c r="A738">
        <v>909</v>
      </c>
      <c r="B738" t="s">
        <v>13</v>
      </c>
      <c r="C738" t="s">
        <v>17</v>
      </c>
      <c r="D738">
        <v>39757</v>
      </c>
      <c r="E738" t="s">
        <v>14</v>
      </c>
      <c r="F738" t="s">
        <v>1066</v>
      </c>
      <c r="I738" t="s">
        <v>15</v>
      </c>
      <c r="J738">
        <v>19</v>
      </c>
      <c r="AR738" t="s">
        <v>12</v>
      </c>
      <c r="AS738" s="46">
        <v>7500000</v>
      </c>
      <c r="AT738">
        <f>VLOOKUP(F738,'[1]Packing List Items'!$O:$Q,3,0)</f>
        <v>19</v>
      </c>
      <c r="AU738" t="e">
        <f>VLOOKUP(F738,[2]Sheet1!$K:$M,3,0)</f>
        <v>#N/A</v>
      </c>
    </row>
    <row r="739" spans="1:47">
      <c r="A739">
        <v>910</v>
      </c>
      <c r="B739" t="s">
        <v>13</v>
      </c>
      <c r="C739" t="s">
        <v>17</v>
      </c>
      <c r="D739">
        <v>39757</v>
      </c>
      <c r="E739" t="s">
        <v>14</v>
      </c>
      <c r="F739" t="s">
        <v>1067</v>
      </c>
      <c r="I739" t="s">
        <v>15</v>
      </c>
      <c r="J739">
        <v>5</v>
      </c>
      <c r="AR739" t="s">
        <v>12</v>
      </c>
      <c r="AS739" s="46">
        <v>11000000</v>
      </c>
      <c r="AT739">
        <f>VLOOKUP(F739,'[1]Packing List Items'!$O:$Q,3,0)</f>
        <v>5</v>
      </c>
      <c r="AU739" t="e">
        <f>VLOOKUP(F739,[2]Sheet1!$K:$M,3,0)</f>
        <v>#N/A</v>
      </c>
    </row>
    <row r="740" spans="1:47">
      <c r="A740">
        <v>911</v>
      </c>
      <c r="B740" t="s">
        <v>13</v>
      </c>
      <c r="C740" t="s">
        <v>17</v>
      </c>
      <c r="D740">
        <v>39757</v>
      </c>
      <c r="E740" t="s">
        <v>14</v>
      </c>
      <c r="F740" t="s">
        <v>1068</v>
      </c>
      <c r="I740" t="s">
        <v>15</v>
      </c>
      <c r="J740">
        <v>44</v>
      </c>
      <c r="AR740" t="s">
        <v>12</v>
      </c>
      <c r="AS740" s="46">
        <v>8000000</v>
      </c>
      <c r="AT740">
        <f>VLOOKUP(F740,'[1]Packing List Items'!$O:$Q,3,0)</f>
        <v>44</v>
      </c>
      <c r="AU740" t="e">
        <f>VLOOKUP(F740,[2]Sheet1!$K:$M,3,0)</f>
        <v>#N/A</v>
      </c>
    </row>
    <row r="741" spans="1:47">
      <c r="A741">
        <v>912</v>
      </c>
      <c r="B741" t="s">
        <v>13</v>
      </c>
      <c r="C741" t="s">
        <v>17</v>
      </c>
      <c r="D741">
        <v>39757</v>
      </c>
      <c r="E741" t="s">
        <v>14</v>
      </c>
      <c r="F741" t="s">
        <v>1069</v>
      </c>
      <c r="I741" t="s">
        <v>15</v>
      </c>
      <c r="J741">
        <v>14</v>
      </c>
      <c r="AR741" t="s">
        <v>12</v>
      </c>
      <c r="AS741" s="46">
        <v>14000000</v>
      </c>
      <c r="AT741">
        <f>VLOOKUP(F741,'[1]Packing List Items'!$O:$Q,3,0)</f>
        <v>14</v>
      </c>
      <c r="AU741" t="e">
        <f>VLOOKUP(F741,[2]Sheet1!$K:$M,3,0)</f>
        <v>#N/A</v>
      </c>
    </row>
    <row r="742" spans="1:47">
      <c r="A742">
        <v>914</v>
      </c>
      <c r="B742" t="s">
        <v>13</v>
      </c>
      <c r="C742" t="s">
        <v>17</v>
      </c>
      <c r="D742">
        <v>39757</v>
      </c>
      <c r="E742" t="s">
        <v>14</v>
      </c>
      <c r="F742" t="s">
        <v>1070</v>
      </c>
      <c r="I742" t="s">
        <v>15</v>
      </c>
      <c r="J742">
        <v>5</v>
      </c>
      <c r="AR742" t="s">
        <v>12</v>
      </c>
      <c r="AS742" s="46">
        <v>14000000</v>
      </c>
      <c r="AT742">
        <f>VLOOKUP(F742,'[1]Packing List Items'!$O:$Q,3,0)</f>
        <v>5</v>
      </c>
      <c r="AU742" t="e">
        <f>VLOOKUP(F742,[2]Sheet1!$K:$M,3,0)</f>
        <v>#N/A</v>
      </c>
    </row>
    <row r="743" spans="1:47">
      <c r="A743">
        <v>916</v>
      </c>
      <c r="B743" t="s">
        <v>13</v>
      </c>
      <c r="C743" t="s">
        <v>17</v>
      </c>
      <c r="D743">
        <v>39757</v>
      </c>
      <c r="E743" t="s">
        <v>14</v>
      </c>
      <c r="F743" t="s">
        <v>1071</v>
      </c>
      <c r="I743" t="s">
        <v>15</v>
      </c>
      <c r="J743">
        <v>36</v>
      </c>
      <c r="AR743" t="s">
        <v>12</v>
      </c>
      <c r="AS743" s="46">
        <v>14000000</v>
      </c>
      <c r="AT743">
        <f>VLOOKUP(F743,'[1]Packing List Items'!$O:$Q,3,0)</f>
        <v>36</v>
      </c>
      <c r="AU743" t="e">
        <f>VLOOKUP(F743,[2]Sheet1!$K:$M,3,0)</f>
        <v>#N/A</v>
      </c>
    </row>
    <row r="744" spans="1:47">
      <c r="A744">
        <v>917</v>
      </c>
      <c r="B744" t="s">
        <v>13</v>
      </c>
      <c r="C744" t="s">
        <v>17</v>
      </c>
      <c r="D744">
        <v>39757</v>
      </c>
      <c r="E744" t="s">
        <v>14</v>
      </c>
      <c r="F744" t="s">
        <v>1072</v>
      </c>
      <c r="I744" t="s">
        <v>15</v>
      </c>
      <c r="J744">
        <v>4</v>
      </c>
      <c r="AR744" t="s">
        <v>12</v>
      </c>
      <c r="AS744" s="46">
        <v>20000000</v>
      </c>
      <c r="AT744">
        <f>VLOOKUP(F744,'[1]Packing List Items'!$O:$Q,3,0)</f>
        <v>4</v>
      </c>
      <c r="AU744" t="e">
        <f>VLOOKUP(F744,[2]Sheet1!$K:$M,3,0)</f>
        <v>#N/A</v>
      </c>
    </row>
    <row r="745" spans="1:47">
      <c r="A745">
        <v>918</v>
      </c>
      <c r="B745" t="s">
        <v>13</v>
      </c>
      <c r="C745" t="s">
        <v>17</v>
      </c>
      <c r="D745">
        <v>39757</v>
      </c>
      <c r="E745" t="s">
        <v>14</v>
      </c>
      <c r="F745" t="s">
        <v>1073</v>
      </c>
      <c r="I745" t="s">
        <v>15</v>
      </c>
      <c r="J745">
        <v>5</v>
      </c>
      <c r="AR745" t="s">
        <v>12</v>
      </c>
      <c r="AS745" s="46">
        <v>5000000</v>
      </c>
      <c r="AT745">
        <f>VLOOKUP(F745,'[1]Packing List Items'!$O:$Q,3,0)</f>
        <v>3</v>
      </c>
      <c r="AU745" t="e">
        <f>VLOOKUP(F745,[2]Sheet1!$K:$M,3,0)</f>
        <v>#N/A</v>
      </c>
    </row>
    <row r="746" spans="1:47">
      <c r="A746">
        <v>919</v>
      </c>
      <c r="B746" t="s">
        <v>13</v>
      </c>
      <c r="C746" t="s">
        <v>17</v>
      </c>
      <c r="D746">
        <v>39757</v>
      </c>
      <c r="E746" t="s">
        <v>14</v>
      </c>
      <c r="F746" t="s">
        <v>1074</v>
      </c>
      <c r="I746" t="s">
        <v>15</v>
      </c>
      <c r="J746">
        <v>4</v>
      </c>
      <c r="AR746" t="s">
        <v>12</v>
      </c>
      <c r="AS746" s="46">
        <v>20000000</v>
      </c>
      <c r="AT746">
        <f>VLOOKUP(F746,'[1]Packing List Items'!$O:$Q,3,0)</f>
        <v>7</v>
      </c>
      <c r="AU746" t="e">
        <f>VLOOKUP(F746,[2]Sheet1!$K:$M,3,0)</f>
        <v>#N/A</v>
      </c>
    </row>
    <row r="747" spans="1:47">
      <c r="A747">
        <v>920</v>
      </c>
      <c r="B747" t="s">
        <v>13</v>
      </c>
      <c r="C747" t="s">
        <v>17</v>
      </c>
      <c r="D747">
        <v>39757</v>
      </c>
      <c r="E747" t="s">
        <v>14</v>
      </c>
      <c r="F747" t="s">
        <v>1075</v>
      </c>
      <c r="I747" t="s">
        <v>15</v>
      </c>
      <c r="J747">
        <v>1</v>
      </c>
      <c r="AR747" t="s">
        <v>12</v>
      </c>
      <c r="AS747" s="46">
        <v>10700000</v>
      </c>
      <c r="AT747">
        <f>VLOOKUP(F747,'[1]Packing List Items'!$O:$Q,3,0)</f>
        <v>1</v>
      </c>
      <c r="AU747" t="e">
        <f>VLOOKUP(F747,[2]Sheet1!$K:$M,3,0)</f>
        <v>#N/A</v>
      </c>
    </row>
    <row r="748" spans="1:47">
      <c r="A748">
        <v>921</v>
      </c>
      <c r="B748" t="s">
        <v>13</v>
      </c>
      <c r="C748" t="s">
        <v>17</v>
      </c>
      <c r="D748">
        <v>39757</v>
      </c>
      <c r="E748" t="s">
        <v>14</v>
      </c>
      <c r="F748" t="s">
        <v>1076</v>
      </c>
      <c r="I748" t="s">
        <v>15</v>
      </c>
      <c r="J748">
        <v>6</v>
      </c>
      <c r="AR748" t="s">
        <v>12</v>
      </c>
      <c r="AS748" s="46">
        <v>45000000</v>
      </c>
      <c r="AT748">
        <f>VLOOKUP(F748,'[1]Packing List Items'!$O:$Q,3,0)</f>
        <v>14</v>
      </c>
      <c r="AU748" t="e">
        <f>VLOOKUP(F748,[2]Sheet1!$K:$M,3,0)</f>
        <v>#N/A</v>
      </c>
    </row>
    <row r="749" spans="1:47">
      <c r="A749">
        <v>922</v>
      </c>
      <c r="B749" t="s">
        <v>13</v>
      </c>
      <c r="C749" t="s">
        <v>17</v>
      </c>
      <c r="D749">
        <v>39757</v>
      </c>
      <c r="E749" t="s">
        <v>14</v>
      </c>
      <c r="F749" t="s">
        <v>1077</v>
      </c>
      <c r="I749" t="s">
        <v>15</v>
      </c>
      <c r="J749">
        <v>26</v>
      </c>
      <c r="AR749" t="s">
        <v>12</v>
      </c>
      <c r="AS749" s="46">
        <v>15000000</v>
      </c>
      <c r="AT749">
        <f>VLOOKUP(F749,'[1]Packing List Items'!$O:$Q,3,0)</f>
        <v>26</v>
      </c>
      <c r="AU749" t="e">
        <f>VLOOKUP(F749,[2]Sheet1!$K:$M,3,0)</f>
        <v>#N/A</v>
      </c>
    </row>
    <row r="750" spans="1:47">
      <c r="A750">
        <v>923</v>
      </c>
      <c r="B750" t="s">
        <v>13</v>
      </c>
      <c r="C750" t="s">
        <v>17</v>
      </c>
      <c r="D750">
        <v>39757</v>
      </c>
      <c r="E750" t="s">
        <v>14</v>
      </c>
      <c r="F750" t="s">
        <v>1078</v>
      </c>
      <c r="I750" t="s">
        <v>15</v>
      </c>
      <c r="J750">
        <v>13</v>
      </c>
      <c r="AR750" t="s">
        <v>12</v>
      </c>
      <c r="AS750" s="46">
        <v>13000000</v>
      </c>
      <c r="AT750">
        <f>VLOOKUP(F750,'[1]Packing List Items'!$O:$Q,3,0)</f>
        <v>13</v>
      </c>
      <c r="AU750" t="e">
        <f>VLOOKUP(F750,[2]Sheet1!$K:$M,3,0)</f>
        <v>#N/A</v>
      </c>
    </row>
    <row r="751" spans="1:47">
      <c r="A751">
        <v>924</v>
      </c>
      <c r="B751" t="s">
        <v>13</v>
      </c>
      <c r="C751" t="s">
        <v>17</v>
      </c>
      <c r="D751">
        <v>39757</v>
      </c>
      <c r="E751" t="s">
        <v>14</v>
      </c>
      <c r="F751" t="s">
        <v>1079</v>
      </c>
      <c r="I751" t="s">
        <v>15</v>
      </c>
      <c r="J751">
        <v>3</v>
      </c>
      <c r="AR751" t="s">
        <v>12</v>
      </c>
      <c r="AS751" s="46">
        <v>3000000</v>
      </c>
      <c r="AT751">
        <f>VLOOKUP(F751,'[1]Packing List Items'!$O:$Q,3,0)</f>
        <v>3</v>
      </c>
      <c r="AU751" t="e">
        <f>VLOOKUP(F751,[2]Sheet1!$K:$M,3,0)</f>
        <v>#N/A</v>
      </c>
    </row>
    <row r="752" spans="1:47">
      <c r="A752">
        <v>925</v>
      </c>
      <c r="B752" t="s">
        <v>13</v>
      </c>
      <c r="C752" t="s">
        <v>17</v>
      </c>
      <c r="D752">
        <v>39757</v>
      </c>
      <c r="E752" t="s">
        <v>14</v>
      </c>
      <c r="F752" t="s">
        <v>1080</v>
      </c>
      <c r="I752" t="s">
        <v>15</v>
      </c>
      <c r="J752">
        <v>9</v>
      </c>
      <c r="AR752" t="s">
        <v>12</v>
      </c>
      <c r="AS752" s="46">
        <v>17000000</v>
      </c>
      <c r="AT752">
        <f>VLOOKUP(F752,'[1]Packing List Items'!$O:$Q,3,0)</f>
        <v>9</v>
      </c>
      <c r="AU752" t="e">
        <f>VLOOKUP(F752,[2]Sheet1!$K:$M,3,0)</f>
        <v>#N/A</v>
      </c>
    </row>
    <row r="753" spans="1:47">
      <c r="A753">
        <v>926</v>
      </c>
      <c r="B753" t="s">
        <v>13</v>
      </c>
      <c r="C753" t="s">
        <v>17</v>
      </c>
      <c r="D753">
        <v>39757</v>
      </c>
      <c r="E753" t="s">
        <v>14</v>
      </c>
      <c r="F753" t="s">
        <v>1081</v>
      </c>
      <c r="I753" t="s">
        <v>15</v>
      </c>
      <c r="J753">
        <v>4</v>
      </c>
      <c r="AR753" t="s">
        <v>12</v>
      </c>
      <c r="AS753" s="46">
        <v>16000000</v>
      </c>
      <c r="AT753">
        <f>VLOOKUP(F753,'[1]Packing List Items'!$O:$Q,3,0)</f>
        <v>4</v>
      </c>
      <c r="AU753" t="e">
        <f>VLOOKUP(F753,[2]Sheet1!$K:$M,3,0)</f>
        <v>#N/A</v>
      </c>
    </row>
    <row r="754" spans="1:47">
      <c r="A754">
        <v>927</v>
      </c>
      <c r="B754" t="s">
        <v>13</v>
      </c>
      <c r="C754" t="s">
        <v>17</v>
      </c>
      <c r="D754">
        <v>39757</v>
      </c>
      <c r="E754" t="s">
        <v>14</v>
      </c>
      <c r="F754" t="s">
        <v>1082</v>
      </c>
      <c r="I754" t="s">
        <v>15</v>
      </c>
      <c r="J754">
        <v>1</v>
      </c>
      <c r="AR754" t="s">
        <v>12</v>
      </c>
      <c r="AS754" s="46">
        <v>29000000</v>
      </c>
      <c r="AT754">
        <f>VLOOKUP(F754,'[1]Packing List Items'!$O:$Q,3,0)</f>
        <v>1</v>
      </c>
      <c r="AU754" t="e">
        <f>VLOOKUP(F754,[2]Sheet1!$K:$M,3,0)</f>
        <v>#N/A</v>
      </c>
    </row>
    <row r="755" spans="1:47">
      <c r="A755">
        <v>928</v>
      </c>
      <c r="B755" t="s">
        <v>13</v>
      </c>
      <c r="C755" t="s">
        <v>17</v>
      </c>
      <c r="D755">
        <v>39757</v>
      </c>
      <c r="E755" t="s">
        <v>14</v>
      </c>
      <c r="F755" t="s">
        <v>1083</v>
      </c>
      <c r="I755" t="s">
        <v>15</v>
      </c>
      <c r="J755">
        <v>2</v>
      </c>
      <c r="AR755" t="s">
        <v>12</v>
      </c>
      <c r="AS755" s="46">
        <v>23000000</v>
      </c>
      <c r="AT755">
        <f>VLOOKUP(F755,'[1]Packing List Items'!$O:$Q,3,0)</f>
        <v>2</v>
      </c>
      <c r="AU755" t="e">
        <f>VLOOKUP(F755,[2]Sheet1!$K:$M,3,0)</f>
        <v>#N/A</v>
      </c>
    </row>
    <row r="756" spans="1:47">
      <c r="A756">
        <v>929</v>
      </c>
      <c r="B756" t="s">
        <v>13</v>
      </c>
      <c r="C756" t="s">
        <v>17</v>
      </c>
      <c r="D756">
        <v>39757</v>
      </c>
      <c r="E756" t="s">
        <v>14</v>
      </c>
      <c r="F756" t="s">
        <v>1084</v>
      </c>
      <c r="I756" t="s">
        <v>15</v>
      </c>
      <c r="J756">
        <v>2</v>
      </c>
      <c r="AR756" t="s">
        <v>12</v>
      </c>
      <c r="AS756" s="46">
        <v>24000000</v>
      </c>
      <c r="AT756">
        <f>VLOOKUP(F756,'[1]Packing List Items'!$O:$Q,3,0)</f>
        <v>2</v>
      </c>
      <c r="AU756" t="e">
        <f>VLOOKUP(F756,[2]Sheet1!$K:$M,3,0)</f>
        <v>#N/A</v>
      </c>
    </row>
    <row r="757" spans="1:47">
      <c r="A757">
        <v>930</v>
      </c>
      <c r="B757" t="s">
        <v>13</v>
      </c>
      <c r="C757" t="s">
        <v>17</v>
      </c>
      <c r="D757">
        <v>39757</v>
      </c>
      <c r="E757" t="s">
        <v>14</v>
      </c>
      <c r="F757" t="s">
        <v>1085</v>
      </c>
      <c r="I757" t="s">
        <v>15</v>
      </c>
      <c r="J757">
        <v>5</v>
      </c>
      <c r="AR757" t="s">
        <v>12</v>
      </c>
      <c r="AS757" s="46">
        <v>5000000</v>
      </c>
      <c r="AT757">
        <f>VLOOKUP(F757,'[1]Packing List Items'!$O:$Q,3,0)</f>
        <v>5</v>
      </c>
      <c r="AU757" t="e">
        <f>VLOOKUP(F757,[2]Sheet1!$K:$M,3,0)</f>
        <v>#N/A</v>
      </c>
    </row>
    <row r="758" spans="1:47">
      <c r="A758">
        <v>931</v>
      </c>
      <c r="B758" t="s">
        <v>13</v>
      </c>
      <c r="C758" t="s">
        <v>17</v>
      </c>
      <c r="D758">
        <v>39757</v>
      </c>
      <c r="E758" t="s">
        <v>14</v>
      </c>
      <c r="F758" t="s">
        <v>1086</v>
      </c>
      <c r="I758" t="s">
        <v>15</v>
      </c>
      <c r="J758">
        <v>1</v>
      </c>
      <c r="AR758" t="s">
        <v>12</v>
      </c>
      <c r="AS758" s="46">
        <v>3000000</v>
      </c>
      <c r="AT758">
        <f>VLOOKUP(F758,'[1]Packing List Items'!$O:$Q,3,0)</f>
        <v>1</v>
      </c>
      <c r="AU758" t="e">
        <f>VLOOKUP(F758,[2]Sheet1!$K:$M,3,0)</f>
        <v>#N/A</v>
      </c>
    </row>
    <row r="759" spans="1:47">
      <c r="A759">
        <v>932</v>
      </c>
      <c r="B759" t="s">
        <v>13</v>
      </c>
      <c r="C759" t="s">
        <v>17</v>
      </c>
      <c r="D759">
        <v>39757</v>
      </c>
      <c r="E759" t="s">
        <v>14</v>
      </c>
      <c r="F759" t="s">
        <v>1087</v>
      </c>
      <c r="I759" t="s">
        <v>15</v>
      </c>
      <c r="J759">
        <v>1</v>
      </c>
      <c r="AR759" t="s">
        <v>12</v>
      </c>
      <c r="AS759" s="46">
        <v>4000000</v>
      </c>
      <c r="AT759">
        <f>VLOOKUP(F759,'[1]Packing List Items'!$O:$Q,3,0)</f>
        <v>1</v>
      </c>
      <c r="AU759" t="e">
        <f>VLOOKUP(F759,[2]Sheet1!$K:$M,3,0)</f>
        <v>#N/A</v>
      </c>
    </row>
    <row r="760" spans="1:47">
      <c r="A760">
        <v>933</v>
      </c>
      <c r="B760" t="s">
        <v>13</v>
      </c>
      <c r="C760" t="s">
        <v>17</v>
      </c>
      <c r="D760">
        <v>39757</v>
      </c>
      <c r="E760" t="s">
        <v>14</v>
      </c>
      <c r="F760" t="s">
        <v>1088</v>
      </c>
      <c r="I760" t="s">
        <v>15</v>
      </c>
      <c r="J760">
        <v>26</v>
      </c>
      <c r="AR760" t="s">
        <v>12</v>
      </c>
      <c r="AS760" s="46">
        <v>5000000</v>
      </c>
      <c r="AT760">
        <f>VLOOKUP(F760,'[1]Packing List Items'!$O:$Q,3,0)</f>
        <v>26</v>
      </c>
      <c r="AU760" t="e">
        <f>VLOOKUP(F760,[2]Sheet1!$K:$M,3,0)</f>
        <v>#N/A</v>
      </c>
    </row>
    <row r="761" spans="1:47">
      <c r="A761">
        <v>934</v>
      </c>
      <c r="B761" t="s">
        <v>13</v>
      </c>
      <c r="C761" t="s">
        <v>17</v>
      </c>
      <c r="D761">
        <v>39757</v>
      </c>
      <c r="E761" t="s">
        <v>14</v>
      </c>
      <c r="F761" t="s">
        <v>1089</v>
      </c>
      <c r="I761" t="s">
        <v>15</v>
      </c>
      <c r="J761">
        <v>2</v>
      </c>
      <c r="AR761" t="s">
        <v>12</v>
      </c>
      <c r="AS761" s="46">
        <v>20000000</v>
      </c>
      <c r="AT761">
        <f>VLOOKUP(F761,'[1]Packing List Items'!$O:$Q,3,0)</f>
        <v>2</v>
      </c>
      <c r="AU761" t="e">
        <f>VLOOKUP(F761,[2]Sheet1!$K:$M,3,0)</f>
        <v>#N/A</v>
      </c>
    </row>
    <row r="762" spans="1:47">
      <c r="A762">
        <v>935</v>
      </c>
      <c r="B762" t="s">
        <v>13</v>
      </c>
      <c r="C762" t="s">
        <v>17</v>
      </c>
      <c r="D762">
        <v>39757</v>
      </c>
      <c r="E762" t="s">
        <v>14</v>
      </c>
      <c r="F762" t="s">
        <v>1090</v>
      </c>
      <c r="I762" t="s">
        <v>15</v>
      </c>
      <c r="J762">
        <v>5</v>
      </c>
      <c r="AR762" t="s">
        <v>12</v>
      </c>
      <c r="AS762" s="46">
        <v>4000000</v>
      </c>
      <c r="AT762">
        <f>VLOOKUP(F762,'[1]Packing List Items'!$O:$Q,3,0)</f>
        <v>5</v>
      </c>
      <c r="AU762" t="e">
        <f>VLOOKUP(F762,[2]Sheet1!$K:$M,3,0)</f>
        <v>#N/A</v>
      </c>
    </row>
    <row r="763" spans="1:47">
      <c r="A763">
        <v>937</v>
      </c>
      <c r="B763" t="s">
        <v>13</v>
      </c>
      <c r="C763" t="s">
        <v>17</v>
      </c>
      <c r="D763">
        <v>39757</v>
      </c>
      <c r="E763" t="s">
        <v>14</v>
      </c>
      <c r="F763" t="s">
        <v>1091</v>
      </c>
      <c r="I763" t="s">
        <v>15</v>
      </c>
      <c r="J763">
        <v>1</v>
      </c>
      <c r="AR763" t="s">
        <v>12</v>
      </c>
      <c r="AS763" s="46">
        <v>285000000</v>
      </c>
      <c r="AT763">
        <f>VLOOKUP(F763,'[1]Packing List Items'!$O:$Q,3,0)</f>
        <v>1</v>
      </c>
      <c r="AU763" t="e">
        <f>VLOOKUP(F763,[2]Sheet1!$K:$M,3,0)</f>
        <v>#N/A</v>
      </c>
    </row>
    <row r="764" spans="1:47">
      <c r="A764">
        <v>939</v>
      </c>
      <c r="B764" t="s">
        <v>13</v>
      </c>
      <c r="C764" t="s">
        <v>17</v>
      </c>
      <c r="D764">
        <v>39757</v>
      </c>
      <c r="E764" t="s">
        <v>14</v>
      </c>
      <c r="F764" t="s">
        <v>1092</v>
      </c>
      <c r="I764" t="s">
        <v>15</v>
      </c>
      <c r="J764">
        <v>1</v>
      </c>
      <c r="AR764" t="s">
        <v>12</v>
      </c>
      <c r="AS764" s="46">
        <v>16000000</v>
      </c>
      <c r="AT764">
        <f>VLOOKUP(F764,'[1]Packing List Items'!$O:$Q,3,0)</f>
        <v>1</v>
      </c>
      <c r="AU764" t="e">
        <f>VLOOKUP(F764,[2]Sheet1!$K:$M,3,0)</f>
        <v>#N/A</v>
      </c>
    </row>
    <row r="765" spans="1:47">
      <c r="A765">
        <v>940</v>
      </c>
      <c r="B765" t="s">
        <v>13</v>
      </c>
      <c r="C765" t="s">
        <v>17</v>
      </c>
      <c r="D765">
        <v>39757</v>
      </c>
      <c r="E765" t="s">
        <v>14</v>
      </c>
      <c r="F765" t="s">
        <v>1093</v>
      </c>
      <c r="I765" t="s">
        <v>15</v>
      </c>
      <c r="J765">
        <v>2</v>
      </c>
      <c r="AR765" t="s">
        <v>12</v>
      </c>
      <c r="AS765" s="46">
        <v>4000000</v>
      </c>
      <c r="AT765">
        <f>VLOOKUP(F765,'[1]Packing List Items'!$O:$Q,3,0)</f>
        <v>2</v>
      </c>
      <c r="AU765" t="e">
        <f>VLOOKUP(F765,[2]Sheet1!$K:$M,3,0)</f>
        <v>#N/A</v>
      </c>
    </row>
    <row r="766" spans="1:47">
      <c r="A766">
        <v>941</v>
      </c>
      <c r="B766" t="s">
        <v>13</v>
      </c>
      <c r="C766" t="s">
        <v>17</v>
      </c>
      <c r="D766">
        <v>39757</v>
      </c>
      <c r="E766" t="s">
        <v>14</v>
      </c>
      <c r="F766" t="s">
        <v>1094</v>
      </c>
      <c r="I766" t="s">
        <v>15</v>
      </c>
      <c r="J766">
        <v>3</v>
      </c>
      <c r="AR766" t="s">
        <v>12</v>
      </c>
      <c r="AS766" s="46">
        <v>7500000</v>
      </c>
      <c r="AT766">
        <f>VLOOKUP(F766,'[1]Packing List Items'!$O:$Q,3,0)</f>
        <v>3</v>
      </c>
      <c r="AU766" t="e">
        <f>VLOOKUP(F766,[2]Sheet1!$K:$M,3,0)</f>
        <v>#N/A</v>
      </c>
    </row>
    <row r="767" spans="1:47">
      <c r="A767">
        <v>942</v>
      </c>
      <c r="B767" t="s">
        <v>13</v>
      </c>
      <c r="C767" t="s">
        <v>17</v>
      </c>
      <c r="D767">
        <v>39757</v>
      </c>
      <c r="E767" t="s">
        <v>14</v>
      </c>
      <c r="F767" t="s">
        <v>1095</v>
      </c>
      <c r="I767" t="s">
        <v>15</v>
      </c>
      <c r="J767">
        <v>3</v>
      </c>
      <c r="AR767" t="s">
        <v>12</v>
      </c>
      <c r="AS767" s="46">
        <v>7500000</v>
      </c>
      <c r="AT767">
        <f>VLOOKUP(F767,'[1]Packing List Items'!$O:$Q,3,0)</f>
        <v>3</v>
      </c>
      <c r="AU767" t="e">
        <f>VLOOKUP(F767,[2]Sheet1!$K:$M,3,0)</f>
        <v>#N/A</v>
      </c>
    </row>
    <row r="768" spans="1:47">
      <c r="A768">
        <v>943</v>
      </c>
      <c r="B768" t="s">
        <v>13</v>
      </c>
      <c r="C768" t="s">
        <v>17</v>
      </c>
      <c r="D768">
        <v>39757</v>
      </c>
      <c r="E768" t="s">
        <v>14</v>
      </c>
      <c r="F768" t="s">
        <v>1096</v>
      </c>
      <c r="I768" t="s">
        <v>15</v>
      </c>
      <c r="J768">
        <v>13</v>
      </c>
      <c r="AR768" t="s">
        <v>12</v>
      </c>
      <c r="AS768" s="46">
        <v>20000000</v>
      </c>
      <c r="AT768">
        <f>VLOOKUP(F768,'[1]Packing List Items'!$O:$Q,3,0)</f>
        <v>13</v>
      </c>
      <c r="AU768" t="e">
        <f>VLOOKUP(F768,[2]Sheet1!$K:$M,3,0)</f>
        <v>#N/A</v>
      </c>
    </row>
    <row r="769" spans="1:47">
      <c r="A769">
        <v>944</v>
      </c>
      <c r="B769" t="s">
        <v>13</v>
      </c>
      <c r="C769" t="s">
        <v>17</v>
      </c>
      <c r="D769">
        <v>39757</v>
      </c>
      <c r="E769" t="s">
        <v>14</v>
      </c>
      <c r="F769" t="s">
        <v>1097</v>
      </c>
      <c r="I769" t="s">
        <v>15</v>
      </c>
      <c r="J769">
        <v>4</v>
      </c>
      <c r="AR769" t="s">
        <v>12</v>
      </c>
      <c r="AS769" s="46">
        <v>63000000</v>
      </c>
      <c r="AT769">
        <f>VLOOKUP(F769,'[1]Packing List Items'!$O:$Q,3,0)</f>
        <v>4</v>
      </c>
      <c r="AU769" t="e">
        <f>VLOOKUP(F769,[2]Sheet1!$K:$M,3,0)</f>
        <v>#N/A</v>
      </c>
    </row>
    <row r="770" spans="1:47">
      <c r="A770">
        <v>945</v>
      </c>
      <c r="B770" t="s">
        <v>13</v>
      </c>
      <c r="C770" t="s">
        <v>17</v>
      </c>
      <c r="D770">
        <v>39757</v>
      </c>
      <c r="E770" t="s">
        <v>14</v>
      </c>
      <c r="F770" t="s">
        <v>1098</v>
      </c>
      <c r="I770" t="s">
        <v>15</v>
      </c>
      <c r="J770">
        <v>4</v>
      </c>
      <c r="AR770" t="s">
        <v>12</v>
      </c>
      <c r="AS770" s="46">
        <v>206000000</v>
      </c>
      <c r="AT770">
        <f>VLOOKUP(F770,'[1]Packing List Items'!$O:$Q,3,0)</f>
        <v>4</v>
      </c>
      <c r="AU770" t="e">
        <f>VLOOKUP(F770,[2]Sheet1!$K:$M,3,0)</f>
        <v>#N/A</v>
      </c>
    </row>
    <row r="771" spans="1:47">
      <c r="A771">
        <v>946</v>
      </c>
      <c r="B771" t="s">
        <v>13</v>
      </c>
      <c r="C771" t="s">
        <v>17</v>
      </c>
      <c r="D771">
        <v>39757</v>
      </c>
      <c r="E771" t="s">
        <v>14</v>
      </c>
      <c r="F771" t="s">
        <v>1099</v>
      </c>
      <c r="I771" t="s">
        <v>15</v>
      </c>
      <c r="J771">
        <v>3</v>
      </c>
      <c r="AR771" t="s">
        <v>12</v>
      </c>
      <c r="AS771" s="46">
        <v>4000000</v>
      </c>
      <c r="AT771">
        <f>VLOOKUP(F771,'[1]Packing List Items'!$O:$Q,3,0)</f>
        <v>3</v>
      </c>
      <c r="AU771" t="e">
        <f>VLOOKUP(F771,[2]Sheet1!$K:$M,3,0)</f>
        <v>#N/A</v>
      </c>
    </row>
    <row r="772" spans="1:47">
      <c r="A772">
        <v>947</v>
      </c>
      <c r="B772" t="s">
        <v>13</v>
      </c>
      <c r="C772" t="s">
        <v>17</v>
      </c>
      <c r="D772">
        <v>39757</v>
      </c>
      <c r="E772" t="s">
        <v>14</v>
      </c>
      <c r="F772" t="s">
        <v>1100</v>
      </c>
      <c r="I772" t="s">
        <v>15</v>
      </c>
      <c r="J772">
        <v>62</v>
      </c>
      <c r="AR772" t="s">
        <v>12</v>
      </c>
      <c r="AS772" s="46">
        <v>8000000</v>
      </c>
      <c r="AT772">
        <f>VLOOKUP(F772,'[1]Packing List Items'!$O:$Q,3,0)</f>
        <v>62</v>
      </c>
      <c r="AU772" t="e">
        <f>VLOOKUP(F772,[2]Sheet1!$K:$M,3,0)</f>
        <v>#N/A</v>
      </c>
    </row>
    <row r="773" spans="1:47">
      <c r="A773">
        <v>948</v>
      </c>
      <c r="B773" t="s">
        <v>13</v>
      </c>
      <c r="C773" t="s">
        <v>17</v>
      </c>
      <c r="D773">
        <v>39757</v>
      </c>
      <c r="E773" t="s">
        <v>14</v>
      </c>
      <c r="F773" t="s">
        <v>1101</v>
      </c>
      <c r="I773" t="s">
        <v>15</v>
      </c>
      <c r="J773">
        <v>1</v>
      </c>
      <c r="AR773" t="s">
        <v>12</v>
      </c>
      <c r="AS773" s="46">
        <v>60000000</v>
      </c>
      <c r="AT773">
        <f>VLOOKUP(F773,'[1]Packing List Items'!$O:$Q,3,0)</f>
        <v>1</v>
      </c>
      <c r="AU773" t="e">
        <f>VLOOKUP(F773,[2]Sheet1!$K:$M,3,0)</f>
        <v>#N/A</v>
      </c>
    </row>
    <row r="774" spans="1:47">
      <c r="A774">
        <v>949</v>
      </c>
      <c r="B774" t="s">
        <v>13</v>
      </c>
      <c r="C774" t="s">
        <v>17</v>
      </c>
      <c r="D774">
        <v>39757</v>
      </c>
      <c r="E774" t="s">
        <v>14</v>
      </c>
      <c r="F774" t="s">
        <v>1102</v>
      </c>
      <c r="I774" t="s">
        <v>15</v>
      </c>
      <c r="J774">
        <v>7</v>
      </c>
      <c r="AR774" t="s">
        <v>12</v>
      </c>
      <c r="AS774" s="46">
        <v>10700000</v>
      </c>
      <c r="AT774">
        <f>VLOOKUP(F774,'[1]Packing List Items'!$O:$Q,3,0)</f>
        <v>7</v>
      </c>
      <c r="AU774" t="e">
        <f>VLOOKUP(F774,[2]Sheet1!$K:$M,3,0)</f>
        <v>#N/A</v>
      </c>
    </row>
    <row r="775" spans="1:47">
      <c r="A775">
        <v>951</v>
      </c>
      <c r="B775" t="s">
        <v>13</v>
      </c>
      <c r="C775" t="s">
        <v>17</v>
      </c>
      <c r="D775">
        <v>39757</v>
      </c>
      <c r="E775" t="s">
        <v>14</v>
      </c>
      <c r="F775" t="s">
        <v>1103</v>
      </c>
      <c r="I775" t="s">
        <v>15</v>
      </c>
      <c r="J775">
        <v>1</v>
      </c>
      <c r="AR775" t="s">
        <v>12</v>
      </c>
      <c r="AS775" s="46">
        <v>20000000</v>
      </c>
      <c r="AT775">
        <f>VLOOKUP(F775,'[1]Packing List Items'!$O:$Q,3,0)</f>
        <v>1</v>
      </c>
      <c r="AU775" t="e">
        <f>VLOOKUP(F775,[2]Sheet1!$K:$M,3,0)</f>
        <v>#N/A</v>
      </c>
    </row>
    <row r="776" spans="1:47">
      <c r="A776">
        <v>953</v>
      </c>
      <c r="B776" t="s">
        <v>13</v>
      </c>
      <c r="C776" t="s">
        <v>17</v>
      </c>
      <c r="D776">
        <v>39757</v>
      </c>
      <c r="E776" t="s">
        <v>14</v>
      </c>
      <c r="F776" t="s">
        <v>1104</v>
      </c>
      <c r="I776" t="s">
        <v>15</v>
      </c>
      <c r="J776">
        <v>1</v>
      </c>
      <c r="AR776" t="s">
        <v>12</v>
      </c>
      <c r="AS776" s="46">
        <v>214000000</v>
      </c>
      <c r="AT776">
        <f>VLOOKUP(F776,'[1]Packing List Items'!$O:$Q,3,0)</f>
        <v>1</v>
      </c>
      <c r="AU776" t="e">
        <f>VLOOKUP(F776,[2]Sheet1!$K:$M,3,0)</f>
        <v>#N/A</v>
      </c>
    </row>
    <row r="777" spans="1:47">
      <c r="A777">
        <v>954</v>
      </c>
      <c r="B777" t="s">
        <v>13</v>
      </c>
      <c r="C777" t="s">
        <v>17</v>
      </c>
      <c r="D777">
        <v>39757</v>
      </c>
      <c r="E777" t="s">
        <v>14</v>
      </c>
      <c r="F777" t="s">
        <v>1105</v>
      </c>
      <c r="I777" t="s">
        <v>15</v>
      </c>
      <c r="J777">
        <v>2</v>
      </c>
      <c r="AR777" t="s">
        <v>12</v>
      </c>
      <c r="AS777" s="46">
        <v>24000000</v>
      </c>
      <c r="AT777">
        <f>VLOOKUP(F777,'[1]Packing List Items'!$O:$Q,3,0)</f>
        <v>2</v>
      </c>
      <c r="AU777" t="e">
        <f>VLOOKUP(F777,[2]Sheet1!$K:$M,3,0)</f>
        <v>#N/A</v>
      </c>
    </row>
    <row r="778" spans="1:47">
      <c r="A778">
        <v>955</v>
      </c>
      <c r="B778" t="s">
        <v>13</v>
      </c>
      <c r="C778" t="s">
        <v>17</v>
      </c>
      <c r="D778">
        <v>39757</v>
      </c>
      <c r="E778" t="s">
        <v>14</v>
      </c>
      <c r="F778" t="s">
        <v>1106</v>
      </c>
      <c r="I778" t="s">
        <v>15</v>
      </c>
      <c r="J778">
        <v>13</v>
      </c>
      <c r="AR778" t="s">
        <v>12</v>
      </c>
      <c r="AS778" s="46">
        <v>3000000</v>
      </c>
      <c r="AT778">
        <f>VLOOKUP(F778,'[1]Packing List Items'!$O:$Q,3,0)</f>
        <v>13</v>
      </c>
      <c r="AU778" t="e">
        <f>VLOOKUP(F778,[2]Sheet1!$K:$M,3,0)</f>
        <v>#N/A</v>
      </c>
    </row>
    <row r="779" spans="1:47">
      <c r="A779">
        <v>956</v>
      </c>
      <c r="B779" t="s">
        <v>13</v>
      </c>
      <c r="C779" t="s">
        <v>17</v>
      </c>
      <c r="D779">
        <v>39757</v>
      </c>
      <c r="E779" t="s">
        <v>14</v>
      </c>
      <c r="F779" t="s">
        <v>1107</v>
      </c>
      <c r="I779" t="s">
        <v>15</v>
      </c>
      <c r="J779">
        <v>1</v>
      </c>
      <c r="AR779" t="s">
        <v>12</v>
      </c>
      <c r="AS779" s="46">
        <v>4000000</v>
      </c>
      <c r="AT779">
        <f>VLOOKUP(F779,'[1]Packing List Items'!$O:$Q,3,0)</f>
        <v>1</v>
      </c>
      <c r="AU779" t="e">
        <f>VLOOKUP(F779,[2]Sheet1!$K:$M,3,0)</f>
        <v>#N/A</v>
      </c>
    </row>
    <row r="780" spans="1:47">
      <c r="A780">
        <v>957</v>
      </c>
      <c r="B780" t="s">
        <v>13</v>
      </c>
      <c r="C780" t="s">
        <v>17</v>
      </c>
      <c r="D780">
        <v>39757</v>
      </c>
      <c r="E780" t="s">
        <v>14</v>
      </c>
      <c r="F780" t="s">
        <v>1108</v>
      </c>
      <c r="I780" t="s">
        <v>15</v>
      </c>
      <c r="J780">
        <v>2</v>
      </c>
      <c r="AR780" t="s">
        <v>12</v>
      </c>
      <c r="AS780" s="46">
        <v>3000000</v>
      </c>
      <c r="AT780">
        <f>VLOOKUP(F780,'[1]Packing List Items'!$O:$Q,3,0)</f>
        <v>2</v>
      </c>
      <c r="AU780" t="e">
        <f>VLOOKUP(F780,[2]Sheet1!$K:$M,3,0)</f>
        <v>#N/A</v>
      </c>
    </row>
    <row r="781" spans="1:47">
      <c r="A781">
        <v>958</v>
      </c>
      <c r="B781" t="s">
        <v>13</v>
      </c>
      <c r="C781" t="s">
        <v>17</v>
      </c>
      <c r="D781">
        <v>39757</v>
      </c>
      <c r="E781" t="s">
        <v>14</v>
      </c>
      <c r="F781" t="s">
        <v>1109</v>
      </c>
      <c r="I781" t="s">
        <v>15</v>
      </c>
      <c r="J781">
        <v>3</v>
      </c>
      <c r="AR781" t="s">
        <v>12</v>
      </c>
      <c r="AS781" s="46">
        <v>5500000</v>
      </c>
      <c r="AT781">
        <f>VLOOKUP(F781,'[1]Packing List Items'!$O:$Q,3,0)</f>
        <v>3</v>
      </c>
      <c r="AU781" t="e">
        <f>VLOOKUP(F781,[2]Sheet1!$K:$M,3,0)</f>
        <v>#N/A</v>
      </c>
    </row>
    <row r="782" spans="1:47">
      <c r="A782">
        <v>959</v>
      </c>
      <c r="B782" t="s">
        <v>13</v>
      </c>
      <c r="C782" t="s">
        <v>17</v>
      </c>
      <c r="D782">
        <v>39757</v>
      </c>
      <c r="E782" t="s">
        <v>14</v>
      </c>
      <c r="F782" t="s">
        <v>1110</v>
      </c>
      <c r="I782" t="s">
        <v>15</v>
      </c>
      <c r="J782">
        <v>1</v>
      </c>
      <c r="AR782" t="s">
        <v>12</v>
      </c>
      <c r="AS782" s="46">
        <v>4000000</v>
      </c>
      <c r="AT782">
        <f>VLOOKUP(F782,'[1]Packing List Items'!$O:$Q,3,0)</f>
        <v>1</v>
      </c>
      <c r="AU782" t="e">
        <f>VLOOKUP(F782,[2]Sheet1!$K:$M,3,0)</f>
        <v>#N/A</v>
      </c>
    </row>
    <row r="783" spans="1:47">
      <c r="A783">
        <v>960</v>
      </c>
      <c r="B783" t="s">
        <v>13</v>
      </c>
      <c r="C783" t="s">
        <v>17</v>
      </c>
      <c r="D783">
        <v>39757</v>
      </c>
      <c r="E783" t="s">
        <v>14</v>
      </c>
      <c r="F783" t="s">
        <v>1111</v>
      </c>
      <c r="I783" t="s">
        <v>15</v>
      </c>
      <c r="J783">
        <v>3</v>
      </c>
      <c r="AR783" t="s">
        <v>12</v>
      </c>
      <c r="AS783" s="46">
        <v>40000000</v>
      </c>
      <c r="AT783">
        <f>VLOOKUP(F783,'[1]Packing List Items'!$O:$Q,3,0)</f>
        <v>3</v>
      </c>
      <c r="AU783" t="e">
        <f>VLOOKUP(F783,[2]Sheet1!$K:$M,3,0)</f>
        <v>#N/A</v>
      </c>
    </row>
    <row r="784" spans="1:47">
      <c r="A784">
        <v>961</v>
      </c>
      <c r="B784" t="s">
        <v>13</v>
      </c>
      <c r="C784" t="s">
        <v>17</v>
      </c>
      <c r="D784">
        <v>39757</v>
      </c>
      <c r="E784" t="s">
        <v>14</v>
      </c>
      <c r="F784" t="s">
        <v>1112</v>
      </c>
      <c r="I784" t="s">
        <v>15</v>
      </c>
      <c r="J784">
        <v>1</v>
      </c>
      <c r="AR784" t="s">
        <v>12</v>
      </c>
      <c r="AS784" s="46">
        <v>52000000</v>
      </c>
      <c r="AT784">
        <f>VLOOKUP(F784,'[1]Packing List Items'!$O:$Q,3,0)</f>
        <v>1</v>
      </c>
      <c r="AU784" t="e">
        <f>VLOOKUP(F784,[2]Sheet1!$K:$M,3,0)</f>
        <v>#N/A</v>
      </c>
    </row>
    <row r="785" spans="1:49">
      <c r="A785">
        <v>962</v>
      </c>
      <c r="B785" t="s">
        <v>13</v>
      </c>
      <c r="C785" t="s">
        <v>17</v>
      </c>
      <c r="D785">
        <v>39757</v>
      </c>
      <c r="E785" t="s">
        <v>14</v>
      </c>
      <c r="F785" t="s">
        <v>1113</v>
      </c>
      <c r="I785" t="s">
        <v>15</v>
      </c>
      <c r="J785">
        <v>2</v>
      </c>
      <c r="AR785" t="s">
        <v>12</v>
      </c>
      <c r="AS785" s="46">
        <v>5500000</v>
      </c>
      <c r="AT785">
        <f>VLOOKUP(F785,'[1]Packing List Items'!$O:$Q,3,0)</f>
        <v>2</v>
      </c>
      <c r="AU785" t="e">
        <f>VLOOKUP(F785,[2]Sheet1!$K:$M,3,0)</f>
        <v>#N/A</v>
      </c>
    </row>
    <row r="786" spans="1:49">
      <c r="A786">
        <v>964</v>
      </c>
      <c r="B786" t="s">
        <v>13</v>
      </c>
      <c r="C786" t="s">
        <v>17</v>
      </c>
      <c r="D786">
        <v>39757</v>
      </c>
      <c r="E786" t="s">
        <v>14</v>
      </c>
      <c r="F786" t="s">
        <v>1114</v>
      </c>
      <c r="I786" t="s">
        <v>15</v>
      </c>
      <c r="J786">
        <v>1</v>
      </c>
      <c r="AR786" t="s">
        <v>12</v>
      </c>
      <c r="AS786" s="46">
        <v>24000000</v>
      </c>
      <c r="AT786">
        <f>VLOOKUP(F786,'[1]Packing List Items'!$O:$Q,3,0)</f>
        <v>1</v>
      </c>
      <c r="AU786" t="e">
        <f>VLOOKUP(F786,[2]Sheet1!$K:$M,3,0)</f>
        <v>#N/A</v>
      </c>
    </row>
    <row r="787" spans="1:49">
      <c r="A787">
        <v>965</v>
      </c>
      <c r="B787" t="s">
        <v>13</v>
      </c>
      <c r="C787" t="s">
        <v>17</v>
      </c>
      <c r="D787">
        <v>39757</v>
      </c>
      <c r="E787" t="s">
        <v>14</v>
      </c>
      <c r="F787" t="s">
        <v>1115</v>
      </c>
      <c r="I787" t="s">
        <v>15</v>
      </c>
      <c r="J787">
        <v>3</v>
      </c>
      <c r="AR787" t="s">
        <v>12</v>
      </c>
      <c r="AS787" s="46">
        <v>35000000</v>
      </c>
      <c r="AT787">
        <f>VLOOKUP(F787,'[1]Packing List Items'!$O:$Q,3,0)</f>
        <v>3</v>
      </c>
      <c r="AU787" t="e">
        <f>VLOOKUP(F787,[2]Sheet1!$K:$M,3,0)</f>
        <v>#N/A</v>
      </c>
    </row>
    <row r="788" spans="1:49">
      <c r="A788">
        <v>966</v>
      </c>
      <c r="B788" t="s">
        <v>13</v>
      </c>
      <c r="C788" t="s">
        <v>17</v>
      </c>
      <c r="D788">
        <v>39757</v>
      </c>
      <c r="E788" t="s">
        <v>14</v>
      </c>
      <c r="F788" t="s">
        <v>1116</v>
      </c>
      <c r="I788" t="s">
        <v>15</v>
      </c>
      <c r="J788">
        <v>2</v>
      </c>
      <c r="AR788" t="s">
        <v>12</v>
      </c>
      <c r="AS788" s="46">
        <v>27000000</v>
      </c>
      <c r="AT788">
        <f>VLOOKUP(F788,'[1]Packing List Items'!$O:$Q,3,0)</f>
        <v>2</v>
      </c>
      <c r="AU788" t="e">
        <f>VLOOKUP(F788,[2]Sheet1!$K:$M,3,0)</f>
        <v>#N/A</v>
      </c>
    </row>
    <row r="789" spans="1:49">
      <c r="A789">
        <v>967</v>
      </c>
      <c r="B789" t="s">
        <v>13</v>
      </c>
      <c r="C789" t="s">
        <v>17</v>
      </c>
      <c r="D789">
        <v>39757</v>
      </c>
      <c r="E789" t="s">
        <v>14</v>
      </c>
      <c r="F789" t="s">
        <v>1117</v>
      </c>
      <c r="I789" t="s">
        <v>15</v>
      </c>
      <c r="J789">
        <v>2</v>
      </c>
      <c r="AR789" t="s">
        <v>12</v>
      </c>
      <c r="AS789" s="46">
        <v>24000000</v>
      </c>
      <c r="AT789">
        <f>VLOOKUP(F789,'[1]Packing List Items'!$O:$Q,3,0)</f>
        <v>2</v>
      </c>
      <c r="AU789" t="e">
        <f>VLOOKUP(F789,[2]Sheet1!$K:$M,3,0)</f>
        <v>#N/A</v>
      </c>
    </row>
    <row r="790" spans="1:49">
      <c r="A790">
        <v>968</v>
      </c>
      <c r="B790" t="s">
        <v>13</v>
      </c>
      <c r="C790" t="s">
        <v>17</v>
      </c>
      <c r="D790">
        <v>39757</v>
      </c>
      <c r="E790" t="s">
        <v>14</v>
      </c>
      <c r="F790" t="s">
        <v>1118</v>
      </c>
      <c r="I790" t="s">
        <v>15</v>
      </c>
      <c r="J790">
        <v>1</v>
      </c>
      <c r="AR790" t="s">
        <v>12</v>
      </c>
      <c r="AS790" s="46">
        <v>35000000</v>
      </c>
      <c r="AT790">
        <f>VLOOKUP(F790,'[1]Packing List Items'!$O:$Q,3,0)</f>
        <v>1</v>
      </c>
      <c r="AU790" t="e">
        <f>VLOOKUP(F790,[2]Sheet1!$K:$M,3,0)</f>
        <v>#N/A</v>
      </c>
    </row>
    <row r="791" spans="1:49">
      <c r="A791">
        <v>969</v>
      </c>
      <c r="B791" t="s">
        <v>13</v>
      </c>
      <c r="C791" t="s">
        <v>17</v>
      </c>
      <c r="D791">
        <v>39757</v>
      </c>
      <c r="E791" t="s">
        <v>14</v>
      </c>
      <c r="F791" t="s">
        <v>1119</v>
      </c>
      <c r="I791" t="s">
        <v>15</v>
      </c>
      <c r="J791">
        <v>2</v>
      </c>
      <c r="AR791" t="s">
        <v>12</v>
      </c>
      <c r="AS791" s="46">
        <v>144000000</v>
      </c>
      <c r="AT791">
        <f>VLOOKUP(F791,'[1]Packing List Items'!$O:$Q,3,0)</f>
        <v>2</v>
      </c>
      <c r="AU791" t="e">
        <f>VLOOKUP(F791,[2]Sheet1!$K:$M,3,0)</f>
        <v>#N/A</v>
      </c>
    </row>
    <row r="792" spans="1:49">
      <c r="A792">
        <v>970</v>
      </c>
      <c r="B792" t="s">
        <v>13</v>
      </c>
      <c r="C792" t="s">
        <v>17</v>
      </c>
      <c r="D792">
        <v>39758</v>
      </c>
      <c r="E792" t="s">
        <v>14</v>
      </c>
      <c r="F792" s="25" t="s">
        <v>1120</v>
      </c>
      <c r="I792" t="s">
        <v>15</v>
      </c>
      <c r="J792" s="41">
        <v>9</v>
      </c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  <c r="AE792" s="42"/>
      <c r="AF792" s="42"/>
      <c r="AG792" s="42"/>
      <c r="AH792" s="42"/>
      <c r="AI792" s="42"/>
      <c r="AJ792" s="42"/>
      <c r="AK792" s="42"/>
      <c r="AL792" s="42"/>
      <c r="AM792" s="42"/>
      <c r="AN792" s="42"/>
      <c r="AO792" s="42"/>
      <c r="AP792" s="42"/>
      <c r="AQ792" s="42"/>
      <c r="AR792" t="s">
        <v>12</v>
      </c>
      <c r="AS792" s="46">
        <v>12600000</v>
      </c>
      <c r="AT792">
        <f>VLOOKUP(F792,'[1]Packing List Items'!$O:$Q,3,0)</f>
        <v>9</v>
      </c>
      <c r="AU792">
        <f>VLOOKUP(F792,[2]Sheet1!$K:$M,3,0)</f>
        <v>9</v>
      </c>
      <c r="AW792" t="s">
        <v>1287</v>
      </c>
    </row>
    <row r="793" spans="1:49">
      <c r="A793">
        <v>971</v>
      </c>
      <c r="B793" t="s">
        <v>13</v>
      </c>
      <c r="C793" t="s">
        <v>17</v>
      </c>
      <c r="D793">
        <v>39758</v>
      </c>
      <c r="E793" t="s">
        <v>14</v>
      </c>
      <c r="F793" s="25" t="s">
        <v>1121</v>
      </c>
      <c r="I793" t="s">
        <v>15</v>
      </c>
      <c r="J793" s="41">
        <v>1</v>
      </c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  <c r="AE793" s="42"/>
      <c r="AF793" s="42"/>
      <c r="AG793" s="42"/>
      <c r="AH793" s="42"/>
      <c r="AI793" s="42"/>
      <c r="AJ793" s="42"/>
      <c r="AK793" s="42"/>
      <c r="AL793" s="42"/>
      <c r="AM793" s="42"/>
      <c r="AN793" s="42"/>
      <c r="AO793" s="42"/>
      <c r="AP793" s="42"/>
      <c r="AQ793" s="42"/>
      <c r="AR793" t="s">
        <v>12</v>
      </c>
      <c r="AS793" s="46">
        <v>7350000</v>
      </c>
      <c r="AT793">
        <f>VLOOKUP(F793,'[1]Packing List Items'!$O:$Q,3,0)</f>
        <v>1</v>
      </c>
      <c r="AU793">
        <f>VLOOKUP(F793,[2]Sheet1!$K:$M,3,0)</f>
        <v>1</v>
      </c>
      <c r="AW793" t="s">
        <v>1287</v>
      </c>
    </row>
    <row r="794" spans="1:49">
      <c r="A794">
        <v>972</v>
      </c>
      <c r="B794" t="s">
        <v>13</v>
      </c>
      <c r="C794" t="s">
        <v>17</v>
      </c>
      <c r="D794">
        <v>39758</v>
      </c>
      <c r="E794" t="s">
        <v>14</v>
      </c>
      <c r="F794" s="25" t="s">
        <v>1122</v>
      </c>
      <c r="I794" t="s">
        <v>15</v>
      </c>
      <c r="J794" s="41">
        <v>7</v>
      </c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  <c r="AE794" s="42"/>
      <c r="AF794" s="42"/>
      <c r="AG794" s="42"/>
      <c r="AH794" s="42"/>
      <c r="AI794" s="42"/>
      <c r="AJ794" s="42"/>
      <c r="AK794" s="42"/>
      <c r="AL794" s="42"/>
      <c r="AM794" s="42"/>
      <c r="AN794" s="42"/>
      <c r="AO794" s="42"/>
      <c r="AP794" s="42"/>
      <c r="AQ794" s="42"/>
      <c r="AR794" t="s">
        <v>12</v>
      </c>
      <c r="AS794" s="46">
        <v>6300000</v>
      </c>
      <c r="AT794">
        <f>VLOOKUP(F794,'[1]Packing List Items'!$O:$Q,3,0)</f>
        <v>7</v>
      </c>
      <c r="AU794">
        <f>VLOOKUP(F794,[2]Sheet1!$K:$M,3,0)</f>
        <v>7</v>
      </c>
      <c r="AW794" t="s">
        <v>1287</v>
      </c>
    </row>
    <row r="795" spans="1:49">
      <c r="A795">
        <v>973</v>
      </c>
      <c r="B795" t="s">
        <v>13</v>
      </c>
      <c r="C795" t="s">
        <v>17</v>
      </c>
      <c r="D795">
        <v>39758</v>
      </c>
      <c r="E795" t="s">
        <v>14</v>
      </c>
      <c r="F795" s="25" t="s">
        <v>1123</v>
      </c>
      <c r="I795" t="s">
        <v>15</v>
      </c>
      <c r="J795" s="41">
        <v>5</v>
      </c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/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42"/>
      <c r="AP795" s="42"/>
      <c r="AQ795" s="42"/>
      <c r="AR795" t="s">
        <v>12</v>
      </c>
      <c r="AS795" s="46">
        <v>3150000</v>
      </c>
      <c r="AT795">
        <f>VLOOKUP(F795,'[1]Packing List Items'!$O:$Q,3,0)</f>
        <v>5</v>
      </c>
      <c r="AU795">
        <f>VLOOKUP(F795,[2]Sheet1!$K:$M,3,0)</f>
        <v>5</v>
      </c>
      <c r="AW795" t="s">
        <v>1287</v>
      </c>
    </row>
    <row r="796" spans="1:49">
      <c r="A796">
        <v>974</v>
      </c>
      <c r="B796" t="s">
        <v>13</v>
      </c>
      <c r="C796" t="s">
        <v>17</v>
      </c>
      <c r="D796">
        <v>39758</v>
      </c>
      <c r="E796" t="s">
        <v>14</v>
      </c>
      <c r="F796" s="25" t="s">
        <v>1124</v>
      </c>
      <c r="I796" t="s">
        <v>15</v>
      </c>
      <c r="J796" s="41">
        <v>31</v>
      </c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t="s">
        <v>12</v>
      </c>
      <c r="AS796" s="46">
        <v>2100000</v>
      </c>
      <c r="AT796">
        <f>VLOOKUP(F796,'[1]Packing List Items'!$O:$Q,3,0)</f>
        <v>31</v>
      </c>
      <c r="AU796">
        <f>VLOOKUP(F796,[2]Sheet1!$K:$M,3,0)</f>
        <v>31</v>
      </c>
      <c r="AW796" t="s">
        <v>1287</v>
      </c>
    </row>
    <row r="797" spans="1:49">
      <c r="A797">
        <v>975</v>
      </c>
      <c r="B797" t="s">
        <v>13</v>
      </c>
      <c r="C797" t="s">
        <v>17</v>
      </c>
      <c r="D797">
        <v>39758</v>
      </c>
      <c r="E797" t="s">
        <v>14</v>
      </c>
      <c r="F797" s="25" t="s">
        <v>1125</v>
      </c>
      <c r="I797" t="s">
        <v>15</v>
      </c>
      <c r="J797" s="41">
        <v>2</v>
      </c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  <c r="AD797" s="42"/>
      <c r="AE797" s="42"/>
      <c r="AF797" s="42"/>
      <c r="AG797" s="42"/>
      <c r="AH797" s="42"/>
      <c r="AI797" s="42"/>
      <c r="AJ797" s="42"/>
      <c r="AK797" s="42"/>
      <c r="AL797" s="42"/>
      <c r="AM797" s="42"/>
      <c r="AN797" s="42"/>
      <c r="AO797" s="42"/>
      <c r="AP797" s="42"/>
      <c r="AQ797" s="42"/>
      <c r="AR797" t="s">
        <v>12</v>
      </c>
      <c r="AS797" s="46">
        <v>5250000</v>
      </c>
      <c r="AT797">
        <f>VLOOKUP(F797,'[1]Packing List Items'!$O:$Q,3,0)</f>
        <v>2</v>
      </c>
      <c r="AU797">
        <f>VLOOKUP(F797,[2]Sheet1!$K:$M,3,0)</f>
        <v>2</v>
      </c>
      <c r="AW797" t="s">
        <v>1287</v>
      </c>
    </row>
    <row r="798" spans="1:49">
      <c r="A798">
        <v>976</v>
      </c>
      <c r="B798" t="s">
        <v>13</v>
      </c>
      <c r="C798" t="s">
        <v>17</v>
      </c>
      <c r="D798">
        <v>39758</v>
      </c>
      <c r="E798" t="s">
        <v>14</v>
      </c>
      <c r="F798" s="25" t="s">
        <v>1126</v>
      </c>
      <c r="I798" t="s">
        <v>15</v>
      </c>
      <c r="J798" s="41">
        <v>6</v>
      </c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42"/>
      <c r="AF798" s="42"/>
      <c r="AG798" s="42"/>
      <c r="AH798" s="42"/>
      <c r="AI798" s="42"/>
      <c r="AJ798" s="42"/>
      <c r="AK798" s="42"/>
      <c r="AL798" s="42"/>
      <c r="AM798" s="42"/>
      <c r="AN798" s="42"/>
      <c r="AO798" s="42"/>
      <c r="AP798" s="42"/>
      <c r="AQ798" s="42"/>
      <c r="AR798" t="s">
        <v>12</v>
      </c>
      <c r="AS798" s="46">
        <v>4200000</v>
      </c>
      <c r="AT798">
        <f>VLOOKUP(F798,'[1]Packing List Items'!$O:$Q,3,0)</f>
        <v>6</v>
      </c>
      <c r="AU798">
        <f>VLOOKUP(F798,[2]Sheet1!$K:$M,3,0)</f>
        <v>6</v>
      </c>
      <c r="AW798" t="s">
        <v>1287</v>
      </c>
    </row>
    <row r="799" spans="1:49">
      <c r="A799">
        <v>977</v>
      </c>
      <c r="B799" t="s">
        <v>13</v>
      </c>
      <c r="C799" t="s">
        <v>17</v>
      </c>
      <c r="D799">
        <v>39758</v>
      </c>
      <c r="E799" t="s">
        <v>14</v>
      </c>
      <c r="F799" s="25" t="s">
        <v>1127</v>
      </c>
      <c r="I799" t="s">
        <v>15</v>
      </c>
      <c r="J799" s="41">
        <v>4</v>
      </c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F799" s="42"/>
      <c r="AG799" s="42"/>
      <c r="AH799" s="42"/>
      <c r="AI799" s="42"/>
      <c r="AJ799" s="42"/>
      <c r="AK799" s="42"/>
      <c r="AL799" s="42"/>
      <c r="AM799" s="42"/>
      <c r="AN799" s="42"/>
      <c r="AO799" s="42"/>
      <c r="AP799" s="42"/>
      <c r="AQ799" s="42"/>
      <c r="AR799" t="s">
        <v>12</v>
      </c>
      <c r="AS799" s="46">
        <v>14700000</v>
      </c>
      <c r="AT799">
        <f>VLOOKUP(F799,'[1]Packing List Items'!$O:$Q,3,0)</f>
        <v>4</v>
      </c>
      <c r="AU799">
        <f>VLOOKUP(F799,[2]Sheet1!$K:$M,3,0)</f>
        <v>4</v>
      </c>
      <c r="AW799" t="s">
        <v>1287</v>
      </c>
    </row>
    <row r="800" spans="1:49">
      <c r="A800">
        <v>978</v>
      </c>
      <c r="B800" t="s">
        <v>13</v>
      </c>
      <c r="C800" t="s">
        <v>17</v>
      </c>
      <c r="D800">
        <v>39758</v>
      </c>
      <c r="E800" t="s">
        <v>14</v>
      </c>
      <c r="F800" s="25" t="s">
        <v>1128</v>
      </c>
      <c r="I800" t="s">
        <v>15</v>
      </c>
      <c r="J800" s="41">
        <v>2</v>
      </c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  <c r="AC800" s="42"/>
      <c r="AD800" s="42"/>
      <c r="AE800" s="42"/>
      <c r="AF800" s="42"/>
      <c r="AG800" s="42"/>
      <c r="AH800" s="42"/>
      <c r="AI800" s="42"/>
      <c r="AJ800" s="42"/>
      <c r="AK800" s="42"/>
      <c r="AL800" s="42"/>
      <c r="AM800" s="42"/>
      <c r="AN800" s="42"/>
      <c r="AO800" s="42"/>
      <c r="AP800" s="42"/>
      <c r="AQ800" s="42"/>
      <c r="AR800" t="s">
        <v>12</v>
      </c>
      <c r="AS800" s="46">
        <v>6300000</v>
      </c>
      <c r="AT800">
        <f>VLOOKUP(F800,'[1]Packing List Items'!$O:$Q,3,0)</f>
        <v>2</v>
      </c>
      <c r="AU800">
        <f>VLOOKUP(F800,[2]Sheet1!$K:$M,3,0)</f>
        <v>2</v>
      </c>
      <c r="AW800" t="s">
        <v>1287</v>
      </c>
    </row>
    <row r="801" spans="1:49">
      <c r="A801">
        <v>979</v>
      </c>
      <c r="B801" t="s">
        <v>13</v>
      </c>
      <c r="C801" t="s">
        <v>17</v>
      </c>
      <c r="D801">
        <v>39758</v>
      </c>
      <c r="E801" t="s">
        <v>14</v>
      </c>
      <c r="F801" s="25" t="s">
        <v>1129</v>
      </c>
      <c r="I801" t="s">
        <v>15</v>
      </c>
      <c r="J801" s="41">
        <v>9</v>
      </c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  <c r="AE801" s="42"/>
      <c r="AF801" s="42"/>
      <c r="AG801" s="42"/>
      <c r="AH801" s="42"/>
      <c r="AI801" s="42"/>
      <c r="AJ801" s="42"/>
      <c r="AK801" s="42"/>
      <c r="AL801" s="42"/>
      <c r="AM801" s="42"/>
      <c r="AN801" s="42"/>
      <c r="AO801" s="42"/>
      <c r="AP801" s="42"/>
      <c r="AQ801" s="42"/>
      <c r="AR801" t="s">
        <v>12</v>
      </c>
      <c r="AS801" s="46">
        <v>5250000</v>
      </c>
      <c r="AT801">
        <f>VLOOKUP(F801,'[1]Packing List Items'!$O:$Q,3,0)</f>
        <v>9</v>
      </c>
      <c r="AU801">
        <f>VLOOKUP(F801,[2]Sheet1!$K:$M,3,0)</f>
        <v>9</v>
      </c>
      <c r="AW801" t="s">
        <v>1287</v>
      </c>
    </row>
    <row r="802" spans="1:49">
      <c r="A802">
        <v>980</v>
      </c>
      <c r="B802" t="s">
        <v>13</v>
      </c>
      <c r="C802" t="s">
        <v>17</v>
      </c>
      <c r="D802">
        <v>39758</v>
      </c>
      <c r="E802" t="s">
        <v>14</v>
      </c>
      <c r="F802" s="25" t="s">
        <v>1130</v>
      </c>
      <c r="I802" t="s">
        <v>15</v>
      </c>
      <c r="J802" s="41">
        <v>2</v>
      </c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  <c r="AD802" s="42"/>
      <c r="AE802" s="42"/>
      <c r="AF802" s="42"/>
      <c r="AG802" s="42"/>
      <c r="AH802" s="42"/>
      <c r="AI802" s="42"/>
      <c r="AJ802" s="42"/>
      <c r="AK802" s="42"/>
      <c r="AL802" s="42"/>
      <c r="AM802" s="42"/>
      <c r="AN802" s="42"/>
      <c r="AO802" s="42"/>
      <c r="AP802" s="42"/>
      <c r="AQ802" s="42"/>
      <c r="AR802" t="s">
        <v>12</v>
      </c>
      <c r="AS802" s="46">
        <v>4200000</v>
      </c>
      <c r="AT802">
        <f>VLOOKUP(F802,'[1]Packing List Items'!$O:$Q,3,0)</f>
        <v>2</v>
      </c>
      <c r="AU802">
        <f>VLOOKUP(F802,[2]Sheet1!$K:$M,3,0)</f>
        <v>2</v>
      </c>
      <c r="AW802" t="s">
        <v>1287</v>
      </c>
    </row>
    <row r="803" spans="1:49">
      <c r="A803">
        <v>981</v>
      </c>
      <c r="B803" t="s">
        <v>13</v>
      </c>
      <c r="C803" t="s">
        <v>17</v>
      </c>
      <c r="D803">
        <v>39758</v>
      </c>
      <c r="E803" t="s">
        <v>14</v>
      </c>
      <c r="F803" s="25" t="s">
        <v>1131</v>
      </c>
      <c r="I803" t="s">
        <v>15</v>
      </c>
      <c r="J803" s="41">
        <v>5</v>
      </c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42"/>
      <c r="AE803" s="42"/>
      <c r="AF803" s="42"/>
      <c r="AG803" s="42"/>
      <c r="AH803" s="42"/>
      <c r="AI803" s="42"/>
      <c r="AJ803" s="42"/>
      <c r="AK803" s="42"/>
      <c r="AL803" s="42"/>
      <c r="AM803" s="42"/>
      <c r="AN803" s="42"/>
      <c r="AO803" s="42"/>
      <c r="AP803" s="42"/>
      <c r="AQ803" s="42"/>
      <c r="AR803" t="s">
        <v>12</v>
      </c>
      <c r="AS803" s="46">
        <v>12600000</v>
      </c>
      <c r="AT803">
        <f>VLOOKUP(F803,'[1]Packing List Items'!$O:$Q,3,0)</f>
        <v>5</v>
      </c>
      <c r="AU803">
        <f>VLOOKUP(F803,[2]Sheet1!$K:$M,3,0)</f>
        <v>5</v>
      </c>
      <c r="AW803" t="s">
        <v>1287</v>
      </c>
    </row>
    <row r="804" spans="1:49">
      <c r="A804">
        <v>982</v>
      </c>
      <c r="B804" t="s">
        <v>13</v>
      </c>
      <c r="C804" t="s">
        <v>17</v>
      </c>
      <c r="D804">
        <v>39758</v>
      </c>
      <c r="E804" t="s">
        <v>14</v>
      </c>
      <c r="F804" s="25" t="s">
        <v>1132</v>
      </c>
      <c r="I804" t="s">
        <v>15</v>
      </c>
      <c r="J804" s="41">
        <v>9</v>
      </c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  <c r="AE804" s="42"/>
      <c r="AF804" s="42"/>
      <c r="AG804" s="42"/>
      <c r="AH804" s="42"/>
      <c r="AI804" s="42"/>
      <c r="AJ804" s="42"/>
      <c r="AK804" s="42"/>
      <c r="AL804" s="42"/>
      <c r="AM804" s="42"/>
      <c r="AN804" s="42"/>
      <c r="AO804" s="42"/>
      <c r="AP804" s="42"/>
      <c r="AQ804" s="42"/>
      <c r="AR804" t="s">
        <v>12</v>
      </c>
      <c r="AS804" s="46">
        <v>8400000</v>
      </c>
      <c r="AT804">
        <f>VLOOKUP(F804,'[1]Packing List Items'!$O:$Q,3,0)</f>
        <v>9</v>
      </c>
      <c r="AU804">
        <f>VLOOKUP(F804,[2]Sheet1!$K:$M,3,0)</f>
        <v>8</v>
      </c>
      <c r="AW804" t="s">
        <v>1287</v>
      </c>
    </row>
    <row r="805" spans="1:49">
      <c r="A805">
        <v>983</v>
      </c>
      <c r="B805" t="s">
        <v>13</v>
      </c>
      <c r="C805" t="s">
        <v>17</v>
      </c>
      <c r="D805">
        <v>39758</v>
      </c>
      <c r="E805" t="s">
        <v>14</v>
      </c>
      <c r="F805" s="25" t="s">
        <v>1133</v>
      </c>
      <c r="I805" t="s">
        <v>15</v>
      </c>
      <c r="J805" s="41">
        <v>1</v>
      </c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  <c r="AD805" s="42"/>
      <c r="AE805" s="42"/>
      <c r="AF805" s="42"/>
      <c r="AG805" s="42"/>
      <c r="AH805" s="42"/>
      <c r="AI805" s="42"/>
      <c r="AJ805" s="42"/>
      <c r="AK805" s="42"/>
      <c r="AL805" s="42"/>
      <c r="AM805" s="42"/>
      <c r="AN805" s="42"/>
      <c r="AO805" s="42"/>
      <c r="AP805" s="42"/>
      <c r="AQ805" s="42"/>
      <c r="AR805" t="s">
        <v>12</v>
      </c>
      <c r="AS805" s="46">
        <v>49350000</v>
      </c>
      <c r="AT805">
        <f>VLOOKUP(F805,'[1]Packing List Items'!$O:$Q,3,0)</f>
        <v>1</v>
      </c>
      <c r="AU805">
        <f>VLOOKUP(F805,[2]Sheet1!$K:$M,3,0)</f>
        <v>1</v>
      </c>
      <c r="AW805" t="s">
        <v>1287</v>
      </c>
    </row>
    <row r="806" spans="1:49">
      <c r="A806">
        <v>984</v>
      </c>
      <c r="B806" t="s">
        <v>13</v>
      </c>
      <c r="C806" t="s">
        <v>17</v>
      </c>
      <c r="D806">
        <v>39758</v>
      </c>
      <c r="E806" t="s">
        <v>14</v>
      </c>
      <c r="F806" s="25" t="s">
        <v>1134</v>
      </c>
      <c r="I806" t="s">
        <v>15</v>
      </c>
      <c r="J806" s="41">
        <v>2</v>
      </c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42"/>
      <c r="AF806" s="42"/>
      <c r="AG806" s="42"/>
      <c r="AH806" s="42"/>
      <c r="AI806" s="42"/>
      <c r="AJ806" s="42"/>
      <c r="AK806" s="42"/>
      <c r="AL806" s="42"/>
      <c r="AM806" s="42"/>
      <c r="AN806" s="42"/>
      <c r="AO806" s="42"/>
      <c r="AP806" s="42"/>
      <c r="AQ806" s="42"/>
      <c r="AR806" t="s">
        <v>12</v>
      </c>
      <c r="AS806" s="46">
        <v>29400000</v>
      </c>
      <c r="AT806">
        <f>VLOOKUP(F806,'[1]Packing List Items'!$O:$Q,3,0)</f>
        <v>2</v>
      </c>
      <c r="AU806">
        <f>VLOOKUP(F806,[2]Sheet1!$K:$M,3,0)</f>
        <v>2</v>
      </c>
      <c r="AW806" t="s">
        <v>1287</v>
      </c>
    </row>
    <row r="807" spans="1:49">
      <c r="A807">
        <v>985</v>
      </c>
      <c r="B807" t="s">
        <v>13</v>
      </c>
      <c r="C807" t="s">
        <v>17</v>
      </c>
      <c r="D807">
        <v>39758</v>
      </c>
      <c r="E807" t="s">
        <v>14</v>
      </c>
      <c r="F807" s="25" t="s">
        <v>1135</v>
      </c>
      <c r="I807" t="s">
        <v>15</v>
      </c>
      <c r="J807" s="41">
        <v>1</v>
      </c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t="s">
        <v>12</v>
      </c>
      <c r="AS807" s="46">
        <v>70350000</v>
      </c>
      <c r="AT807">
        <f>VLOOKUP(F807,'[1]Packing List Items'!$O:$Q,3,0)</f>
        <v>1</v>
      </c>
      <c r="AU807">
        <f>VLOOKUP(F807,[2]Sheet1!$K:$M,3,0)</f>
        <v>1</v>
      </c>
      <c r="AW807" t="s">
        <v>1287</v>
      </c>
    </row>
    <row r="808" spans="1:49">
      <c r="A808">
        <v>986</v>
      </c>
      <c r="B808" t="s">
        <v>13</v>
      </c>
      <c r="C808" t="s">
        <v>17</v>
      </c>
      <c r="D808">
        <v>39758</v>
      </c>
      <c r="E808" t="s">
        <v>14</v>
      </c>
      <c r="F808" s="25" t="s">
        <v>1136</v>
      </c>
      <c r="I808" t="s">
        <v>15</v>
      </c>
      <c r="J808" s="41">
        <v>1</v>
      </c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/>
      <c r="AE808" s="42"/>
      <c r="AF808" s="42"/>
      <c r="AG808" s="42"/>
      <c r="AH808" s="42"/>
      <c r="AI808" s="42"/>
      <c r="AJ808" s="42"/>
      <c r="AK808" s="42"/>
      <c r="AL808" s="42"/>
      <c r="AM808" s="42"/>
      <c r="AN808" s="42"/>
      <c r="AO808" s="42"/>
      <c r="AP808" s="42"/>
      <c r="AQ808" s="42"/>
      <c r="AR808" t="s">
        <v>12</v>
      </c>
      <c r="AS808" s="46">
        <v>9450000</v>
      </c>
      <c r="AT808">
        <f>VLOOKUP(F808,'[1]Packing List Items'!$O:$Q,3,0)</f>
        <v>1</v>
      </c>
      <c r="AU808">
        <f>VLOOKUP(F808,[2]Sheet1!$K:$M,3,0)</f>
        <v>1</v>
      </c>
      <c r="AW808" t="s">
        <v>1287</v>
      </c>
    </row>
    <row r="809" spans="1:49">
      <c r="A809">
        <v>987</v>
      </c>
      <c r="B809" t="s">
        <v>13</v>
      </c>
      <c r="C809" t="s">
        <v>17</v>
      </c>
      <c r="D809">
        <v>39758</v>
      </c>
      <c r="E809" t="s">
        <v>14</v>
      </c>
      <c r="F809" s="25" t="s">
        <v>1137</v>
      </c>
      <c r="I809" t="s">
        <v>15</v>
      </c>
      <c r="J809" s="41">
        <v>6</v>
      </c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/>
      <c r="AE809" s="42"/>
      <c r="AF809" s="42"/>
      <c r="AG809" s="42"/>
      <c r="AH809" s="42"/>
      <c r="AI809" s="42"/>
      <c r="AJ809" s="42"/>
      <c r="AK809" s="42"/>
      <c r="AL809" s="42"/>
      <c r="AM809" s="42"/>
      <c r="AN809" s="42"/>
      <c r="AO809" s="42"/>
      <c r="AP809" s="42"/>
      <c r="AQ809" s="42"/>
      <c r="AR809" t="s">
        <v>12</v>
      </c>
      <c r="AS809" s="46">
        <v>3150000</v>
      </c>
      <c r="AT809">
        <f>VLOOKUP(F809,'[1]Packing List Items'!$O:$Q,3,0)</f>
        <v>6</v>
      </c>
      <c r="AU809">
        <f>VLOOKUP(F809,[2]Sheet1!$K:$M,3,0)</f>
        <v>6</v>
      </c>
      <c r="AW809" t="s">
        <v>1287</v>
      </c>
    </row>
    <row r="810" spans="1:49">
      <c r="A810">
        <v>988</v>
      </c>
      <c r="B810" t="s">
        <v>13</v>
      </c>
      <c r="C810" t="s">
        <v>17</v>
      </c>
      <c r="D810">
        <v>39758</v>
      </c>
      <c r="E810" t="s">
        <v>14</v>
      </c>
      <c r="F810" s="25" t="s">
        <v>1138</v>
      </c>
      <c r="I810" t="s">
        <v>15</v>
      </c>
      <c r="J810" s="41">
        <v>1</v>
      </c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42"/>
      <c r="AE810" s="42"/>
      <c r="AF810" s="42"/>
      <c r="AG810" s="42"/>
      <c r="AH810" s="42"/>
      <c r="AI810" s="42"/>
      <c r="AJ810" s="42"/>
      <c r="AK810" s="42"/>
      <c r="AL810" s="42"/>
      <c r="AM810" s="42"/>
      <c r="AN810" s="42"/>
      <c r="AO810" s="42"/>
      <c r="AP810" s="42"/>
      <c r="AQ810" s="42"/>
      <c r="AR810" t="s">
        <v>12</v>
      </c>
      <c r="AS810" s="46">
        <v>97650000</v>
      </c>
      <c r="AT810">
        <f>VLOOKUP(F810,'[1]Packing List Items'!$O:$Q,3,0)</f>
        <v>1</v>
      </c>
      <c r="AU810">
        <f>VLOOKUP(F810,[2]Sheet1!$K:$M,3,0)</f>
        <v>1</v>
      </c>
      <c r="AW810" t="s">
        <v>1287</v>
      </c>
    </row>
    <row r="811" spans="1:49">
      <c r="A811">
        <v>990</v>
      </c>
      <c r="B811" t="s">
        <v>13</v>
      </c>
      <c r="C811" t="s">
        <v>17</v>
      </c>
      <c r="D811">
        <v>39758</v>
      </c>
      <c r="E811" t="s">
        <v>14</v>
      </c>
      <c r="F811" s="25" t="s">
        <v>1139</v>
      </c>
      <c r="I811" t="s">
        <v>15</v>
      </c>
      <c r="J811" s="41">
        <v>1</v>
      </c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t="s">
        <v>12</v>
      </c>
      <c r="AS811" s="46">
        <v>11550000</v>
      </c>
      <c r="AT811">
        <f>VLOOKUP(F811,'[1]Packing List Items'!$O:$Q,3,0)</f>
        <v>1</v>
      </c>
      <c r="AU811">
        <f>VLOOKUP(F811,[2]Sheet1!$K:$M,3,0)</f>
        <v>1</v>
      </c>
      <c r="AW811" t="s">
        <v>1287</v>
      </c>
    </row>
    <row r="812" spans="1:49">
      <c r="A812">
        <v>992</v>
      </c>
      <c r="B812" t="s">
        <v>13</v>
      </c>
      <c r="C812" t="s">
        <v>17</v>
      </c>
      <c r="D812">
        <v>39758</v>
      </c>
      <c r="E812" t="s">
        <v>14</v>
      </c>
      <c r="F812" s="25" t="s">
        <v>1140</v>
      </c>
      <c r="I812" t="s">
        <v>15</v>
      </c>
      <c r="J812" s="41">
        <v>3</v>
      </c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>
        <v>3</v>
      </c>
      <c r="AK812" s="42"/>
      <c r="AL812" s="42"/>
      <c r="AM812" s="42"/>
      <c r="AN812" s="42"/>
      <c r="AO812" s="42"/>
      <c r="AP812" s="42"/>
      <c r="AQ812" s="42"/>
      <c r="AR812" t="s">
        <v>12</v>
      </c>
      <c r="AS812" s="46">
        <v>1050000</v>
      </c>
      <c r="AT812">
        <f>VLOOKUP(F812,'[1]Packing List Items'!$O:$Q,3,0)</f>
        <v>3</v>
      </c>
      <c r="AU812">
        <f>VLOOKUP(F812,[2]Sheet1!$K:$M,3,0)</f>
        <v>0</v>
      </c>
      <c r="AW812" t="s">
        <v>1287</v>
      </c>
    </row>
    <row r="813" spans="1:49">
      <c r="A813">
        <v>994</v>
      </c>
      <c r="B813" t="s">
        <v>13</v>
      </c>
      <c r="C813" t="s">
        <v>17</v>
      </c>
      <c r="D813">
        <v>39758</v>
      </c>
      <c r="E813" t="s">
        <v>14</v>
      </c>
      <c r="F813" s="25" t="s">
        <v>1141</v>
      </c>
      <c r="I813" t="s">
        <v>15</v>
      </c>
      <c r="J813" s="41">
        <v>2</v>
      </c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  <c r="AE813" s="42"/>
      <c r="AF813" s="42"/>
      <c r="AG813" s="42"/>
      <c r="AH813" s="42"/>
      <c r="AI813" s="42"/>
      <c r="AJ813" s="42"/>
      <c r="AK813" s="42"/>
      <c r="AL813" s="42"/>
      <c r="AM813" s="42"/>
      <c r="AN813" s="42"/>
      <c r="AO813" s="42"/>
      <c r="AP813" s="42"/>
      <c r="AQ813" s="42"/>
      <c r="AR813" t="s">
        <v>12</v>
      </c>
      <c r="AS813" s="46">
        <v>6300000</v>
      </c>
      <c r="AT813">
        <f>VLOOKUP(F813,'[1]Packing List Items'!$O:$Q,3,0)</f>
        <v>2</v>
      </c>
      <c r="AU813">
        <f>VLOOKUP(F813,[2]Sheet1!$K:$M,3,0)</f>
        <v>2</v>
      </c>
      <c r="AW813" t="s">
        <v>1287</v>
      </c>
    </row>
    <row r="814" spans="1:49">
      <c r="A814">
        <v>995</v>
      </c>
      <c r="B814" t="s">
        <v>13</v>
      </c>
      <c r="C814" t="s">
        <v>17</v>
      </c>
      <c r="D814">
        <v>39758</v>
      </c>
      <c r="E814" t="s">
        <v>14</v>
      </c>
      <c r="F814" s="25" t="s">
        <v>1142</v>
      </c>
      <c r="I814" t="s">
        <v>15</v>
      </c>
      <c r="J814" s="41">
        <v>3</v>
      </c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42"/>
      <c r="AF814" s="42"/>
      <c r="AG814" s="42"/>
      <c r="AH814" s="42"/>
      <c r="AI814" s="42"/>
      <c r="AJ814" s="42"/>
      <c r="AK814" s="42"/>
      <c r="AL814" s="42"/>
      <c r="AM814" s="42"/>
      <c r="AN814" s="42"/>
      <c r="AO814" s="42"/>
      <c r="AP814" s="42"/>
      <c r="AQ814" s="42"/>
      <c r="AR814" t="s">
        <v>12</v>
      </c>
      <c r="AS814" s="46">
        <v>12600000</v>
      </c>
      <c r="AT814">
        <f>VLOOKUP(F814,'[1]Packing List Items'!$O:$Q,3,0)</f>
        <v>3</v>
      </c>
      <c r="AU814">
        <f>VLOOKUP(F814,[2]Sheet1!$K:$M,3,0)</f>
        <v>3</v>
      </c>
      <c r="AW814" t="s">
        <v>1287</v>
      </c>
    </row>
    <row r="815" spans="1:49">
      <c r="A815">
        <v>996</v>
      </c>
      <c r="B815" t="s">
        <v>13</v>
      </c>
      <c r="C815" t="s">
        <v>17</v>
      </c>
      <c r="D815">
        <v>39758</v>
      </c>
      <c r="E815" t="s">
        <v>14</v>
      </c>
      <c r="F815" s="25" t="s">
        <v>1143</v>
      </c>
      <c r="I815" t="s">
        <v>15</v>
      </c>
      <c r="J815" s="41">
        <v>2</v>
      </c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42"/>
      <c r="AE815" s="42"/>
      <c r="AF815" s="42"/>
      <c r="AG815" s="42"/>
      <c r="AH815" s="42"/>
      <c r="AI815" s="42"/>
      <c r="AJ815" s="42"/>
      <c r="AK815" s="42"/>
      <c r="AL815" s="42"/>
      <c r="AM815" s="42"/>
      <c r="AN815" s="42"/>
      <c r="AO815" s="42"/>
      <c r="AP815" s="42"/>
      <c r="AQ815" s="42"/>
      <c r="AR815" t="s">
        <v>12</v>
      </c>
      <c r="AS815" s="46">
        <v>3150000</v>
      </c>
      <c r="AT815">
        <f>VLOOKUP(F815,'[1]Packing List Items'!$O:$Q,3,0)</f>
        <v>2</v>
      </c>
      <c r="AU815">
        <f>VLOOKUP(F815,[2]Sheet1!$K:$M,3,0)</f>
        <v>2</v>
      </c>
      <c r="AW815" t="s">
        <v>1287</v>
      </c>
    </row>
    <row r="816" spans="1:49">
      <c r="A816">
        <v>997</v>
      </c>
      <c r="B816" t="s">
        <v>13</v>
      </c>
      <c r="C816" t="s">
        <v>17</v>
      </c>
      <c r="D816">
        <v>39758</v>
      </c>
      <c r="E816" t="s">
        <v>14</v>
      </c>
      <c r="F816" s="25" t="s">
        <v>1144</v>
      </c>
      <c r="I816" t="s">
        <v>15</v>
      </c>
      <c r="J816" s="41">
        <v>9</v>
      </c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2"/>
      <c r="AE816" s="42"/>
      <c r="AF816" s="42"/>
      <c r="AG816" s="42"/>
      <c r="AH816" s="42"/>
      <c r="AI816" s="42"/>
      <c r="AJ816" s="42"/>
      <c r="AK816" s="42"/>
      <c r="AL816" s="42"/>
      <c r="AM816" s="42"/>
      <c r="AN816" s="42"/>
      <c r="AO816" s="42"/>
      <c r="AP816" s="42"/>
      <c r="AQ816" s="42"/>
      <c r="AR816" t="s">
        <v>12</v>
      </c>
      <c r="AS816" s="46">
        <v>5250000</v>
      </c>
      <c r="AT816">
        <f>VLOOKUP(F816,'[1]Packing List Items'!$O:$Q,3,0)</f>
        <v>9</v>
      </c>
      <c r="AU816">
        <f>VLOOKUP(F816,[2]Sheet1!$K:$M,3,0)</f>
        <v>9</v>
      </c>
      <c r="AW816" t="s">
        <v>1287</v>
      </c>
    </row>
    <row r="817" spans="1:49">
      <c r="A817">
        <v>998</v>
      </c>
      <c r="B817" t="s">
        <v>13</v>
      </c>
      <c r="C817" t="s">
        <v>17</v>
      </c>
      <c r="D817">
        <v>39758</v>
      </c>
      <c r="E817" t="s">
        <v>14</v>
      </c>
      <c r="F817" s="25" t="s">
        <v>1145</v>
      </c>
      <c r="I817" t="s">
        <v>15</v>
      </c>
      <c r="J817" s="41">
        <v>27</v>
      </c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2"/>
      <c r="AF817" s="42"/>
      <c r="AG817" s="42"/>
      <c r="AH817" s="42"/>
      <c r="AI817" s="42"/>
      <c r="AJ817" s="42"/>
      <c r="AK817" s="42"/>
      <c r="AL817" s="42"/>
      <c r="AM817" s="42"/>
      <c r="AN817" s="42"/>
      <c r="AO817" s="42"/>
      <c r="AP817" s="42"/>
      <c r="AQ817" s="42"/>
      <c r="AR817" t="s">
        <v>12</v>
      </c>
      <c r="AS817" s="46">
        <v>4200000</v>
      </c>
      <c r="AT817">
        <f>VLOOKUP(F817,'[1]Packing List Items'!$O:$Q,3,0)</f>
        <v>27</v>
      </c>
      <c r="AU817">
        <f>VLOOKUP(F817,[2]Sheet1!$K:$M,3,0)</f>
        <v>27</v>
      </c>
      <c r="AW817" t="s">
        <v>1287</v>
      </c>
    </row>
    <row r="818" spans="1:49">
      <c r="A818">
        <v>999</v>
      </c>
      <c r="B818" t="s">
        <v>13</v>
      </c>
      <c r="C818" t="s">
        <v>17</v>
      </c>
      <c r="D818">
        <v>39758</v>
      </c>
      <c r="E818" t="s">
        <v>14</v>
      </c>
      <c r="F818" s="25" t="s">
        <v>1146</v>
      </c>
      <c r="I818" t="s">
        <v>15</v>
      </c>
      <c r="J818" s="41">
        <v>1</v>
      </c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  <c r="AD818" s="42"/>
      <c r="AE818" s="42"/>
      <c r="AF818" s="42"/>
      <c r="AG818" s="42"/>
      <c r="AH818" s="42"/>
      <c r="AI818" s="42"/>
      <c r="AJ818" s="42"/>
      <c r="AK818" s="42"/>
      <c r="AL818" s="42"/>
      <c r="AM818" s="42"/>
      <c r="AN818" s="42"/>
      <c r="AO818" s="42"/>
      <c r="AP818" s="42"/>
      <c r="AQ818" s="42"/>
      <c r="AR818" t="s">
        <v>12</v>
      </c>
      <c r="AS818" s="46">
        <v>4200000</v>
      </c>
      <c r="AT818">
        <f>VLOOKUP(F818,'[1]Packing List Items'!$O:$Q,3,0)</f>
        <v>1</v>
      </c>
      <c r="AU818">
        <f>VLOOKUP(F818,[2]Sheet1!$K:$M,3,0)</f>
        <v>1</v>
      </c>
      <c r="AW818" t="s">
        <v>1287</v>
      </c>
    </row>
    <row r="819" spans="1:49">
      <c r="A819">
        <v>1000</v>
      </c>
      <c r="B819" t="s">
        <v>13</v>
      </c>
      <c r="C819" t="s">
        <v>17</v>
      </c>
      <c r="D819">
        <v>39758</v>
      </c>
      <c r="E819" t="s">
        <v>14</v>
      </c>
      <c r="F819" s="25" t="s">
        <v>1147</v>
      </c>
      <c r="I819" t="s">
        <v>15</v>
      </c>
      <c r="J819" s="41">
        <v>3</v>
      </c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2"/>
      <c r="AF819" s="42"/>
      <c r="AG819" s="42"/>
      <c r="AH819" s="42"/>
      <c r="AI819" s="42"/>
      <c r="AJ819" s="42"/>
      <c r="AK819" s="42"/>
      <c r="AL819" s="42"/>
      <c r="AM819" s="42"/>
      <c r="AN819" s="42"/>
      <c r="AO819" s="42"/>
      <c r="AP819" s="42"/>
      <c r="AQ819" s="42"/>
      <c r="AR819" t="s">
        <v>12</v>
      </c>
      <c r="AS819" s="46">
        <v>3150000</v>
      </c>
      <c r="AT819">
        <f>VLOOKUP(F819,'[1]Packing List Items'!$O:$Q,3,0)</f>
        <v>3</v>
      </c>
      <c r="AU819">
        <f>VLOOKUP(F819,[2]Sheet1!$K:$M,3,0)</f>
        <v>3</v>
      </c>
      <c r="AW819" t="s">
        <v>1287</v>
      </c>
    </row>
    <row r="820" spans="1:49">
      <c r="A820">
        <v>1001</v>
      </c>
      <c r="B820" t="s">
        <v>13</v>
      </c>
      <c r="C820" t="s">
        <v>17</v>
      </c>
      <c r="D820">
        <v>39758</v>
      </c>
      <c r="E820" t="s">
        <v>14</v>
      </c>
      <c r="F820" s="25" t="s">
        <v>1148</v>
      </c>
      <c r="I820" t="s">
        <v>15</v>
      </c>
      <c r="J820" s="41">
        <v>1</v>
      </c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  <c r="AD820" s="42"/>
      <c r="AE820" s="42"/>
      <c r="AF820" s="42"/>
      <c r="AG820" s="42"/>
      <c r="AH820" s="42"/>
      <c r="AI820" s="42"/>
      <c r="AJ820" s="42"/>
      <c r="AK820" s="42"/>
      <c r="AL820" s="42"/>
      <c r="AM820" s="42"/>
      <c r="AN820" s="42"/>
      <c r="AO820" s="42"/>
      <c r="AP820" s="42"/>
      <c r="AQ820" s="42"/>
      <c r="AR820" t="s">
        <v>12</v>
      </c>
      <c r="AS820" s="46">
        <v>5250000</v>
      </c>
      <c r="AT820">
        <f>VLOOKUP(F820,'[1]Packing List Items'!$O:$Q,3,0)</f>
        <v>1</v>
      </c>
      <c r="AU820">
        <f>VLOOKUP(F820,[2]Sheet1!$K:$M,3,0)</f>
        <v>1</v>
      </c>
      <c r="AW820" t="s">
        <v>1287</v>
      </c>
    </row>
    <row r="821" spans="1:49">
      <c r="A821">
        <v>1003</v>
      </c>
      <c r="B821" t="s">
        <v>13</v>
      </c>
      <c r="C821" t="s">
        <v>17</v>
      </c>
      <c r="D821">
        <v>39758</v>
      </c>
      <c r="E821" t="s">
        <v>14</v>
      </c>
      <c r="F821" s="25" t="s">
        <v>1149</v>
      </c>
      <c r="I821" t="s">
        <v>15</v>
      </c>
      <c r="J821" s="41">
        <v>1</v>
      </c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  <c r="AD821" s="42"/>
      <c r="AE821" s="42"/>
      <c r="AF821" s="42"/>
      <c r="AG821" s="42"/>
      <c r="AH821" s="42"/>
      <c r="AI821" s="42"/>
      <c r="AJ821" s="42"/>
      <c r="AK821" s="42"/>
      <c r="AL821" s="42"/>
      <c r="AM821" s="42"/>
      <c r="AN821" s="42"/>
      <c r="AO821" s="42"/>
      <c r="AP821" s="42"/>
      <c r="AQ821" s="42"/>
      <c r="AR821" t="s">
        <v>12</v>
      </c>
      <c r="AS821" s="46">
        <v>5250000</v>
      </c>
      <c r="AT821">
        <f>VLOOKUP(F821,'[1]Packing List Items'!$O:$Q,3,0)</f>
        <v>1</v>
      </c>
      <c r="AU821">
        <f>VLOOKUP(F821,[2]Sheet1!$K:$M,3,0)</f>
        <v>1</v>
      </c>
      <c r="AW821" t="s">
        <v>1287</v>
      </c>
    </row>
    <row r="822" spans="1:49">
      <c r="A822">
        <v>1004</v>
      </c>
      <c r="B822" t="s">
        <v>13</v>
      </c>
      <c r="C822" t="s">
        <v>17</v>
      </c>
      <c r="D822">
        <v>39758</v>
      </c>
      <c r="E822" t="s">
        <v>14</v>
      </c>
      <c r="F822" s="25" t="s">
        <v>1150</v>
      </c>
      <c r="I822" t="s">
        <v>15</v>
      </c>
      <c r="J822" s="41">
        <v>20</v>
      </c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  <c r="AD822" s="42"/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2"/>
      <c r="AP822" s="42"/>
      <c r="AQ822" s="42"/>
      <c r="AR822" t="s">
        <v>12</v>
      </c>
      <c r="AS822" s="46">
        <v>2100000</v>
      </c>
      <c r="AT822">
        <f>VLOOKUP(F822,'[1]Packing List Items'!$O:$Q,3,0)</f>
        <v>20</v>
      </c>
      <c r="AU822">
        <f>VLOOKUP(F822,[2]Sheet1!$K:$M,3,0)</f>
        <v>20</v>
      </c>
      <c r="AW822" t="s">
        <v>1287</v>
      </c>
    </row>
    <row r="823" spans="1:49">
      <c r="A823">
        <v>1005</v>
      </c>
      <c r="B823" t="s">
        <v>13</v>
      </c>
      <c r="C823" t="s">
        <v>17</v>
      </c>
      <c r="D823">
        <v>39758</v>
      </c>
      <c r="E823" t="s">
        <v>14</v>
      </c>
      <c r="F823" s="25" t="s">
        <v>1151</v>
      </c>
      <c r="I823" t="s">
        <v>15</v>
      </c>
      <c r="J823" s="41">
        <v>2</v>
      </c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/>
      <c r="AE823" s="42"/>
      <c r="AF823" s="42"/>
      <c r="AG823" s="42"/>
      <c r="AH823" s="42"/>
      <c r="AI823" s="42"/>
      <c r="AJ823" s="42"/>
      <c r="AK823" s="42"/>
      <c r="AL823" s="42"/>
      <c r="AM823" s="42"/>
      <c r="AN823" s="42"/>
      <c r="AO823" s="42"/>
      <c r="AP823" s="42"/>
      <c r="AQ823" s="42"/>
      <c r="AR823" t="s">
        <v>12</v>
      </c>
      <c r="AS823" s="46">
        <v>66150000</v>
      </c>
      <c r="AT823">
        <f>VLOOKUP(F823,'[1]Packing List Items'!$O:$Q,3,0)</f>
        <v>2</v>
      </c>
      <c r="AU823">
        <f>VLOOKUP(F823,[2]Sheet1!$K:$M,3,0)</f>
        <v>2</v>
      </c>
      <c r="AW823" t="s">
        <v>1287</v>
      </c>
    </row>
    <row r="824" spans="1:49">
      <c r="A824">
        <v>1006</v>
      </c>
      <c r="B824" t="s">
        <v>13</v>
      </c>
      <c r="C824" t="s">
        <v>17</v>
      </c>
      <c r="D824">
        <v>39758</v>
      </c>
      <c r="E824" t="s">
        <v>14</v>
      </c>
      <c r="F824" s="25" t="s">
        <v>1152</v>
      </c>
      <c r="I824" t="s">
        <v>15</v>
      </c>
      <c r="J824" s="41">
        <v>15</v>
      </c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t="s">
        <v>12</v>
      </c>
      <c r="AS824" s="46">
        <v>13650000</v>
      </c>
      <c r="AT824">
        <f>VLOOKUP(F824,'[1]Packing List Items'!$O:$Q,3,0)</f>
        <v>15</v>
      </c>
      <c r="AU824">
        <f>VLOOKUP(F824,[2]Sheet1!$K:$M,3,0)</f>
        <v>15</v>
      </c>
      <c r="AW824" t="s">
        <v>1287</v>
      </c>
    </row>
    <row r="825" spans="1:49">
      <c r="A825">
        <v>1007</v>
      </c>
      <c r="B825" t="s">
        <v>13</v>
      </c>
      <c r="C825" t="s">
        <v>17</v>
      </c>
      <c r="D825">
        <v>39758</v>
      </c>
      <c r="E825" t="s">
        <v>14</v>
      </c>
      <c r="F825" s="25" t="s">
        <v>1153</v>
      </c>
      <c r="I825" t="s">
        <v>15</v>
      </c>
      <c r="J825" s="41">
        <v>45</v>
      </c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  <c r="AD825" s="42"/>
      <c r="AE825" s="42"/>
      <c r="AF825" s="42"/>
      <c r="AG825" s="42"/>
      <c r="AH825" s="42"/>
      <c r="AI825" s="42"/>
      <c r="AJ825" s="42"/>
      <c r="AK825" s="42"/>
      <c r="AL825" s="42"/>
      <c r="AM825" s="42"/>
      <c r="AN825" s="42"/>
      <c r="AO825" s="42"/>
      <c r="AP825" s="42"/>
      <c r="AQ825" s="42"/>
      <c r="AR825" t="s">
        <v>12</v>
      </c>
      <c r="AS825" s="46">
        <v>4200000</v>
      </c>
      <c r="AT825">
        <f>VLOOKUP(F825,'[1]Packing List Items'!$O:$Q,3,0)</f>
        <v>45</v>
      </c>
      <c r="AU825">
        <f>VLOOKUP(F825,[2]Sheet1!$K:$M,3,0)</f>
        <v>45</v>
      </c>
      <c r="AW825" t="s">
        <v>1287</v>
      </c>
    </row>
    <row r="826" spans="1:49">
      <c r="A826">
        <v>1012</v>
      </c>
      <c r="B826" t="s">
        <v>13</v>
      </c>
      <c r="C826" t="s">
        <v>17</v>
      </c>
      <c r="D826">
        <v>39758</v>
      </c>
      <c r="E826" t="s">
        <v>14</v>
      </c>
      <c r="F826" s="25" t="s">
        <v>1154</v>
      </c>
      <c r="I826" t="s">
        <v>15</v>
      </c>
      <c r="J826" s="41">
        <v>5</v>
      </c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42"/>
      <c r="AF826" s="42"/>
      <c r="AG826" s="42"/>
      <c r="AH826" s="42"/>
      <c r="AI826" s="42"/>
      <c r="AJ826" s="42"/>
      <c r="AK826" s="42"/>
      <c r="AL826" s="42"/>
      <c r="AM826" s="42"/>
      <c r="AN826" s="42"/>
      <c r="AO826" s="42"/>
      <c r="AP826" s="42"/>
      <c r="AQ826" s="42"/>
      <c r="AR826" t="s">
        <v>12</v>
      </c>
      <c r="AS826" s="46">
        <v>32550000</v>
      </c>
      <c r="AT826">
        <f>VLOOKUP(F826,'[1]Packing List Items'!$O:$Q,3,0)</f>
        <v>5</v>
      </c>
      <c r="AU826">
        <f>VLOOKUP(F826,[2]Sheet1!$K:$M,3,0)</f>
        <v>5</v>
      </c>
      <c r="AW826" t="s">
        <v>1287</v>
      </c>
    </row>
    <row r="827" spans="1:49">
      <c r="A827">
        <v>1013</v>
      </c>
      <c r="B827" t="s">
        <v>13</v>
      </c>
      <c r="C827" t="s">
        <v>17</v>
      </c>
      <c r="D827">
        <v>39758</v>
      </c>
      <c r="E827" t="s">
        <v>14</v>
      </c>
      <c r="F827" s="25" t="s">
        <v>1155</v>
      </c>
      <c r="I827" t="s">
        <v>15</v>
      </c>
      <c r="J827" s="41">
        <v>4</v>
      </c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42"/>
      <c r="AD827" s="42"/>
      <c r="AE827" s="42"/>
      <c r="AF827" s="42"/>
      <c r="AG827" s="42"/>
      <c r="AH827" s="42"/>
      <c r="AI827" s="42"/>
      <c r="AJ827" s="42"/>
      <c r="AK827" s="42"/>
      <c r="AL827" s="42"/>
      <c r="AM827" s="42"/>
      <c r="AN827" s="42"/>
      <c r="AO827" s="42"/>
      <c r="AP827" s="42"/>
      <c r="AQ827" s="42"/>
      <c r="AR827" t="s">
        <v>12</v>
      </c>
      <c r="AS827" s="46">
        <v>1050000</v>
      </c>
      <c r="AT827">
        <f>VLOOKUP(F827,'[1]Packing List Items'!$O:$Q,3,0)</f>
        <v>4</v>
      </c>
      <c r="AU827">
        <f>VLOOKUP(F827,[2]Sheet1!$K:$M,3,0)</f>
        <v>4</v>
      </c>
      <c r="AW827" t="s">
        <v>1287</v>
      </c>
    </row>
    <row r="828" spans="1:49">
      <c r="A828">
        <v>1014</v>
      </c>
      <c r="B828" t="s">
        <v>13</v>
      </c>
      <c r="C828" t="s">
        <v>17</v>
      </c>
      <c r="D828">
        <v>39758</v>
      </c>
      <c r="E828" t="s">
        <v>14</v>
      </c>
      <c r="F828" s="25" t="s">
        <v>1156</v>
      </c>
      <c r="I828" t="s">
        <v>15</v>
      </c>
      <c r="J828" s="41">
        <v>25</v>
      </c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  <c r="AC828" s="42"/>
      <c r="AD828" s="42"/>
      <c r="AE828" s="42"/>
      <c r="AF828" s="42"/>
      <c r="AG828" s="42"/>
      <c r="AH828" s="42"/>
      <c r="AI828" s="42"/>
      <c r="AJ828" s="42"/>
      <c r="AK828" s="42"/>
      <c r="AL828" s="42"/>
      <c r="AM828" s="42"/>
      <c r="AN828" s="42"/>
      <c r="AO828" s="42"/>
      <c r="AP828" s="42"/>
      <c r="AQ828" s="42"/>
      <c r="AR828" t="s">
        <v>12</v>
      </c>
      <c r="AS828" s="46">
        <v>11550000</v>
      </c>
      <c r="AT828">
        <f>VLOOKUP(F828,'[1]Packing List Items'!$O:$Q,3,0)</f>
        <v>25</v>
      </c>
      <c r="AU828">
        <f>VLOOKUP(F828,[2]Sheet1!$K:$M,3,0)</f>
        <v>25</v>
      </c>
      <c r="AW828" t="s">
        <v>1287</v>
      </c>
    </row>
    <row r="829" spans="1:49">
      <c r="A829">
        <v>1015</v>
      </c>
      <c r="B829" t="s">
        <v>13</v>
      </c>
      <c r="C829" t="s">
        <v>17</v>
      </c>
      <c r="D829">
        <v>39758</v>
      </c>
      <c r="E829" t="s">
        <v>14</v>
      </c>
      <c r="F829" s="25" t="s">
        <v>1157</v>
      </c>
      <c r="I829" t="s">
        <v>15</v>
      </c>
      <c r="J829" s="41">
        <v>3</v>
      </c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  <c r="AD829" s="42"/>
      <c r="AE829" s="42"/>
      <c r="AF829" s="42"/>
      <c r="AG829" s="42"/>
      <c r="AH829" s="42"/>
      <c r="AI829" s="42"/>
      <c r="AJ829" s="42"/>
      <c r="AK829" s="42"/>
      <c r="AL829" s="42"/>
      <c r="AM829" s="42"/>
      <c r="AN829" s="42"/>
      <c r="AO829" s="42"/>
      <c r="AP829" s="42"/>
      <c r="AQ829" s="42"/>
      <c r="AR829" t="s">
        <v>12</v>
      </c>
      <c r="AS829" s="46">
        <v>1050000</v>
      </c>
      <c r="AT829">
        <f>VLOOKUP(F829,'[1]Packing List Items'!$O:$Q,3,0)</f>
        <v>3</v>
      </c>
      <c r="AU829">
        <f>VLOOKUP(F829,[2]Sheet1!$K:$M,3,0)</f>
        <v>3</v>
      </c>
      <c r="AW829" t="s">
        <v>1287</v>
      </c>
    </row>
    <row r="830" spans="1:49">
      <c r="A830">
        <v>1017</v>
      </c>
      <c r="B830" t="s">
        <v>13</v>
      </c>
      <c r="C830" t="s">
        <v>17</v>
      </c>
      <c r="D830">
        <v>39758</v>
      </c>
      <c r="E830" t="s">
        <v>14</v>
      </c>
      <c r="F830" s="25" t="s">
        <v>1158</v>
      </c>
      <c r="I830" t="s">
        <v>15</v>
      </c>
      <c r="J830" s="41">
        <v>55</v>
      </c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  <c r="AC830" s="42"/>
      <c r="AD830" s="42"/>
      <c r="AE830" s="42"/>
      <c r="AF830" s="42"/>
      <c r="AG830" s="42"/>
      <c r="AH830" s="42"/>
      <c r="AI830" s="42"/>
      <c r="AJ830" s="42"/>
      <c r="AK830" s="42"/>
      <c r="AL830" s="42"/>
      <c r="AM830" s="42"/>
      <c r="AN830" s="42"/>
      <c r="AO830" s="42"/>
      <c r="AP830" s="42"/>
      <c r="AQ830" s="42"/>
      <c r="AR830" t="s">
        <v>12</v>
      </c>
      <c r="AS830" s="46">
        <v>420000</v>
      </c>
      <c r="AT830">
        <f>VLOOKUP(F830,'[1]Packing List Items'!$O:$Q,3,0)</f>
        <v>55</v>
      </c>
      <c r="AU830">
        <f>VLOOKUP(F830,[2]Sheet1!$K:$M,3,0)</f>
        <v>55</v>
      </c>
      <c r="AW830" t="s">
        <v>1287</v>
      </c>
    </row>
    <row r="831" spans="1:49">
      <c r="A831">
        <v>1018</v>
      </c>
      <c r="B831" t="s">
        <v>13</v>
      </c>
      <c r="C831" t="s">
        <v>17</v>
      </c>
      <c r="D831">
        <v>39758</v>
      </c>
      <c r="E831" t="s">
        <v>14</v>
      </c>
      <c r="F831" s="25" t="s">
        <v>1159</v>
      </c>
      <c r="I831" t="s">
        <v>15</v>
      </c>
      <c r="J831" s="41">
        <v>23</v>
      </c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42"/>
      <c r="AD831" s="42"/>
      <c r="AE831" s="42"/>
      <c r="AF831" s="42"/>
      <c r="AG831" s="42"/>
      <c r="AH831" s="42"/>
      <c r="AI831" s="42"/>
      <c r="AJ831" s="42"/>
      <c r="AK831" s="42"/>
      <c r="AL831" s="42"/>
      <c r="AM831" s="42"/>
      <c r="AN831" s="42"/>
      <c r="AO831" s="42"/>
      <c r="AP831" s="42"/>
      <c r="AQ831" s="42"/>
      <c r="AR831" t="s">
        <v>12</v>
      </c>
      <c r="AS831" s="46">
        <v>3150000</v>
      </c>
      <c r="AT831">
        <f>VLOOKUP(F831,'[1]Packing List Items'!$O:$Q,3,0)</f>
        <v>23</v>
      </c>
      <c r="AU831">
        <f>VLOOKUP(F831,[2]Sheet1!$K:$M,3,0)</f>
        <v>23</v>
      </c>
      <c r="AW831" t="s">
        <v>1287</v>
      </c>
    </row>
    <row r="832" spans="1:49">
      <c r="A832">
        <v>1019</v>
      </c>
      <c r="B832" t="s">
        <v>13</v>
      </c>
      <c r="C832" t="s">
        <v>17</v>
      </c>
      <c r="D832">
        <v>39758</v>
      </c>
      <c r="E832" t="s">
        <v>14</v>
      </c>
      <c r="F832" s="25" t="s">
        <v>1160</v>
      </c>
      <c r="I832" t="s">
        <v>15</v>
      </c>
      <c r="J832" s="41">
        <v>2</v>
      </c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  <c r="AD832" s="42"/>
      <c r="AE832" s="42"/>
      <c r="AF832" s="42"/>
      <c r="AG832" s="42"/>
      <c r="AH832" s="42"/>
      <c r="AI832" s="42"/>
      <c r="AJ832" s="42"/>
      <c r="AK832" s="42"/>
      <c r="AL832" s="42"/>
      <c r="AM832" s="42"/>
      <c r="AN832" s="42"/>
      <c r="AO832" s="42"/>
      <c r="AP832" s="42"/>
      <c r="AQ832" s="42"/>
      <c r="AR832" t="s">
        <v>12</v>
      </c>
      <c r="AS832" s="46">
        <v>3150000</v>
      </c>
      <c r="AT832">
        <f>VLOOKUP(F832,'[1]Packing List Items'!$O:$Q,3,0)</f>
        <v>2</v>
      </c>
      <c r="AU832">
        <f>VLOOKUP(F832,[2]Sheet1!$K:$M,3,0)</f>
        <v>2</v>
      </c>
      <c r="AW832" t="s">
        <v>1287</v>
      </c>
    </row>
    <row r="833" spans="1:49">
      <c r="A833">
        <v>1020</v>
      </c>
      <c r="B833" t="s">
        <v>13</v>
      </c>
      <c r="C833" t="s">
        <v>17</v>
      </c>
      <c r="D833">
        <v>39758</v>
      </c>
      <c r="E833" t="s">
        <v>14</v>
      </c>
      <c r="F833" s="25" t="s">
        <v>1161</v>
      </c>
      <c r="I833" t="s">
        <v>15</v>
      </c>
      <c r="J833" s="41">
        <v>4</v>
      </c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  <c r="AD833" s="42"/>
      <c r="AE833" s="42"/>
      <c r="AF833" s="42"/>
      <c r="AG833" s="42"/>
      <c r="AH833" s="42"/>
      <c r="AI833" s="42"/>
      <c r="AJ833" s="42"/>
      <c r="AK833" s="42"/>
      <c r="AL833" s="42"/>
      <c r="AM833" s="42"/>
      <c r="AN833" s="42"/>
      <c r="AO833" s="42"/>
      <c r="AP833" s="42"/>
      <c r="AQ833" s="42"/>
      <c r="AR833" t="s">
        <v>12</v>
      </c>
      <c r="AT833">
        <f>VLOOKUP(F833,'[1]Packing List Items'!$O:$Q,3,0)</f>
        <v>4</v>
      </c>
      <c r="AU833">
        <f>VLOOKUP(F833,[2]Sheet1!$K:$M,3,0)</f>
        <v>0</v>
      </c>
    </row>
    <row r="834" spans="1:49">
      <c r="A834">
        <v>1022</v>
      </c>
      <c r="B834" t="s">
        <v>13</v>
      </c>
      <c r="C834" t="s">
        <v>17</v>
      </c>
      <c r="D834">
        <v>39758</v>
      </c>
      <c r="E834" t="s">
        <v>14</v>
      </c>
      <c r="F834" s="25" t="s">
        <v>1162</v>
      </c>
      <c r="I834" t="s">
        <v>15</v>
      </c>
      <c r="J834" s="41">
        <v>5</v>
      </c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  <c r="AD834" s="42"/>
      <c r="AE834" s="42"/>
      <c r="AF834" s="42"/>
      <c r="AG834" s="42"/>
      <c r="AH834" s="42"/>
      <c r="AI834" s="42"/>
      <c r="AJ834" s="42"/>
      <c r="AK834" s="42"/>
      <c r="AL834" s="42"/>
      <c r="AM834" s="42"/>
      <c r="AN834" s="42"/>
      <c r="AO834" s="42"/>
      <c r="AP834" s="42"/>
      <c r="AQ834" s="42"/>
      <c r="AR834" t="s">
        <v>12</v>
      </c>
      <c r="AS834" s="46">
        <v>2100000</v>
      </c>
      <c r="AT834">
        <f>VLOOKUP(F834,'[1]Packing List Items'!$O:$Q,3,0)</f>
        <v>5</v>
      </c>
      <c r="AU834">
        <f>VLOOKUP(F834,[2]Sheet1!$K:$M,3,0)</f>
        <v>5</v>
      </c>
      <c r="AW834" t="s">
        <v>1287</v>
      </c>
    </row>
    <row r="835" spans="1:49">
      <c r="A835">
        <v>1024</v>
      </c>
      <c r="B835" t="s">
        <v>13</v>
      </c>
      <c r="C835" t="s">
        <v>17</v>
      </c>
      <c r="D835">
        <v>39758</v>
      </c>
      <c r="E835" t="s">
        <v>14</v>
      </c>
      <c r="F835" s="25" t="s">
        <v>1163</v>
      </c>
      <c r="I835" t="s">
        <v>15</v>
      </c>
      <c r="J835" s="41">
        <v>6</v>
      </c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42"/>
      <c r="AE835" s="42"/>
      <c r="AF835" s="42"/>
      <c r="AG835" s="42"/>
      <c r="AH835" s="42"/>
      <c r="AI835" s="42"/>
      <c r="AJ835" s="42"/>
      <c r="AK835" s="42"/>
      <c r="AL835" s="42"/>
      <c r="AM835" s="42"/>
      <c r="AN835" s="42"/>
      <c r="AO835" s="42"/>
      <c r="AP835" s="42"/>
      <c r="AQ835" s="42"/>
      <c r="AR835" t="s">
        <v>12</v>
      </c>
      <c r="AS835" s="46">
        <v>4200000</v>
      </c>
      <c r="AT835">
        <f>VLOOKUP(F835,'[1]Packing List Items'!$O:$Q,3,0)</f>
        <v>6</v>
      </c>
      <c r="AU835">
        <f>VLOOKUP(F835,[2]Sheet1!$K:$M,3,0)</f>
        <v>6</v>
      </c>
      <c r="AW835" t="s">
        <v>1287</v>
      </c>
    </row>
    <row r="836" spans="1:49">
      <c r="A836">
        <v>1025</v>
      </c>
      <c r="B836" t="s">
        <v>13</v>
      </c>
      <c r="C836" t="s">
        <v>17</v>
      </c>
      <c r="D836">
        <v>39758</v>
      </c>
      <c r="E836" t="s">
        <v>14</v>
      </c>
      <c r="F836" s="25" t="s">
        <v>1164</v>
      </c>
      <c r="I836" t="s">
        <v>15</v>
      </c>
      <c r="J836" s="41">
        <v>20</v>
      </c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42"/>
      <c r="AE836" s="42"/>
      <c r="AF836" s="42"/>
      <c r="AG836" s="42"/>
      <c r="AH836" s="42"/>
      <c r="AI836" s="42"/>
      <c r="AJ836" s="42"/>
      <c r="AK836" s="42"/>
      <c r="AL836" s="42"/>
      <c r="AM836" s="42"/>
      <c r="AN836" s="42"/>
      <c r="AO836" s="42"/>
      <c r="AP836" s="42"/>
      <c r="AQ836" s="42"/>
      <c r="AR836" t="s">
        <v>12</v>
      </c>
      <c r="AS836" s="46">
        <v>5250000</v>
      </c>
      <c r="AT836">
        <f>VLOOKUP(F836,'[1]Packing List Items'!$O:$Q,3,0)</f>
        <v>20</v>
      </c>
      <c r="AU836">
        <f>VLOOKUP(F836,[2]Sheet1!$K:$M,3,0)</f>
        <v>20</v>
      </c>
      <c r="AW836" t="s">
        <v>1287</v>
      </c>
    </row>
    <row r="837" spans="1:49">
      <c r="A837">
        <v>1026</v>
      </c>
      <c r="B837" t="s">
        <v>13</v>
      </c>
      <c r="C837" t="s">
        <v>17</v>
      </c>
      <c r="D837">
        <v>39758</v>
      </c>
      <c r="E837" t="s">
        <v>14</v>
      </c>
      <c r="F837" s="25" t="s">
        <v>1165</v>
      </c>
      <c r="I837" t="s">
        <v>15</v>
      </c>
      <c r="J837" s="41">
        <v>10</v>
      </c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  <c r="AD837" s="42"/>
      <c r="AE837" s="42"/>
      <c r="AF837" s="42"/>
      <c r="AG837" s="42"/>
      <c r="AH837" s="42"/>
      <c r="AI837" s="42"/>
      <c r="AJ837" s="42"/>
      <c r="AK837" s="42"/>
      <c r="AL837" s="42"/>
      <c r="AM837" s="42"/>
      <c r="AN837" s="42"/>
      <c r="AO837" s="42"/>
      <c r="AP837" s="42"/>
      <c r="AQ837" s="42"/>
      <c r="AR837" t="s">
        <v>12</v>
      </c>
      <c r="AS837" s="46">
        <v>2100000</v>
      </c>
      <c r="AT837">
        <f>VLOOKUP(F837,'[1]Packing List Items'!$O:$Q,3,0)</f>
        <v>10</v>
      </c>
      <c r="AU837">
        <f>VLOOKUP(F837,[2]Sheet1!$K:$M,3,0)</f>
        <v>10</v>
      </c>
      <c r="AW837" t="s">
        <v>1287</v>
      </c>
    </row>
    <row r="838" spans="1:49">
      <c r="A838">
        <v>1027</v>
      </c>
      <c r="B838" t="s">
        <v>13</v>
      </c>
      <c r="C838" t="s">
        <v>17</v>
      </c>
      <c r="D838">
        <v>39758</v>
      </c>
      <c r="E838" t="s">
        <v>14</v>
      </c>
      <c r="F838" s="25" t="s">
        <v>1166</v>
      </c>
      <c r="I838" t="s">
        <v>15</v>
      </c>
      <c r="J838" s="41">
        <v>12</v>
      </c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  <c r="AD838" s="42"/>
      <c r="AE838" s="42"/>
      <c r="AF838" s="42"/>
      <c r="AG838" s="42"/>
      <c r="AH838" s="42"/>
      <c r="AI838" s="42"/>
      <c r="AJ838" s="42"/>
      <c r="AK838" s="42"/>
      <c r="AL838" s="42"/>
      <c r="AM838" s="42"/>
      <c r="AN838" s="42"/>
      <c r="AO838" s="42"/>
      <c r="AP838" s="42"/>
      <c r="AQ838" s="42"/>
      <c r="AR838" t="s">
        <v>12</v>
      </c>
      <c r="AS838" s="46">
        <v>1050000</v>
      </c>
      <c r="AT838">
        <f>VLOOKUP(F838,'[1]Packing List Items'!$O:$Q,3,0)</f>
        <v>12</v>
      </c>
      <c r="AU838">
        <f>VLOOKUP(F838,[2]Sheet1!$K:$M,3,0)</f>
        <v>12</v>
      </c>
      <c r="AW838" t="s">
        <v>1287</v>
      </c>
    </row>
    <row r="839" spans="1:49">
      <c r="A839">
        <v>1029</v>
      </c>
      <c r="B839" t="s">
        <v>13</v>
      </c>
      <c r="C839" t="s">
        <v>17</v>
      </c>
      <c r="D839">
        <v>39758</v>
      </c>
      <c r="E839" t="s">
        <v>14</v>
      </c>
      <c r="F839" s="25" t="s">
        <v>1167</v>
      </c>
      <c r="I839" t="s">
        <v>15</v>
      </c>
      <c r="J839" s="41">
        <v>57</v>
      </c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  <c r="AD839" s="42"/>
      <c r="AE839" s="42"/>
      <c r="AF839" s="42"/>
      <c r="AG839" s="42"/>
      <c r="AH839" s="42"/>
      <c r="AI839" s="42"/>
      <c r="AJ839" s="42"/>
      <c r="AK839" s="42"/>
      <c r="AL839" s="42"/>
      <c r="AM839" s="42"/>
      <c r="AN839" s="42"/>
      <c r="AO839" s="42"/>
      <c r="AP839" s="42"/>
      <c r="AQ839" s="42"/>
      <c r="AR839" t="s">
        <v>12</v>
      </c>
      <c r="AS839" s="46">
        <v>1050000</v>
      </c>
      <c r="AT839">
        <f>VLOOKUP(F839,'[1]Packing List Items'!$O:$Q,3,0)</f>
        <v>57</v>
      </c>
      <c r="AU839">
        <f>VLOOKUP(F839,[2]Sheet1!$K:$M,3,0)</f>
        <v>57</v>
      </c>
      <c r="AW839" t="s">
        <v>1287</v>
      </c>
    </row>
    <row r="840" spans="1:49">
      <c r="A840">
        <v>1032</v>
      </c>
      <c r="B840" t="s">
        <v>13</v>
      </c>
      <c r="C840" t="s">
        <v>17</v>
      </c>
      <c r="D840">
        <v>39758</v>
      </c>
      <c r="E840" t="s">
        <v>14</v>
      </c>
      <c r="F840" s="25" t="s">
        <v>1168</v>
      </c>
      <c r="I840" t="s">
        <v>15</v>
      </c>
      <c r="J840" s="41">
        <v>14</v>
      </c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  <c r="AE840" s="42"/>
      <c r="AF840" s="42"/>
      <c r="AG840" s="42"/>
      <c r="AH840" s="42"/>
      <c r="AI840" s="42"/>
      <c r="AJ840" s="42"/>
      <c r="AK840" s="42"/>
      <c r="AL840" s="42"/>
      <c r="AM840" s="42"/>
      <c r="AN840" s="42"/>
      <c r="AO840" s="42"/>
      <c r="AP840" s="42"/>
      <c r="AQ840" s="42"/>
      <c r="AR840" t="s">
        <v>12</v>
      </c>
      <c r="AS840" s="46">
        <v>5250000</v>
      </c>
      <c r="AT840">
        <f>VLOOKUP(F840,'[1]Packing List Items'!$O:$Q,3,0)</f>
        <v>14</v>
      </c>
      <c r="AU840">
        <f>VLOOKUP(F840,[2]Sheet1!$K:$M,3,0)</f>
        <v>14</v>
      </c>
      <c r="AW840" t="s">
        <v>1287</v>
      </c>
    </row>
    <row r="841" spans="1:49">
      <c r="A841">
        <v>1033</v>
      </c>
      <c r="B841" t="s">
        <v>13</v>
      </c>
      <c r="C841" t="s">
        <v>17</v>
      </c>
      <c r="D841">
        <v>39758</v>
      </c>
      <c r="E841" t="s">
        <v>14</v>
      </c>
      <c r="F841" s="25" t="s">
        <v>1169</v>
      </c>
      <c r="I841" t="s">
        <v>15</v>
      </c>
      <c r="J841" s="41">
        <v>12</v>
      </c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42"/>
      <c r="AD841" s="42"/>
      <c r="AE841" s="42"/>
      <c r="AF841" s="42"/>
      <c r="AG841" s="42"/>
      <c r="AH841" s="42"/>
      <c r="AI841" s="42"/>
      <c r="AJ841" s="42"/>
      <c r="AK841" s="42"/>
      <c r="AL841" s="42"/>
      <c r="AM841" s="42"/>
      <c r="AN841" s="42"/>
      <c r="AO841" s="42"/>
      <c r="AP841" s="42"/>
      <c r="AQ841" s="42"/>
      <c r="AR841" t="s">
        <v>12</v>
      </c>
      <c r="AS841" s="46">
        <v>11550000</v>
      </c>
      <c r="AT841">
        <f>VLOOKUP(F841,'[1]Packing List Items'!$O:$Q,3,0)</f>
        <v>12</v>
      </c>
      <c r="AU841">
        <f>VLOOKUP(F841,[2]Sheet1!$K:$M,3,0)</f>
        <v>12</v>
      </c>
      <c r="AW841" t="s">
        <v>1287</v>
      </c>
    </row>
    <row r="842" spans="1:49">
      <c r="A842">
        <v>1034</v>
      </c>
      <c r="B842" t="s">
        <v>13</v>
      </c>
      <c r="C842" t="s">
        <v>17</v>
      </c>
      <c r="D842">
        <v>39758</v>
      </c>
      <c r="E842" t="s">
        <v>14</v>
      </c>
      <c r="F842" s="25" t="s">
        <v>1170</v>
      </c>
      <c r="I842" t="s">
        <v>15</v>
      </c>
      <c r="J842" s="41">
        <v>75</v>
      </c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  <c r="AD842" s="42"/>
      <c r="AE842" s="42"/>
      <c r="AF842" s="42"/>
      <c r="AG842" s="42"/>
      <c r="AH842" s="42"/>
      <c r="AI842" s="42"/>
      <c r="AJ842" s="42"/>
      <c r="AK842" s="42"/>
      <c r="AL842" s="42"/>
      <c r="AM842" s="42"/>
      <c r="AN842" s="42"/>
      <c r="AO842" s="42"/>
      <c r="AP842" s="42"/>
      <c r="AQ842" s="42"/>
      <c r="AR842" t="s">
        <v>12</v>
      </c>
      <c r="AS842" s="46">
        <v>8400000</v>
      </c>
      <c r="AT842">
        <f>VLOOKUP(F842,'[1]Packing List Items'!$O:$Q,3,0)</f>
        <v>75</v>
      </c>
      <c r="AU842">
        <f>VLOOKUP(F842,[2]Sheet1!$K:$M,3,0)</f>
        <v>75</v>
      </c>
      <c r="AW842" t="s">
        <v>1287</v>
      </c>
    </row>
    <row r="843" spans="1:49">
      <c r="A843">
        <v>1036</v>
      </c>
      <c r="B843" t="s">
        <v>13</v>
      </c>
      <c r="C843" t="s">
        <v>17</v>
      </c>
      <c r="D843">
        <v>39758</v>
      </c>
      <c r="E843" t="s">
        <v>14</v>
      </c>
      <c r="F843" s="25" t="s">
        <v>1171</v>
      </c>
      <c r="I843" t="s">
        <v>15</v>
      </c>
      <c r="J843" s="41">
        <v>5</v>
      </c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  <c r="AD843" s="42"/>
      <c r="AE843" s="42"/>
      <c r="AF843" s="42"/>
      <c r="AG843" s="42"/>
      <c r="AH843" s="42"/>
      <c r="AI843" s="42"/>
      <c r="AJ843" s="42"/>
      <c r="AK843" s="42"/>
      <c r="AL843" s="42"/>
      <c r="AM843" s="42"/>
      <c r="AN843" s="42"/>
      <c r="AO843" s="42"/>
      <c r="AP843" s="42"/>
      <c r="AQ843" s="42"/>
      <c r="AR843" t="s">
        <v>12</v>
      </c>
      <c r="AS843" s="46">
        <v>2100000</v>
      </c>
      <c r="AT843">
        <f>VLOOKUP(F843,'[1]Packing List Items'!$O:$Q,3,0)</f>
        <v>5</v>
      </c>
      <c r="AU843">
        <f>VLOOKUP(F843,[2]Sheet1!$K:$M,3,0)</f>
        <v>5</v>
      </c>
      <c r="AW843" t="s">
        <v>1287</v>
      </c>
    </row>
    <row r="844" spans="1:49">
      <c r="A844">
        <v>1038</v>
      </c>
      <c r="B844" t="s">
        <v>13</v>
      </c>
      <c r="C844" t="s">
        <v>17</v>
      </c>
      <c r="D844">
        <v>39758</v>
      </c>
      <c r="E844" t="s">
        <v>14</v>
      </c>
      <c r="F844" s="25" t="s">
        <v>1172</v>
      </c>
      <c r="I844" t="s">
        <v>15</v>
      </c>
      <c r="J844" s="41">
        <v>3</v>
      </c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  <c r="AD844" s="42"/>
      <c r="AE844" s="42"/>
      <c r="AF844" s="42"/>
      <c r="AG844" s="42"/>
      <c r="AH844" s="42"/>
      <c r="AI844" s="42"/>
      <c r="AJ844" s="42"/>
      <c r="AK844" s="42"/>
      <c r="AL844" s="42"/>
      <c r="AM844" s="42"/>
      <c r="AN844" s="42"/>
      <c r="AO844" s="42"/>
      <c r="AP844" s="42"/>
      <c r="AQ844" s="42"/>
      <c r="AR844" t="s">
        <v>12</v>
      </c>
      <c r="AS844" s="46">
        <v>3150000</v>
      </c>
      <c r="AT844">
        <f>VLOOKUP(F844,'[1]Packing List Items'!$O:$Q,3,0)</f>
        <v>3</v>
      </c>
      <c r="AU844">
        <f>VLOOKUP(F844,[2]Sheet1!$K:$M,3,0)</f>
        <v>3</v>
      </c>
      <c r="AW844" t="s">
        <v>1287</v>
      </c>
    </row>
    <row r="845" spans="1:49">
      <c r="A845">
        <v>1039</v>
      </c>
      <c r="B845" t="s">
        <v>13</v>
      </c>
      <c r="C845" t="s">
        <v>17</v>
      </c>
      <c r="D845">
        <v>39758</v>
      </c>
      <c r="E845" t="s">
        <v>14</v>
      </c>
      <c r="F845" s="25" t="s">
        <v>1173</v>
      </c>
      <c r="I845" t="s">
        <v>15</v>
      </c>
      <c r="J845" s="41">
        <v>22</v>
      </c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  <c r="AD845" s="42"/>
      <c r="AE845" s="42"/>
      <c r="AF845" s="42"/>
      <c r="AG845" s="42"/>
      <c r="AH845" s="42"/>
      <c r="AI845" s="42"/>
      <c r="AJ845" s="42"/>
      <c r="AK845" s="42"/>
      <c r="AL845" s="42"/>
      <c r="AM845" s="42"/>
      <c r="AN845" s="42"/>
      <c r="AO845" s="42"/>
      <c r="AP845" s="42"/>
      <c r="AQ845" s="42"/>
      <c r="AR845" t="s">
        <v>12</v>
      </c>
      <c r="AS845" s="46">
        <v>4200000</v>
      </c>
      <c r="AT845">
        <f>VLOOKUP(F845,'[1]Packing List Items'!$O:$Q,3,0)</f>
        <v>22</v>
      </c>
      <c r="AU845">
        <f>VLOOKUP(F845,[2]Sheet1!$K:$M,3,0)</f>
        <v>22</v>
      </c>
      <c r="AW845" t="s">
        <v>1287</v>
      </c>
    </row>
    <row r="846" spans="1:49">
      <c r="A846">
        <v>1041</v>
      </c>
      <c r="B846" t="s">
        <v>13</v>
      </c>
      <c r="C846" t="s">
        <v>17</v>
      </c>
      <c r="D846">
        <v>39758</v>
      </c>
      <c r="E846" t="s">
        <v>14</v>
      </c>
      <c r="F846" s="25" t="s">
        <v>1174</v>
      </c>
      <c r="I846" t="s">
        <v>15</v>
      </c>
      <c r="J846" s="41">
        <v>43</v>
      </c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  <c r="AD846" s="42"/>
      <c r="AE846" s="42"/>
      <c r="AF846" s="42"/>
      <c r="AG846" s="42"/>
      <c r="AH846" s="42"/>
      <c r="AI846" s="42"/>
      <c r="AJ846" s="42"/>
      <c r="AK846" s="42"/>
      <c r="AL846" s="42"/>
      <c r="AM846" s="42"/>
      <c r="AN846" s="42"/>
      <c r="AO846" s="42"/>
      <c r="AP846" s="42"/>
      <c r="AQ846" s="42"/>
      <c r="AR846" t="s">
        <v>12</v>
      </c>
      <c r="AS846" s="46">
        <v>4200000</v>
      </c>
      <c r="AT846">
        <f>VLOOKUP(F846,'[1]Packing List Items'!$O:$Q,3,0)</f>
        <v>43</v>
      </c>
      <c r="AU846">
        <f>VLOOKUP(F846,[2]Sheet1!$K:$M,3,0)</f>
        <v>43</v>
      </c>
      <c r="AW846" t="s">
        <v>1287</v>
      </c>
    </row>
    <row r="847" spans="1:49">
      <c r="A847">
        <v>1044</v>
      </c>
      <c r="B847" t="s">
        <v>13</v>
      </c>
      <c r="C847" t="s">
        <v>17</v>
      </c>
      <c r="D847">
        <v>39758</v>
      </c>
      <c r="E847" t="s">
        <v>14</v>
      </c>
      <c r="F847" s="25" t="s">
        <v>1175</v>
      </c>
      <c r="I847" t="s">
        <v>15</v>
      </c>
      <c r="J847" s="41">
        <v>122</v>
      </c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42"/>
      <c r="AD847" s="42"/>
      <c r="AE847" s="42"/>
      <c r="AF847" s="42"/>
      <c r="AG847" s="42"/>
      <c r="AH847" s="42"/>
      <c r="AI847" s="42"/>
      <c r="AJ847">
        <v>61</v>
      </c>
      <c r="AK847" s="43">
        <v>1132</v>
      </c>
      <c r="AL847" s="42"/>
      <c r="AM847" s="42"/>
      <c r="AN847" s="42"/>
      <c r="AO847" s="42"/>
      <c r="AP847" s="42"/>
      <c r="AQ847" s="42"/>
      <c r="AR847" t="s">
        <v>12</v>
      </c>
      <c r="AS847" s="46">
        <v>2100000</v>
      </c>
      <c r="AT847">
        <f>VLOOKUP(F847,'[1]Packing List Items'!$O:$Q,3,0)</f>
        <v>122</v>
      </c>
      <c r="AU847">
        <f>VLOOKUP(F847,[2]Sheet1!$K:$M,3,0)</f>
        <v>122</v>
      </c>
      <c r="AW847" t="s">
        <v>1287</v>
      </c>
    </row>
    <row r="848" spans="1:49">
      <c r="A848">
        <v>1049</v>
      </c>
      <c r="B848" t="s">
        <v>13</v>
      </c>
      <c r="C848" t="s">
        <v>17</v>
      </c>
      <c r="D848">
        <v>39758</v>
      </c>
      <c r="E848" t="s">
        <v>14</v>
      </c>
      <c r="F848" s="25" t="s">
        <v>1176</v>
      </c>
      <c r="I848" t="s">
        <v>15</v>
      </c>
      <c r="J848" s="41">
        <v>45</v>
      </c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  <c r="AD848" s="42"/>
      <c r="AE848" s="42"/>
      <c r="AF848" s="42"/>
      <c r="AG848" s="42"/>
      <c r="AH848" s="42"/>
      <c r="AI848" s="42"/>
      <c r="AJ848" s="42"/>
      <c r="AK848" s="42"/>
      <c r="AL848" s="42"/>
      <c r="AM848" s="42"/>
      <c r="AN848" s="42"/>
      <c r="AO848" s="42"/>
      <c r="AP848" s="42"/>
      <c r="AQ848" s="42"/>
      <c r="AR848" t="s">
        <v>12</v>
      </c>
      <c r="AS848" s="46">
        <v>1050000</v>
      </c>
      <c r="AT848">
        <f>VLOOKUP(F848,'[1]Packing List Items'!$O:$Q,3,0)</f>
        <v>45</v>
      </c>
      <c r="AU848">
        <f>VLOOKUP(F848,[2]Sheet1!$K:$M,3,0)</f>
        <v>45</v>
      </c>
      <c r="AW848" t="s">
        <v>1287</v>
      </c>
    </row>
    <row r="849" spans="1:49">
      <c r="A849">
        <v>1051</v>
      </c>
      <c r="B849" t="s">
        <v>13</v>
      </c>
      <c r="C849" t="s">
        <v>17</v>
      </c>
      <c r="D849">
        <v>39758</v>
      </c>
      <c r="E849" t="s">
        <v>14</v>
      </c>
      <c r="F849" s="25" t="s">
        <v>1177</v>
      </c>
      <c r="I849" t="s">
        <v>15</v>
      </c>
      <c r="J849" s="41">
        <v>162</v>
      </c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42"/>
      <c r="AD849" s="42"/>
      <c r="AE849" s="42"/>
      <c r="AF849" s="42"/>
      <c r="AG849" s="42"/>
      <c r="AH849" s="42"/>
      <c r="AI849" s="42"/>
      <c r="AJ849" s="42"/>
      <c r="AK849" s="42"/>
      <c r="AL849" s="42"/>
      <c r="AM849" s="42"/>
      <c r="AN849" s="42"/>
      <c r="AO849" s="42"/>
      <c r="AP849" s="42"/>
      <c r="AQ849" s="42"/>
      <c r="AR849" t="s">
        <v>12</v>
      </c>
      <c r="AS849" s="46">
        <v>2100000</v>
      </c>
      <c r="AT849">
        <f>VLOOKUP(F849,'[1]Packing List Items'!$O:$Q,3,0)</f>
        <v>162</v>
      </c>
      <c r="AU849">
        <f>VLOOKUP(F849,[2]Sheet1!$K:$M,3,0)</f>
        <v>162</v>
      </c>
      <c r="AW849" t="s">
        <v>1287</v>
      </c>
    </row>
    <row r="850" spans="1:49">
      <c r="A850">
        <v>1052</v>
      </c>
      <c r="B850" t="s">
        <v>13</v>
      </c>
      <c r="C850" t="s">
        <v>17</v>
      </c>
      <c r="D850">
        <v>39758</v>
      </c>
      <c r="E850" t="s">
        <v>14</v>
      </c>
      <c r="F850" s="25" t="s">
        <v>1178</v>
      </c>
      <c r="I850" t="s">
        <v>15</v>
      </c>
      <c r="J850" s="41">
        <v>636</v>
      </c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  <c r="AD850" s="42"/>
      <c r="AE850" s="42"/>
      <c r="AF850" s="42"/>
      <c r="AG850" s="42"/>
      <c r="AH850" s="42"/>
      <c r="AI850" s="42"/>
      <c r="AJ850" s="42"/>
      <c r="AK850" s="42"/>
      <c r="AL850" s="42"/>
      <c r="AM850" s="42"/>
      <c r="AN850" s="42"/>
      <c r="AO850" s="42"/>
      <c r="AP850" s="42"/>
      <c r="AQ850" s="42"/>
      <c r="AR850" t="s">
        <v>12</v>
      </c>
      <c r="AS850" s="46">
        <v>1050000</v>
      </c>
      <c r="AT850">
        <f>VLOOKUP(F850,'[1]Packing List Items'!$O:$Q,3,0)</f>
        <v>636</v>
      </c>
      <c r="AU850">
        <f>VLOOKUP(F850,[2]Sheet1!$K:$M,3,0)</f>
        <v>635</v>
      </c>
      <c r="AW850" t="s">
        <v>1287</v>
      </c>
    </row>
    <row r="851" spans="1:49">
      <c r="A851">
        <v>1053</v>
      </c>
      <c r="B851" t="s">
        <v>13</v>
      </c>
      <c r="C851" t="s">
        <v>17</v>
      </c>
      <c r="D851">
        <v>39758</v>
      </c>
      <c r="E851" t="s">
        <v>14</v>
      </c>
      <c r="F851" s="25" t="s">
        <v>1179</v>
      </c>
      <c r="I851" t="s">
        <v>15</v>
      </c>
      <c r="J851" s="41">
        <v>11</v>
      </c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  <c r="AD851" s="42"/>
      <c r="AE851" s="42"/>
      <c r="AF851" s="42"/>
      <c r="AG851" s="42"/>
      <c r="AH851" s="42"/>
      <c r="AI851" s="42"/>
      <c r="AJ851" s="42"/>
      <c r="AK851" s="42"/>
      <c r="AL851" s="42"/>
      <c r="AM851" s="42"/>
      <c r="AN851" s="42"/>
      <c r="AO851" s="42"/>
      <c r="AP851" s="42"/>
      <c r="AQ851" s="42"/>
      <c r="AR851" t="s">
        <v>12</v>
      </c>
      <c r="AS851" s="46">
        <v>1050000</v>
      </c>
      <c r="AT851">
        <f>VLOOKUP(F851,'[1]Packing List Items'!$O:$Q,3,0)</f>
        <v>11</v>
      </c>
      <c r="AU851">
        <f>VLOOKUP(F851,[2]Sheet1!$K:$M,3,0)</f>
        <v>11</v>
      </c>
      <c r="AW851" t="s">
        <v>1287</v>
      </c>
    </row>
    <row r="852" spans="1:49">
      <c r="A852">
        <v>1054</v>
      </c>
      <c r="B852" t="s">
        <v>13</v>
      </c>
      <c r="C852" t="s">
        <v>17</v>
      </c>
      <c r="D852">
        <v>39758</v>
      </c>
      <c r="E852" t="s">
        <v>14</v>
      </c>
      <c r="F852" s="25" t="s">
        <v>1180</v>
      </c>
      <c r="I852" t="s">
        <v>15</v>
      </c>
      <c r="J852" s="41">
        <v>44</v>
      </c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  <c r="AD852" s="42"/>
      <c r="AE852" s="42"/>
      <c r="AF852" s="42"/>
      <c r="AG852" s="42"/>
      <c r="AH852" s="42"/>
      <c r="AI852" s="42"/>
      <c r="AJ852" s="42"/>
      <c r="AK852" s="42"/>
      <c r="AL852" s="42"/>
      <c r="AM852" s="42"/>
      <c r="AN852" s="42"/>
      <c r="AO852" s="42"/>
      <c r="AP852" s="42"/>
      <c r="AQ852" s="42"/>
      <c r="AR852" t="s">
        <v>12</v>
      </c>
      <c r="AS852" s="46">
        <v>1050000</v>
      </c>
      <c r="AT852">
        <f>VLOOKUP(F852,'[1]Packing List Items'!$O:$Q,3,0)</f>
        <v>44</v>
      </c>
      <c r="AU852">
        <f>VLOOKUP(F852,[2]Sheet1!$K:$M,3,0)</f>
        <v>44</v>
      </c>
      <c r="AW852" t="s">
        <v>1287</v>
      </c>
    </row>
    <row r="853" spans="1:49">
      <c r="A853">
        <v>1055</v>
      </c>
      <c r="B853" t="s">
        <v>13</v>
      </c>
      <c r="C853" t="s">
        <v>17</v>
      </c>
      <c r="D853">
        <v>39758</v>
      </c>
      <c r="E853" t="s">
        <v>14</v>
      </c>
      <c r="F853" s="25" t="s">
        <v>1181</v>
      </c>
      <c r="I853" t="s">
        <v>15</v>
      </c>
      <c r="J853" s="41">
        <v>210</v>
      </c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  <c r="AD853" s="42"/>
      <c r="AE853" s="42"/>
      <c r="AF853" s="42"/>
      <c r="AG853" s="42"/>
      <c r="AH853" s="42"/>
      <c r="AI853" s="42"/>
      <c r="AJ853" s="42"/>
      <c r="AK853" s="42"/>
      <c r="AL853" s="42"/>
      <c r="AM853" s="42"/>
      <c r="AN853" s="42"/>
      <c r="AO853" s="42"/>
      <c r="AP853" s="42"/>
      <c r="AQ853" s="42"/>
      <c r="AR853" t="s">
        <v>12</v>
      </c>
      <c r="AS853" s="46">
        <v>2100000</v>
      </c>
      <c r="AT853">
        <f>VLOOKUP(F853,'[1]Packing List Items'!$O:$Q,3,0)</f>
        <v>210</v>
      </c>
      <c r="AU853">
        <f>VLOOKUP(F853,[2]Sheet1!$K:$M,3,0)</f>
        <v>209</v>
      </c>
      <c r="AW853" t="s">
        <v>1287</v>
      </c>
    </row>
    <row r="854" spans="1:49">
      <c r="A854">
        <v>1056</v>
      </c>
      <c r="B854" t="s">
        <v>13</v>
      </c>
      <c r="C854" t="s">
        <v>17</v>
      </c>
      <c r="D854">
        <v>39758</v>
      </c>
      <c r="E854" t="s">
        <v>14</v>
      </c>
      <c r="F854" s="25" t="s">
        <v>1182</v>
      </c>
      <c r="I854" t="s">
        <v>15</v>
      </c>
      <c r="J854" s="41">
        <v>33</v>
      </c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  <c r="AD854" s="42"/>
      <c r="AE854" s="42"/>
      <c r="AF854" s="42"/>
      <c r="AG854" s="42"/>
      <c r="AH854" s="42"/>
      <c r="AI854" s="42"/>
      <c r="AJ854" s="42"/>
      <c r="AK854" s="42"/>
      <c r="AL854" s="42"/>
      <c r="AM854" s="42"/>
      <c r="AN854" s="42"/>
      <c r="AO854" s="42"/>
      <c r="AP854" s="42"/>
      <c r="AQ854" s="42"/>
      <c r="AR854" t="s">
        <v>12</v>
      </c>
      <c r="AS854" s="46">
        <v>3150000</v>
      </c>
      <c r="AT854">
        <f>VLOOKUP(F854,'[1]Packing List Items'!$O:$Q,3,0)</f>
        <v>33</v>
      </c>
      <c r="AU854">
        <f>VLOOKUP(F854,[2]Sheet1!$K:$M,3,0)</f>
        <v>33</v>
      </c>
      <c r="AW854" t="s">
        <v>1287</v>
      </c>
    </row>
    <row r="855" spans="1:49">
      <c r="A855">
        <v>1057</v>
      </c>
      <c r="B855" t="s">
        <v>13</v>
      </c>
      <c r="C855" t="s">
        <v>17</v>
      </c>
      <c r="D855">
        <v>39758</v>
      </c>
      <c r="E855" t="s">
        <v>14</v>
      </c>
      <c r="F855" s="25" t="s">
        <v>1183</v>
      </c>
      <c r="I855" t="s">
        <v>15</v>
      </c>
      <c r="J855" s="41">
        <v>44</v>
      </c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  <c r="AE855" s="42"/>
      <c r="AF855" s="42"/>
      <c r="AG855" s="42"/>
      <c r="AH855" s="42"/>
      <c r="AI855" s="42"/>
      <c r="AJ855" s="42"/>
      <c r="AK855" s="42"/>
      <c r="AL855" s="42"/>
      <c r="AM855" s="42"/>
      <c r="AN855" s="42"/>
      <c r="AO855" s="42"/>
      <c r="AP855" s="42"/>
      <c r="AQ855" s="42"/>
      <c r="AR855" t="s">
        <v>12</v>
      </c>
      <c r="AS855" s="46">
        <v>1050000</v>
      </c>
      <c r="AT855">
        <f>VLOOKUP(F855,'[1]Packing List Items'!$O:$Q,3,0)</f>
        <v>44</v>
      </c>
      <c r="AU855">
        <f>VLOOKUP(F855,[2]Sheet1!$K:$M,3,0)</f>
        <v>0</v>
      </c>
      <c r="AW855" t="s">
        <v>1287</v>
      </c>
    </row>
    <row r="856" spans="1:49">
      <c r="A856">
        <v>1058</v>
      </c>
      <c r="B856" t="s">
        <v>13</v>
      </c>
      <c r="C856" t="s">
        <v>17</v>
      </c>
      <c r="D856">
        <v>39758</v>
      </c>
      <c r="E856" t="s">
        <v>14</v>
      </c>
      <c r="F856" s="25" t="s">
        <v>1184</v>
      </c>
      <c r="I856" t="s">
        <v>15</v>
      </c>
      <c r="J856" s="41">
        <v>1</v>
      </c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  <c r="AE856" s="42"/>
      <c r="AF856" s="42"/>
      <c r="AG856" s="42"/>
      <c r="AH856" s="42"/>
      <c r="AI856" s="42"/>
      <c r="AJ856" s="42"/>
      <c r="AK856" s="42"/>
      <c r="AL856" s="42"/>
      <c r="AM856" s="42"/>
      <c r="AN856" s="42"/>
      <c r="AO856" s="42"/>
      <c r="AP856" s="42"/>
      <c r="AQ856" s="42"/>
      <c r="AR856" t="s">
        <v>12</v>
      </c>
      <c r="AS856" s="46">
        <v>13650000</v>
      </c>
      <c r="AT856">
        <f>VLOOKUP(F856,'[1]Packing List Items'!$O:$Q,3,0)</f>
        <v>1</v>
      </c>
      <c r="AU856">
        <f>VLOOKUP(F856,[2]Sheet1!$K:$M,3,0)</f>
        <v>1</v>
      </c>
      <c r="AW856" t="s">
        <v>1287</v>
      </c>
    </row>
    <row r="857" spans="1:49">
      <c r="A857">
        <v>1059</v>
      </c>
      <c r="B857" t="s">
        <v>13</v>
      </c>
      <c r="C857" t="s">
        <v>17</v>
      </c>
      <c r="D857">
        <v>39758</v>
      </c>
      <c r="E857" t="s">
        <v>14</v>
      </c>
      <c r="F857" s="25" t="s">
        <v>1185</v>
      </c>
      <c r="I857" t="s">
        <v>15</v>
      </c>
      <c r="J857" s="41">
        <v>2</v>
      </c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42"/>
      <c r="AD857" s="42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2"/>
      <c r="AP857" s="42"/>
      <c r="AQ857" s="42"/>
      <c r="AR857" t="s">
        <v>12</v>
      </c>
      <c r="AS857" s="46">
        <v>13650000</v>
      </c>
      <c r="AT857">
        <f>VLOOKUP(F857,'[1]Packing List Items'!$O:$Q,3,0)</f>
        <v>2</v>
      </c>
      <c r="AU857">
        <f>VLOOKUP(F857,[2]Sheet1!$K:$M,3,0)</f>
        <v>2</v>
      </c>
      <c r="AW857" t="s">
        <v>1287</v>
      </c>
    </row>
    <row r="858" spans="1:49">
      <c r="A858">
        <v>1060</v>
      </c>
      <c r="B858" t="s">
        <v>13</v>
      </c>
      <c r="C858" t="s">
        <v>17</v>
      </c>
      <c r="D858">
        <v>39758</v>
      </c>
      <c r="E858" t="s">
        <v>14</v>
      </c>
      <c r="F858" s="25" t="s">
        <v>1186</v>
      </c>
      <c r="I858" t="s">
        <v>15</v>
      </c>
      <c r="J858" s="41">
        <v>2</v>
      </c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  <c r="AC858" s="42"/>
      <c r="AD858" s="42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2"/>
      <c r="AP858" s="42"/>
      <c r="AQ858" s="42"/>
      <c r="AR858" t="s">
        <v>12</v>
      </c>
      <c r="AS858" s="46">
        <v>139650000</v>
      </c>
      <c r="AT858">
        <f>VLOOKUP(F858,'[1]Packing List Items'!$O:$Q,3,0)</f>
        <v>2</v>
      </c>
      <c r="AU858">
        <f>VLOOKUP(F858,[2]Sheet1!$K:$M,3,0)</f>
        <v>2</v>
      </c>
      <c r="AW858" t="s">
        <v>1287</v>
      </c>
    </row>
    <row r="859" spans="1:49">
      <c r="A859">
        <v>1061</v>
      </c>
      <c r="B859" t="s">
        <v>13</v>
      </c>
      <c r="C859" t="s">
        <v>17</v>
      </c>
      <c r="D859">
        <v>39758</v>
      </c>
      <c r="E859" t="s">
        <v>14</v>
      </c>
      <c r="F859" s="25" t="s">
        <v>1187</v>
      </c>
      <c r="I859" t="s">
        <v>15</v>
      </c>
      <c r="J859" s="41">
        <v>3</v>
      </c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42"/>
      <c r="AD859" s="42"/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2"/>
      <c r="AP859" s="42"/>
      <c r="AQ859" s="42"/>
      <c r="AR859" t="s">
        <v>12</v>
      </c>
      <c r="AS859" s="46">
        <v>55650000</v>
      </c>
      <c r="AT859">
        <f>VLOOKUP(F859,'[1]Packing List Items'!$O:$Q,3,0)</f>
        <v>3</v>
      </c>
      <c r="AU859">
        <f>VLOOKUP(F859,[2]Sheet1!$K:$M,3,0)</f>
        <v>1</v>
      </c>
      <c r="AW859" t="s">
        <v>1287</v>
      </c>
    </row>
    <row r="860" spans="1:49">
      <c r="A860">
        <v>1062</v>
      </c>
      <c r="B860" t="s">
        <v>13</v>
      </c>
      <c r="C860" t="s">
        <v>17</v>
      </c>
      <c r="D860">
        <v>39758</v>
      </c>
      <c r="E860" t="s">
        <v>14</v>
      </c>
      <c r="F860" s="25" t="s">
        <v>1188</v>
      </c>
      <c r="I860" t="s">
        <v>15</v>
      </c>
      <c r="J860" s="41">
        <v>1</v>
      </c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  <c r="AC860" s="42"/>
      <c r="AD860" s="42"/>
      <c r="AE860" s="42"/>
      <c r="AF860" s="42"/>
      <c r="AG860">
        <v>1</v>
      </c>
      <c r="AH860" s="42"/>
      <c r="AI860" s="42"/>
      <c r="AJ860" s="42"/>
      <c r="AK860" s="42"/>
      <c r="AL860" s="42"/>
      <c r="AM860" s="42"/>
      <c r="AN860" s="42"/>
      <c r="AO860" s="42"/>
      <c r="AP860" s="42"/>
      <c r="AQ860" s="42"/>
      <c r="AR860" t="s">
        <v>12</v>
      </c>
      <c r="AS860" s="46">
        <v>4200000</v>
      </c>
      <c r="AT860">
        <f>VLOOKUP(F860,'[1]Packing List Items'!$O:$Q,3,0)</f>
        <v>1</v>
      </c>
      <c r="AU860">
        <f>VLOOKUP(F860,[2]Sheet1!$K:$M,3,0)</f>
        <v>0</v>
      </c>
      <c r="AW860" t="s">
        <v>1287</v>
      </c>
    </row>
    <row r="861" spans="1:49">
      <c r="A861">
        <v>1063</v>
      </c>
      <c r="B861" t="s">
        <v>13</v>
      </c>
      <c r="C861" t="s">
        <v>17</v>
      </c>
      <c r="D861">
        <v>39758</v>
      </c>
      <c r="E861" t="s">
        <v>14</v>
      </c>
      <c r="F861" s="25" t="s">
        <v>1189</v>
      </c>
      <c r="I861" t="s">
        <v>15</v>
      </c>
      <c r="J861" s="41">
        <v>2</v>
      </c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42"/>
      <c r="AD861" s="42"/>
      <c r="AE861" s="42"/>
      <c r="AF861" s="42"/>
      <c r="AG861" s="42"/>
      <c r="AH861" s="42"/>
      <c r="AI861" s="42"/>
      <c r="AJ861" s="42"/>
      <c r="AK861" s="42"/>
      <c r="AL861" s="42"/>
      <c r="AM861" s="42"/>
      <c r="AN861" s="42"/>
      <c r="AO861" s="42"/>
      <c r="AP861" s="42"/>
      <c r="AQ861" s="42"/>
      <c r="AR861" t="s">
        <v>12</v>
      </c>
      <c r="AS861" s="46">
        <v>21000000</v>
      </c>
      <c r="AT861">
        <f>VLOOKUP(F861,'[1]Packing List Items'!$O:$Q,3,0)</f>
        <v>2</v>
      </c>
      <c r="AU861">
        <f>VLOOKUP(F861,[2]Sheet1!$K:$M,3,0)</f>
        <v>2</v>
      </c>
      <c r="AW861" t="s">
        <v>1287</v>
      </c>
    </row>
    <row r="862" spans="1:49">
      <c r="A862">
        <v>1064</v>
      </c>
      <c r="B862" t="s">
        <v>13</v>
      </c>
      <c r="C862" t="s">
        <v>17</v>
      </c>
      <c r="D862">
        <v>39758</v>
      </c>
      <c r="E862" t="s">
        <v>14</v>
      </c>
      <c r="F862" s="25" t="s">
        <v>1190</v>
      </c>
      <c r="I862" t="s">
        <v>15</v>
      </c>
      <c r="J862" s="41">
        <v>1</v>
      </c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  <c r="AE862" s="42"/>
      <c r="AF862" s="42"/>
      <c r="AG862" s="42"/>
      <c r="AH862" s="42"/>
      <c r="AI862" s="42"/>
      <c r="AJ862" s="42"/>
      <c r="AK862" s="42"/>
      <c r="AL862" s="42"/>
      <c r="AM862" s="42"/>
      <c r="AN862" s="42"/>
      <c r="AO862" s="42"/>
      <c r="AP862" s="42"/>
      <c r="AQ862" s="42"/>
      <c r="AR862" t="s">
        <v>12</v>
      </c>
      <c r="AS862" s="46">
        <v>1050000</v>
      </c>
      <c r="AT862">
        <f>VLOOKUP(F862,'[1]Packing List Items'!$O:$Q,3,0)</f>
        <v>1</v>
      </c>
      <c r="AU862">
        <f>VLOOKUP(F862,[2]Sheet1!$K:$M,3,0)</f>
        <v>1</v>
      </c>
      <c r="AW862" t="s">
        <v>1287</v>
      </c>
    </row>
    <row r="863" spans="1:49">
      <c r="A863">
        <v>1065</v>
      </c>
      <c r="B863" t="s">
        <v>13</v>
      </c>
      <c r="C863" t="s">
        <v>17</v>
      </c>
      <c r="D863">
        <v>39758</v>
      </c>
      <c r="E863" t="s">
        <v>14</v>
      </c>
      <c r="F863" s="25" t="s">
        <v>1191</v>
      </c>
      <c r="I863" t="s">
        <v>15</v>
      </c>
      <c r="J863" s="41">
        <v>2</v>
      </c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  <c r="AD863" s="42"/>
      <c r="AE863" s="42"/>
      <c r="AF863" s="42"/>
      <c r="AG863">
        <v>2</v>
      </c>
      <c r="AH863" s="42"/>
      <c r="AI863" s="42"/>
      <c r="AJ863" s="42"/>
      <c r="AK863" s="42"/>
      <c r="AL863" s="42"/>
      <c r="AM863" s="42"/>
      <c r="AN863" s="42"/>
      <c r="AO863" s="42"/>
      <c r="AP863" s="42"/>
      <c r="AQ863" s="42"/>
      <c r="AR863" t="s">
        <v>12</v>
      </c>
      <c r="AS863" s="46">
        <v>5250000</v>
      </c>
      <c r="AT863">
        <f>VLOOKUP(F863,'[1]Packing List Items'!$O:$Q,3,0)</f>
        <v>2</v>
      </c>
      <c r="AU863">
        <f>VLOOKUP(F863,[2]Sheet1!$K:$M,3,0)</f>
        <v>0</v>
      </c>
      <c r="AW863" t="s">
        <v>1287</v>
      </c>
    </row>
    <row r="864" spans="1:49">
      <c r="A864">
        <v>1066</v>
      </c>
      <c r="B864" t="s">
        <v>13</v>
      </c>
      <c r="C864" t="s">
        <v>17</v>
      </c>
      <c r="D864">
        <v>39758</v>
      </c>
      <c r="E864" t="s">
        <v>14</v>
      </c>
      <c r="F864" s="25" t="s">
        <v>1192</v>
      </c>
      <c r="I864" t="s">
        <v>15</v>
      </c>
      <c r="J864" s="41">
        <v>2</v>
      </c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  <c r="AE864" s="42"/>
      <c r="AF864" s="42"/>
      <c r="AG864">
        <v>2</v>
      </c>
      <c r="AH864" s="42"/>
      <c r="AI864" s="42"/>
      <c r="AJ864" s="42"/>
      <c r="AK864" s="42"/>
      <c r="AL864" s="42"/>
      <c r="AM864" s="42"/>
      <c r="AN864" s="42"/>
      <c r="AO864" s="42"/>
      <c r="AP864" s="42"/>
      <c r="AQ864" s="42"/>
      <c r="AR864" t="s">
        <v>12</v>
      </c>
      <c r="AS864" s="46">
        <v>6300000</v>
      </c>
      <c r="AT864">
        <f>VLOOKUP(F864,'[1]Packing List Items'!$O:$Q,3,0)</f>
        <v>2</v>
      </c>
      <c r="AU864">
        <f>VLOOKUP(F864,[2]Sheet1!$K:$M,3,0)</f>
        <v>0</v>
      </c>
      <c r="AW864" t="s">
        <v>1287</v>
      </c>
    </row>
    <row r="865" spans="1:49">
      <c r="A865">
        <v>1067</v>
      </c>
      <c r="B865" t="s">
        <v>13</v>
      </c>
      <c r="C865" t="s">
        <v>17</v>
      </c>
      <c r="D865">
        <v>39758</v>
      </c>
      <c r="E865" t="s">
        <v>14</v>
      </c>
      <c r="F865" s="25" t="s">
        <v>1193</v>
      </c>
      <c r="I865" t="s">
        <v>15</v>
      </c>
      <c r="J865" s="41">
        <v>2</v>
      </c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  <c r="AE865" s="42"/>
      <c r="AF865" s="42"/>
      <c r="AG865" s="42"/>
      <c r="AH865" s="42"/>
      <c r="AI865" s="42"/>
      <c r="AJ865" s="42"/>
      <c r="AK865" s="42"/>
      <c r="AL865" s="42"/>
      <c r="AM865" s="42"/>
      <c r="AN865" s="42"/>
      <c r="AO865" s="42"/>
      <c r="AP865" s="42"/>
      <c r="AQ865" s="42"/>
      <c r="AR865" t="s">
        <v>12</v>
      </c>
      <c r="AS865" s="46">
        <v>7350000</v>
      </c>
      <c r="AT865">
        <f>VLOOKUP(F865,'[1]Packing List Items'!$O:$Q,3,0)</f>
        <v>2</v>
      </c>
      <c r="AU865">
        <f>VLOOKUP(F865,[2]Sheet1!$K:$M,3,0)</f>
        <v>2</v>
      </c>
      <c r="AW865" t="s">
        <v>1287</v>
      </c>
    </row>
    <row r="866" spans="1:49">
      <c r="A866">
        <v>1068</v>
      </c>
      <c r="B866" t="s">
        <v>13</v>
      </c>
      <c r="C866" t="s">
        <v>17</v>
      </c>
      <c r="D866">
        <v>39758</v>
      </c>
      <c r="E866" t="s">
        <v>14</v>
      </c>
      <c r="F866" s="25" t="s">
        <v>1194</v>
      </c>
      <c r="I866" t="s">
        <v>15</v>
      </c>
      <c r="J866" s="41">
        <v>1</v>
      </c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42"/>
      <c r="AE866" s="42"/>
      <c r="AF866" s="42"/>
      <c r="AG866" s="42"/>
      <c r="AH866" s="42"/>
      <c r="AI866" s="42"/>
      <c r="AJ866" s="42"/>
      <c r="AK866" s="42"/>
      <c r="AL866" s="42"/>
      <c r="AM866" s="42"/>
      <c r="AN866" s="42"/>
      <c r="AO866" s="42"/>
      <c r="AP866" s="42"/>
      <c r="AQ866" s="42"/>
      <c r="AR866" t="s">
        <v>12</v>
      </c>
      <c r="AS866" s="46">
        <v>70350000</v>
      </c>
      <c r="AT866">
        <f>VLOOKUP(F866,'[1]Packing List Items'!$O:$Q,3,0)</f>
        <v>1</v>
      </c>
      <c r="AU866">
        <f>VLOOKUP(F866,[2]Sheet1!$K:$M,3,0)</f>
        <v>1</v>
      </c>
      <c r="AW866" t="s">
        <v>1287</v>
      </c>
    </row>
    <row r="867" spans="1:49">
      <c r="A867">
        <v>1069</v>
      </c>
      <c r="B867" t="s">
        <v>13</v>
      </c>
      <c r="C867" t="s">
        <v>17</v>
      </c>
      <c r="D867">
        <v>39758</v>
      </c>
      <c r="E867" t="s">
        <v>14</v>
      </c>
      <c r="F867" s="25" t="s">
        <v>1195</v>
      </c>
      <c r="I867" t="s">
        <v>15</v>
      </c>
      <c r="J867" s="41">
        <v>3</v>
      </c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42"/>
      <c r="AE867" s="42"/>
      <c r="AF867" s="42"/>
      <c r="AG867" s="42"/>
      <c r="AH867" s="42"/>
      <c r="AI867" s="42"/>
      <c r="AJ867" s="42"/>
      <c r="AK867" s="42"/>
      <c r="AL867" s="42"/>
      <c r="AM867" s="42"/>
      <c r="AN867" s="42"/>
      <c r="AO867" s="42"/>
      <c r="AP867" s="42"/>
      <c r="AQ867" s="42"/>
      <c r="AR867" t="s">
        <v>12</v>
      </c>
      <c r="AS867" s="46">
        <v>118650000</v>
      </c>
      <c r="AT867">
        <f>VLOOKUP(F867,'[1]Packing List Items'!$O:$Q,3,0)</f>
        <v>3</v>
      </c>
      <c r="AU867">
        <f>VLOOKUP(F867,[2]Sheet1!$K:$M,3,0)</f>
        <v>3</v>
      </c>
      <c r="AW867" t="s">
        <v>1287</v>
      </c>
    </row>
    <row r="868" spans="1:49">
      <c r="A868">
        <v>1070</v>
      </c>
      <c r="B868" t="s">
        <v>13</v>
      </c>
      <c r="C868" t="s">
        <v>17</v>
      </c>
      <c r="D868">
        <v>39758</v>
      </c>
      <c r="E868" t="s">
        <v>14</v>
      </c>
      <c r="F868" s="25" t="s">
        <v>1196</v>
      </c>
      <c r="I868" t="s">
        <v>15</v>
      </c>
      <c r="J868" s="41">
        <v>2</v>
      </c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  <c r="AD868" s="42"/>
      <c r="AE868" s="42"/>
      <c r="AF868" s="42"/>
      <c r="AG868" s="42"/>
      <c r="AH868" s="42"/>
      <c r="AI868" s="42"/>
      <c r="AJ868" s="42"/>
      <c r="AK868" s="42"/>
      <c r="AL868" s="42"/>
      <c r="AM868" s="42"/>
      <c r="AN868" s="42"/>
      <c r="AO868" s="42"/>
      <c r="AP868" s="42"/>
      <c r="AQ868" s="42"/>
      <c r="AR868" t="s">
        <v>12</v>
      </c>
      <c r="AS868" s="46">
        <v>10500000</v>
      </c>
      <c r="AT868">
        <f>VLOOKUP(F868,'[1]Packing List Items'!$O:$Q,3,0)</f>
        <v>2</v>
      </c>
      <c r="AU868">
        <f>VLOOKUP(F868,[2]Sheet1!$K:$M,3,0)</f>
        <v>2</v>
      </c>
      <c r="AW868" t="s">
        <v>1287</v>
      </c>
    </row>
    <row r="869" spans="1:49">
      <c r="A869">
        <v>1073</v>
      </c>
      <c r="B869" t="s">
        <v>13</v>
      </c>
      <c r="C869" t="s">
        <v>17</v>
      </c>
      <c r="D869">
        <v>39758</v>
      </c>
      <c r="E869" t="s">
        <v>14</v>
      </c>
      <c r="F869" s="25" t="s">
        <v>1197</v>
      </c>
      <c r="I869" t="s">
        <v>15</v>
      </c>
      <c r="J869" s="41">
        <v>6</v>
      </c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42"/>
      <c r="AD869" s="42"/>
      <c r="AE869" s="42"/>
      <c r="AF869" s="42"/>
      <c r="AG869" s="42"/>
      <c r="AH869" s="42"/>
      <c r="AI869" s="42"/>
      <c r="AJ869" s="42"/>
      <c r="AK869" s="42"/>
      <c r="AL869" s="42"/>
      <c r="AM869" s="42"/>
      <c r="AN869" s="42"/>
      <c r="AO869" s="42"/>
      <c r="AP869" s="42"/>
      <c r="AQ869" s="42"/>
      <c r="AR869" t="s">
        <v>12</v>
      </c>
      <c r="AS869" s="46">
        <v>4200000</v>
      </c>
      <c r="AT869">
        <f>VLOOKUP(F869,'[1]Packing List Items'!$O:$Q,3,0)</f>
        <v>6</v>
      </c>
      <c r="AU869">
        <f>VLOOKUP(F869,[2]Sheet1!$K:$M,3,0)</f>
        <v>6</v>
      </c>
      <c r="AW869" t="s">
        <v>1287</v>
      </c>
    </row>
    <row r="870" spans="1:49">
      <c r="A870">
        <v>1074</v>
      </c>
      <c r="B870" t="s">
        <v>13</v>
      </c>
      <c r="C870" t="s">
        <v>17</v>
      </c>
      <c r="D870">
        <v>39758</v>
      </c>
      <c r="E870" t="s">
        <v>14</v>
      </c>
      <c r="F870" s="25" t="s">
        <v>1198</v>
      </c>
      <c r="I870" t="s">
        <v>15</v>
      </c>
      <c r="J870" s="41">
        <v>15</v>
      </c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2"/>
      <c r="AP870" s="42"/>
      <c r="AQ870" s="42"/>
      <c r="AR870" t="s">
        <v>12</v>
      </c>
      <c r="AS870" s="46">
        <v>9450000</v>
      </c>
      <c r="AT870">
        <f>VLOOKUP(F870,'[1]Packing List Items'!$O:$Q,3,0)</f>
        <v>15</v>
      </c>
      <c r="AU870">
        <f>VLOOKUP(F870,[2]Sheet1!$K:$M,3,0)</f>
        <v>14</v>
      </c>
      <c r="AW870" t="s">
        <v>1287</v>
      </c>
    </row>
    <row r="871" spans="1:49">
      <c r="A871">
        <v>1075</v>
      </c>
      <c r="B871" t="s">
        <v>13</v>
      </c>
      <c r="C871" t="s">
        <v>17</v>
      </c>
      <c r="D871">
        <v>39758</v>
      </c>
      <c r="E871" t="s">
        <v>14</v>
      </c>
      <c r="F871" s="25" t="s">
        <v>1199</v>
      </c>
      <c r="I871" t="s">
        <v>15</v>
      </c>
      <c r="J871" s="41">
        <v>1</v>
      </c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42"/>
      <c r="AD871" s="42"/>
      <c r="AE871" s="42"/>
      <c r="AF871" s="42"/>
      <c r="AG871">
        <v>1</v>
      </c>
      <c r="AH871" s="42"/>
      <c r="AI871" s="42"/>
      <c r="AJ871" s="42"/>
      <c r="AK871" s="42"/>
      <c r="AL871" s="42"/>
      <c r="AM871" s="42"/>
      <c r="AN871" s="42"/>
      <c r="AO871" s="42"/>
      <c r="AP871" s="42"/>
      <c r="AQ871" s="42"/>
      <c r="AR871" t="s">
        <v>12</v>
      </c>
      <c r="AS871" s="46">
        <v>5250000</v>
      </c>
      <c r="AT871">
        <f>VLOOKUP(F871,'[1]Packing List Items'!$O:$Q,3,0)</f>
        <v>1</v>
      </c>
      <c r="AU871">
        <f>VLOOKUP(F871,[2]Sheet1!$K:$M,3,0)</f>
        <v>0</v>
      </c>
      <c r="AW871" t="s">
        <v>1287</v>
      </c>
    </row>
    <row r="872" spans="1:49">
      <c r="A872">
        <v>1076</v>
      </c>
      <c r="B872" t="s">
        <v>13</v>
      </c>
      <c r="C872" t="s">
        <v>17</v>
      </c>
      <c r="D872">
        <v>39758</v>
      </c>
      <c r="E872" t="s">
        <v>14</v>
      </c>
      <c r="F872" s="25" t="s">
        <v>1200</v>
      </c>
      <c r="I872" t="s">
        <v>15</v>
      </c>
      <c r="J872" s="41">
        <v>4</v>
      </c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  <c r="AC872" s="42"/>
      <c r="AD872" s="42"/>
      <c r="AE872" s="42"/>
      <c r="AF872" s="42"/>
      <c r="AG872">
        <v>4</v>
      </c>
      <c r="AH872" s="42"/>
      <c r="AI872" s="42"/>
      <c r="AJ872" s="42"/>
      <c r="AK872" s="42"/>
      <c r="AL872" s="42"/>
      <c r="AM872" s="42"/>
      <c r="AN872" s="42"/>
      <c r="AO872" s="42"/>
      <c r="AP872" s="42"/>
      <c r="AQ872" s="42"/>
      <c r="AR872" t="s">
        <v>12</v>
      </c>
      <c r="AS872" s="46">
        <v>2100000</v>
      </c>
      <c r="AT872">
        <f>VLOOKUP(F872,'[1]Packing List Items'!$O:$Q,3,0)</f>
        <v>4</v>
      </c>
      <c r="AU872">
        <f>VLOOKUP(F872,[2]Sheet1!$K:$M,3,0)</f>
        <v>0</v>
      </c>
      <c r="AW872" t="s">
        <v>1287</v>
      </c>
    </row>
    <row r="873" spans="1:49">
      <c r="A873">
        <v>1077</v>
      </c>
      <c r="B873" t="s">
        <v>13</v>
      </c>
      <c r="C873" t="s">
        <v>17</v>
      </c>
      <c r="D873">
        <v>39758</v>
      </c>
      <c r="E873" t="s">
        <v>14</v>
      </c>
      <c r="F873" s="25" t="s">
        <v>1201</v>
      </c>
      <c r="I873" t="s">
        <v>15</v>
      </c>
      <c r="J873" s="41">
        <v>1</v>
      </c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  <c r="AD873" s="42"/>
      <c r="AE873" s="42"/>
      <c r="AF873" s="42"/>
      <c r="AG873" s="42"/>
      <c r="AH873" s="42"/>
      <c r="AI873" s="42"/>
      <c r="AJ873" s="42"/>
      <c r="AK873" s="42"/>
      <c r="AL873" s="42"/>
      <c r="AM873" s="42"/>
      <c r="AN873" s="42"/>
      <c r="AO873" s="42"/>
      <c r="AP873" s="42"/>
      <c r="AQ873" s="42"/>
      <c r="AR873" t="s">
        <v>12</v>
      </c>
      <c r="AS873" s="46">
        <v>2100000</v>
      </c>
      <c r="AT873">
        <f>VLOOKUP(F873,'[1]Packing List Items'!$O:$Q,3,0)</f>
        <v>1</v>
      </c>
      <c r="AU873">
        <f>VLOOKUP(F873,[2]Sheet1!$K:$M,3,0)</f>
        <v>1</v>
      </c>
      <c r="AW873" t="s">
        <v>1287</v>
      </c>
    </row>
    <row r="874" spans="1:49">
      <c r="A874">
        <v>1078</v>
      </c>
      <c r="B874" t="s">
        <v>13</v>
      </c>
      <c r="C874" t="s">
        <v>17</v>
      </c>
      <c r="D874">
        <v>39758</v>
      </c>
      <c r="E874" t="s">
        <v>14</v>
      </c>
      <c r="F874" s="25" t="s">
        <v>1202</v>
      </c>
      <c r="I874" t="s">
        <v>15</v>
      </c>
      <c r="J874" s="41">
        <v>1</v>
      </c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  <c r="AD874" s="42"/>
      <c r="AE874" s="42"/>
      <c r="AF874" s="42"/>
      <c r="AG874">
        <v>1</v>
      </c>
      <c r="AH874" s="42"/>
      <c r="AI874" s="42"/>
      <c r="AJ874" s="42"/>
      <c r="AK874" s="42"/>
      <c r="AL874" s="42"/>
      <c r="AM874" s="42"/>
      <c r="AN874" s="42"/>
      <c r="AO874" s="42"/>
      <c r="AP874" s="42"/>
      <c r="AQ874" s="42"/>
      <c r="AR874" t="s">
        <v>12</v>
      </c>
      <c r="AS874" s="46">
        <v>5250000</v>
      </c>
      <c r="AT874">
        <f>VLOOKUP(F874,'[1]Packing List Items'!$O:$Q,3,0)</f>
        <v>1</v>
      </c>
      <c r="AU874">
        <f>VLOOKUP(F874,[2]Sheet1!$K:$M,3,0)</f>
        <v>0</v>
      </c>
      <c r="AW874" t="s">
        <v>1287</v>
      </c>
    </row>
    <row r="875" spans="1:49">
      <c r="A875">
        <v>1079</v>
      </c>
      <c r="B875" t="s">
        <v>13</v>
      </c>
      <c r="C875" t="s">
        <v>17</v>
      </c>
      <c r="D875">
        <v>39758</v>
      </c>
      <c r="E875" t="s">
        <v>14</v>
      </c>
      <c r="F875" s="25" t="s">
        <v>1203</v>
      </c>
      <c r="I875" t="s">
        <v>15</v>
      </c>
      <c r="J875" s="41">
        <v>1</v>
      </c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42"/>
      <c r="AD875" s="42"/>
      <c r="AE875" s="42"/>
      <c r="AF875" s="42"/>
      <c r="AG875">
        <v>1</v>
      </c>
      <c r="AH875" s="42"/>
      <c r="AI875" s="42"/>
      <c r="AJ875" s="42"/>
      <c r="AK875" s="42"/>
      <c r="AL875" s="42"/>
      <c r="AM875" s="42"/>
      <c r="AN875" s="42"/>
      <c r="AO875" s="42"/>
      <c r="AP875" s="42"/>
      <c r="AQ875" s="42"/>
      <c r="AR875" t="s">
        <v>12</v>
      </c>
      <c r="AS875" s="46">
        <v>5250000</v>
      </c>
      <c r="AT875">
        <f>VLOOKUP(F875,'[1]Packing List Items'!$O:$Q,3,0)</f>
        <v>1</v>
      </c>
      <c r="AU875">
        <f>VLOOKUP(F875,[2]Sheet1!$K:$M,3,0)</f>
        <v>0</v>
      </c>
      <c r="AW875" t="s">
        <v>1287</v>
      </c>
    </row>
    <row r="876" spans="1:49">
      <c r="A876">
        <v>1080</v>
      </c>
      <c r="B876" t="s">
        <v>13</v>
      </c>
      <c r="C876" t="s">
        <v>17</v>
      </c>
      <c r="D876">
        <v>39758</v>
      </c>
      <c r="E876" t="s">
        <v>14</v>
      </c>
      <c r="F876" s="25" t="s">
        <v>1204</v>
      </c>
      <c r="I876" t="s">
        <v>15</v>
      </c>
      <c r="J876" s="41">
        <v>5</v>
      </c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  <c r="AC876" s="42"/>
      <c r="AD876" s="42"/>
      <c r="AE876" s="42"/>
      <c r="AF876" s="42"/>
      <c r="AG876" s="42"/>
      <c r="AH876" s="42"/>
      <c r="AI876" s="42"/>
      <c r="AJ876" s="42"/>
      <c r="AK876" s="42"/>
      <c r="AL876" s="42"/>
      <c r="AM876" s="42"/>
      <c r="AN876" s="42"/>
      <c r="AO876" s="42"/>
      <c r="AP876" s="42"/>
      <c r="AQ876" s="42"/>
      <c r="AR876" t="s">
        <v>12</v>
      </c>
      <c r="AS876" s="46">
        <v>10500000</v>
      </c>
      <c r="AT876">
        <f>VLOOKUP(F876,'[1]Packing List Items'!$O:$Q,3,0)</f>
        <v>5</v>
      </c>
      <c r="AU876">
        <f>VLOOKUP(F876,[2]Sheet1!$K:$M,3,0)</f>
        <v>5</v>
      </c>
      <c r="AW876" t="s">
        <v>1287</v>
      </c>
    </row>
    <row r="877" spans="1:49">
      <c r="A877">
        <v>1081</v>
      </c>
      <c r="B877" t="s">
        <v>13</v>
      </c>
      <c r="C877" t="s">
        <v>17</v>
      </c>
      <c r="D877">
        <v>39758</v>
      </c>
      <c r="E877" t="s">
        <v>14</v>
      </c>
      <c r="F877" s="25" t="s">
        <v>1205</v>
      </c>
      <c r="I877" t="s">
        <v>15</v>
      </c>
      <c r="J877" s="41">
        <v>16</v>
      </c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42"/>
      <c r="AD877" s="42"/>
      <c r="AE877" s="42"/>
      <c r="AF877" s="42"/>
      <c r="AG877" s="42"/>
      <c r="AH877" s="42"/>
      <c r="AI877" s="42"/>
      <c r="AJ877" s="42"/>
      <c r="AK877" s="42"/>
      <c r="AL877" s="42"/>
      <c r="AM877" s="42"/>
      <c r="AN877" s="42"/>
      <c r="AO877" s="42"/>
      <c r="AP877" s="42"/>
      <c r="AQ877" s="42"/>
      <c r="AR877" t="s">
        <v>12</v>
      </c>
      <c r="AS877" s="46">
        <v>10500000</v>
      </c>
      <c r="AT877">
        <f>VLOOKUP(F877,'[1]Packing List Items'!$O:$Q,3,0)</f>
        <v>16</v>
      </c>
      <c r="AU877">
        <f>VLOOKUP(F877,[2]Sheet1!$K:$M,3,0)</f>
        <v>16</v>
      </c>
      <c r="AW877" t="s">
        <v>1287</v>
      </c>
    </row>
    <row r="878" spans="1:49">
      <c r="A878">
        <v>1084</v>
      </c>
      <c r="B878" t="s">
        <v>13</v>
      </c>
      <c r="C878" t="s">
        <v>17</v>
      </c>
      <c r="D878">
        <v>39758</v>
      </c>
      <c r="E878" t="s">
        <v>14</v>
      </c>
      <c r="F878" s="25" t="s">
        <v>1206</v>
      </c>
      <c r="I878" t="s">
        <v>15</v>
      </c>
      <c r="J878" s="41">
        <v>10</v>
      </c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  <c r="AB878" s="42"/>
      <c r="AC878" s="42"/>
      <c r="AD878" s="42"/>
      <c r="AE878" s="42"/>
      <c r="AF878" s="42"/>
      <c r="AG878" s="42"/>
      <c r="AH878" s="42"/>
      <c r="AI878" s="42"/>
      <c r="AJ878" s="42"/>
      <c r="AK878" s="42"/>
      <c r="AL878" s="42"/>
      <c r="AM878" s="42"/>
      <c r="AN878" s="42"/>
      <c r="AO878" s="42"/>
      <c r="AP878" s="42"/>
      <c r="AQ878" s="42"/>
      <c r="AR878" t="s">
        <v>12</v>
      </c>
      <c r="AS878" s="46">
        <v>16800000</v>
      </c>
      <c r="AT878">
        <f>VLOOKUP(F878,'[1]Packing List Items'!$O:$Q,3,0)</f>
        <v>10</v>
      </c>
      <c r="AU878">
        <f>VLOOKUP(F878,[2]Sheet1!$K:$M,3,0)</f>
        <v>10</v>
      </c>
      <c r="AW878" t="s">
        <v>1287</v>
      </c>
    </row>
    <row r="879" spans="1:49">
      <c r="A879">
        <v>1085</v>
      </c>
      <c r="B879" t="s">
        <v>13</v>
      </c>
      <c r="C879" t="s">
        <v>17</v>
      </c>
      <c r="D879">
        <v>39758</v>
      </c>
      <c r="E879" t="s">
        <v>14</v>
      </c>
      <c r="F879" s="25" t="s">
        <v>1207</v>
      </c>
      <c r="I879" t="s">
        <v>15</v>
      </c>
      <c r="J879" s="41">
        <v>1</v>
      </c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42"/>
      <c r="AD879" s="42"/>
      <c r="AE879" s="42"/>
      <c r="AF879" s="42"/>
      <c r="AG879" s="42"/>
      <c r="AH879" s="42"/>
      <c r="AI879" s="42"/>
      <c r="AJ879" s="42"/>
      <c r="AK879" s="42"/>
      <c r="AL879" s="42"/>
      <c r="AM879" s="42"/>
      <c r="AN879" s="42"/>
      <c r="AO879" s="42"/>
      <c r="AP879" s="42"/>
      <c r="AQ879" s="42"/>
      <c r="AR879" t="s">
        <v>12</v>
      </c>
      <c r="AT879">
        <f>VLOOKUP(F879,'[1]Packing List Items'!$O:$Q,3,0)</f>
        <v>1</v>
      </c>
      <c r="AU879">
        <f>VLOOKUP(F879,[2]Sheet1!$K:$M,3,0)</f>
        <v>0</v>
      </c>
    </row>
    <row r="880" spans="1:49">
      <c r="A880">
        <v>1086</v>
      </c>
      <c r="B880" t="s">
        <v>13</v>
      </c>
      <c r="C880" t="s">
        <v>17</v>
      </c>
      <c r="D880">
        <v>39758</v>
      </c>
      <c r="E880" t="s">
        <v>14</v>
      </c>
      <c r="F880" s="25" t="s">
        <v>1208</v>
      </c>
      <c r="I880" t="s">
        <v>15</v>
      </c>
      <c r="J880" s="41">
        <v>2</v>
      </c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  <c r="AD880" s="42"/>
      <c r="AE880" s="42"/>
      <c r="AF880" s="42"/>
      <c r="AG880" s="42"/>
      <c r="AH880" s="42"/>
      <c r="AI880" s="42"/>
      <c r="AJ880" s="42"/>
      <c r="AK880" s="42"/>
      <c r="AL880" s="42"/>
      <c r="AM880" s="42"/>
      <c r="AN880" s="42"/>
      <c r="AO880" s="42"/>
      <c r="AP880" s="42"/>
      <c r="AQ880" s="42"/>
      <c r="AR880" t="s">
        <v>12</v>
      </c>
      <c r="AS880" s="46">
        <v>13650000</v>
      </c>
      <c r="AT880">
        <f>VLOOKUP(F880,'[1]Packing List Items'!$O:$Q,3,0)</f>
        <v>2</v>
      </c>
      <c r="AU880">
        <f>VLOOKUP(F880,[2]Sheet1!$K:$M,3,0)</f>
        <v>2</v>
      </c>
      <c r="AW880" t="s">
        <v>1287</v>
      </c>
    </row>
    <row r="881" spans="1:49">
      <c r="A881">
        <v>1087</v>
      </c>
      <c r="B881" t="s">
        <v>13</v>
      </c>
      <c r="C881" t="s">
        <v>17</v>
      </c>
      <c r="D881">
        <v>39758</v>
      </c>
      <c r="E881" t="s">
        <v>14</v>
      </c>
      <c r="F881" s="25" t="s">
        <v>1209</v>
      </c>
      <c r="I881" t="s">
        <v>15</v>
      </c>
      <c r="J881" s="41">
        <v>21</v>
      </c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42"/>
      <c r="AD881" s="42"/>
      <c r="AE881" s="42"/>
      <c r="AF881" s="42"/>
      <c r="AG881" s="42"/>
      <c r="AH881" s="42"/>
      <c r="AI881" s="42"/>
      <c r="AJ881" s="42"/>
      <c r="AK881" s="42"/>
      <c r="AL881" s="42"/>
      <c r="AM881" s="42"/>
      <c r="AN881" s="42"/>
      <c r="AO881" s="42"/>
      <c r="AP881" s="42"/>
      <c r="AQ881" s="42"/>
      <c r="AR881" t="s">
        <v>12</v>
      </c>
      <c r="AS881" s="46">
        <v>2100000</v>
      </c>
      <c r="AT881">
        <f>VLOOKUP(F881,'[1]Packing List Items'!$O:$Q,3,0)</f>
        <v>21</v>
      </c>
      <c r="AU881">
        <f>VLOOKUP(F881,[2]Sheet1!$K:$M,3,0)</f>
        <v>21</v>
      </c>
      <c r="AW881" t="s">
        <v>1287</v>
      </c>
    </row>
    <row r="882" spans="1:49">
      <c r="A882">
        <v>1088</v>
      </c>
      <c r="B882" t="s">
        <v>13</v>
      </c>
      <c r="C882" t="s">
        <v>17</v>
      </c>
      <c r="D882">
        <v>39758</v>
      </c>
      <c r="E882" t="s">
        <v>14</v>
      </c>
      <c r="F882" s="25" t="s">
        <v>1210</v>
      </c>
      <c r="I882" t="s">
        <v>15</v>
      </c>
      <c r="J882" s="41">
        <v>1</v>
      </c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  <c r="AC882" s="42"/>
      <c r="AD882" s="42"/>
      <c r="AE882" s="42"/>
      <c r="AF882" s="42"/>
      <c r="AG882" s="42"/>
      <c r="AH882" s="42"/>
      <c r="AI882" s="42"/>
      <c r="AJ882" s="42"/>
      <c r="AK882" s="42"/>
      <c r="AL882" s="42"/>
      <c r="AM882" s="42"/>
      <c r="AN882" s="42"/>
      <c r="AO882" s="42"/>
      <c r="AP882" s="42"/>
      <c r="AQ882" s="42"/>
      <c r="AR882" t="s">
        <v>12</v>
      </c>
      <c r="AS882" s="46">
        <v>126000000</v>
      </c>
      <c r="AT882">
        <f>VLOOKUP(F882,'[1]Packing List Items'!$O:$Q,3,0)</f>
        <v>1</v>
      </c>
      <c r="AU882">
        <f>VLOOKUP(F882,[2]Sheet1!$K:$M,3,0)</f>
        <v>1</v>
      </c>
      <c r="AW882" t="s">
        <v>1287</v>
      </c>
    </row>
    <row r="883" spans="1:49">
      <c r="A883">
        <v>1090</v>
      </c>
      <c r="B883" t="s">
        <v>13</v>
      </c>
      <c r="C883" t="s">
        <v>17</v>
      </c>
      <c r="D883">
        <v>39758</v>
      </c>
      <c r="E883" t="s">
        <v>14</v>
      </c>
      <c r="F883" s="25" t="s">
        <v>1211</v>
      </c>
      <c r="I883" t="s">
        <v>15</v>
      </c>
      <c r="J883" s="41">
        <v>1</v>
      </c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  <c r="AD883" s="42"/>
      <c r="AE883" s="42"/>
      <c r="AF883" s="42"/>
      <c r="AG883" s="42"/>
      <c r="AH883" s="42"/>
      <c r="AI883" s="42"/>
      <c r="AJ883" s="42"/>
      <c r="AK883" s="42"/>
      <c r="AL883" s="42"/>
      <c r="AM883" s="42"/>
      <c r="AN883" s="42"/>
      <c r="AO883" s="42"/>
      <c r="AP883" s="42"/>
      <c r="AQ883" s="42"/>
      <c r="AR883" t="s">
        <v>12</v>
      </c>
      <c r="AS883" s="46">
        <v>91350000</v>
      </c>
      <c r="AT883">
        <f>VLOOKUP(F883,'[1]Packing List Items'!$O:$Q,3,0)</f>
        <v>1</v>
      </c>
      <c r="AU883">
        <f>VLOOKUP(F883,[2]Sheet1!$K:$M,3,0)</f>
        <v>1</v>
      </c>
      <c r="AW883" t="s">
        <v>1287</v>
      </c>
    </row>
    <row r="884" spans="1:49">
      <c r="A884">
        <v>1091</v>
      </c>
      <c r="B884" t="s">
        <v>13</v>
      </c>
      <c r="C884" t="s">
        <v>17</v>
      </c>
      <c r="D884">
        <v>39758</v>
      </c>
      <c r="E884" t="s">
        <v>14</v>
      </c>
      <c r="F884" s="25" t="s">
        <v>1212</v>
      </c>
      <c r="I884" t="s">
        <v>15</v>
      </c>
      <c r="J884" s="41">
        <v>10</v>
      </c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  <c r="AD884" s="42"/>
      <c r="AE884" s="42"/>
      <c r="AF884" s="42"/>
      <c r="AG884" s="42"/>
      <c r="AH884" s="42"/>
      <c r="AI884" s="42"/>
      <c r="AJ884" s="42"/>
      <c r="AK884" s="42"/>
      <c r="AL884" s="42"/>
      <c r="AM884" s="42"/>
      <c r="AN884" s="42"/>
      <c r="AO884" s="42"/>
      <c r="AP884" s="42"/>
      <c r="AQ884" s="42"/>
      <c r="AR884" t="s">
        <v>12</v>
      </c>
      <c r="AS884" s="46">
        <v>28350000</v>
      </c>
      <c r="AT884">
        <f>VLOOKUP(F884,'[1]Packing List Items'!$O:$Q,3,0)</f>
        <v>10</v>
      </c>
      <c r="AU884">
        <f>VLOOKUP(F884,[2]Sheet1!$K:$M,3,0)</f>
        <v>10</v>
      </c>
      <c r="AW884" t="s">
        <v>1287</v>
      </c>
    </row>
    <row r="885" spans="1:49">
      <c r="A885">
        <v>1092</v>
      </c>
      <c r="B885" t="s">
        <v>13</v>
      </c>
      <c r="C885" t="s">
        <v>17</v>
      </c>
      <c r="D885">
        <v>39758</v>
      </c>
      <c r="E885" t="s">
        <v>14</v>
      </c>
      <c r="F885" s="25" t="s">
        <v>1213</v>
      </c>
      <c r="I885" t="s">
        <v>15</v>
      </c>
      <c r="J885" s="41">
        <v>14</v>
      </c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  <c r="AD885" s="42"/>
      <c r="AE885" s="42"/>
      <c r="AF885" s="42"/>
      <c r="AG885" s="42"/>
      <c r="AH885" s="42"/>
      <c r="AI885" s="42"/>
      <c r="AJ885" s="42"/>
      <c r="AK885" s="42"/>
      <c r="AL885" s="42"/>
      <c r="AM885" s="42"/>
      <c r="AN885" s="42"/>
      <c r="AO885" s="42"/>
      <c r="AP885" s="42"/>
      <c r="AQ885" s="42"/>
      <c r="AR885" t="s">
        <v>12</v>
      </c>
      <c r="AS885" s="46">
        <v>15750000</v>
      </c>
      <c r="AT885">
        <f>VLOOKUP(F885,'[1]Packing List Items'!$O:$Q,3,0)</f>
        <v>14</v>
      </c>
      <c r="AU885">
        <f>VLOOKUP(F885,[2]Sheet1!$K:$M,3,0)</f>
        <v>14</v>
      </c>
      <c r="AW885" t="s">
        <v>1287</v>
      </c>
    </row>
    <row r="886" spans="1:49">
      <c r="A886">
        <v>1093</v>
      </c>
      <c r="B886" t="s">
        <v>13</v>
      </c>
      <c r="C886" t="s">
        <v>17</v>
      </c>
      <c r="D886">
        <v>39758</v>
      </c>
      <c r="E886" t="s">
        <v>14</v>
      </c>
      <c r="F886" s="25" t="s">
        <v>1214</v>
      </c>
      <c r="I886" t="s">
        <v>15</v>
      </c>
      <c r="J886" s="41">
        <v>16</v>
      </c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  <c r="AB886" s="42"/>
      <c r="AC886" s="42"/>
      <c r="AD886" s="42"/>
      <c r="AE886" s="42"/>
      <c r="AF886" s="42"/>
      <c r="AG886" s="42"/>
      <c r="AH886" s="42"/>
      <c r="AI886" s="42"/>
      <c r="AJ886" s="42"/>
      <c r="AK886" s="42"/>
      <c r="AL886" s="42"/>
      <c r="AM886" s="42"/>
      <c r="AN886" s="42"/>
      <c r="AO886" s="42"/>
      <c r="AP886" s="42"/>
      <c r="AQ886" s="42"/>
      <c r="AR886" t="s">
        <v>12</v>
      </c>
      <c r="AS886" s="46">
        <v>10500000</v>
      </c>
      <c r="AT886">
        <f>VLOOKUP(F886,'[1]Packing List Items'!$O:$Q,3,0)</f>
        <v>16</v>
      </c>
      <c r="AU886">
        <f>VLOOKUP(F886,[2]Sheet1!$K:$M,3,0)</f>
        <v>16</v>
      </c>
      <c r="AW886" t="s">
        <v>1287</v>
      </c>
    </row>
    <row r="887" spans="1:49">
      <c r="A887">
        <v>1094</v>
      </c>
      <c r="B887" t="s">
        <v>13</v>
      </c>
      <c r="C887" t="s">
        <v>17</v>
      </c>
      <c r="D887">
        <v>39758</v>
      </c>
      <c r="E887" t="s">
        <v>14</v>
      </c>
      <c r="F887" s="25" t="s">
        <v>1215</v>
      </c>
      <c r="I887" t="s">
        <v>15</v>
      </c>
      <c r="J887" s="41">
        <v>3</v>
      </c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42"/>
      <c r="AD887" s="42"/>
      <c r="AE887" s="42"/>
      <c r="AF887" s="42"/>
      <c r="AG887" s="42"/>
      <c r="AH887" s="42"/>
      <c r="AI887" s="42"/>
      <c r="AJ887" s="42"/>
      <c r="AK887" s="42"/>
      <c r="AL887" s="42"/>
      <c r="AM887" s="42"/>
      <c r="AN887" s="42"/>
      <c r="AO887" s="42"/>
      <c r="AP887" s="42"/>
      <c r="AQ887" s="42"/>
      <c r="AR887" t="s">
        <v>12</v>
      </c>
      <c r="AS887" s="46">
        <v>34650000</v>
      </c>
      <c r="AT887">
        <f>VLOOKUP(F887,'[1]Packing List Items'!$O:$Q,3,0)</f>
        <v>3</v>
      </c>
      <c r="AU887">
        <f>VLOOKUP(F887,[2]Sheet1!$K:$M,3,0)</f>
        <v>3</v>
      </c>
      <c r="AW887" t="s">
        <v>1287</v>
      </c>
    </row>
    <row r="888" spans="1:49">
      <c r="A888">
        <v>1095</v>
      </c>
      <c r="B888" t="s">
        <v>13</v>
      </c>
      <c r="C888" t="s">
        <v>17</v>
      </c>
      <c r="D888">
        <v>39758</v>
      </c>
      <c r="E888" t="s">
        <v>14</v>
      </c>
      <c r="F888" s="25" t="s">
        <v>1216</v>
      </c>
      <c r="I888" t="s">
        <v>15</v>
      </c>
      <c r="J888" s="41">
        <v>1</v>
      </c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  <c r="AC888" s="42"/>
      <c r="AD888" s="42"/>
      <c r="AE888" s="42"/>
      <c r="AF888" s="42"/>
      <c r="AG888" s="42"/>
      <c r="AH888" s="42"/>
      <c r="AI888" s="42"/>
      <c r="AJ888" s="42"/>
      <c r="AK888" s="42"/>
      <c r="AL888" s="42"/>
      <c r="AM888" s="42"/>
      <c r="AN888" s="42"/>
      <c r="AO888" s="42"/>
      <c r="AP888" s="42"/>
      <c r="AQ888" s="42"/>
      <c r="AR888" t="s">
        <v>12</v>
      </c>
      <c r="AS888" s="46">
        <v>210000000</v>
      </c>
      <c r="AT888">
        <f>VLOOKUP(F888,'[1]Packing List Items'!$O:$Q,3,0)</f>
        <v>1</v>
      </c>
      <c r="AU888">
        <f>VLOOKUP(F888,[2]Sheet1!$K:$M,3,0)</f>
        <v>1</v>
      </c>
      <c r="AW888" t="s">
        <v>1287</v>
      </c>
    </row>
    <row r="889" spans="1:49">
      <c r="A889">
        <v>1097</v>
      </c>
      <c r="B889" t="s">
        <v>13</v>
      </c>
      <c r="C889" t="s">
        <v>17</v>
      </c>
      <c r="D889">
        <v>39758</v>
      </c>
      <c r="E889" t="s">
        <v>14</v>
      </c>
      <c r="F889" s="25" t="s">
        <v>1217</v>
      </c>
      <c r="I889" t="s">
        <v>15</v>
      </c>
      <c r="J889" s="41">
        <v>1</v>
      </c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42"/>
      <c r="AD889" s="42"/>
      <c r="AE889" s="42"/>
      <c r="AF889" s="42"/>
      <c r="AG889" s="42"/>
      <c r="AH889" s="42"/>
      <c r="AI889" s="42"/>
      <c r="AJ889" s="42"/>
      <c r="AK889" s="42"/>
      <c r="AL889" s="42"/>
      <c r="AM889" s="42"/>
      <c r="AN889" s="42"/>
      <c r="AO889" s="42"/>
      <c r="AP889" s="42"/>
      <c r="AQ889" s="42"/>
      <c r="AR889" t="s">
        <v>12</v>
      </c>
      <c r="AS889" s="46">
        <v>10500000</v>
      </c>
      <c r="AT889">
        <f>VLOOKUP(F889,'[1]Packing List Items'!$O:$Q,3,0)</f>
        <v>1</v>
      </c>
      <c r="AU889">
        <f>VLOOKUP(F889,[2]Sheet1!$K:$M,3,0)</f>
        <v>1</v>
      </c>
      <c r="AW889" t="s">
        <v>1287</v>
      </c>
    </row>
    <row r="890" spans="1:49">
      <c r="A890">
        <v>1098</v>
      </c>
      <c r="B890" t="s">
        <v>13</v>
      </c>
      <c r="C890" t="s">
        <v>17</v>
      </c>
      <c r="D890">
        <v>39758</v>
      </c>
      <c r="E890" t="s">
        <v>14</v>
      </c>
      <c r="F890" s="25" t="s">
        <v>1218</v>
      </c>
      <c r="I890" t="s">
        <v>15</v>
      </c>
      <c r="J890" s="41">
        <v>44</v>
      </c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  <c r="AC890" s="42"/>
      <c r="AD890" s="42"/>
      <c r="AE890" s="42"/>
      <c r="AF890" s="42"/>
      <c r="AG890" s="42"/>
      <c r="AH890" s="42"/>
      <c r="AI890" s="42"/>
      <c r="AJ890" s="42"/>
      <c r="AK890" s="42"/>
      <c r="AL890" s="42"/>
      <c r="AM890" s="42"/>
      <c r="AN890" s="42"/>
      <c r="AO890" s="42"/>
      <c r="AP890" s="42"/>
      <c r="AQ890" s="42"/>
      <c r="AR890" t="s">
        <v>12</v>
      </c>
      <c r="AS890" s="46">
        <v>7350000</v>
      </c>
      <c r="AT890">
        <f>VLOOKUP(F890,'[1]Packing List Items'!$O:$Q,3,0)</f>
        <v>44</v>
      </c>
      <c r="AU890">
        <f>VLOOKUP(F890,[2]Sheet1!$K:$M,3,0)</f>
        <v>44</v>
      </c>
      <c r="AW890" t="s">
        <v>1287</v>
      </c>
    </row>
    <row r="891" spans="1:49">
      <c r="A891">
        <v>1099</v>
      </c>
      <c r="B891" t="s">
        <v>13</v>
      </c>
      <c r="C891" t="s">
        <v>17</v>
      </c>
      <c r="D891">
        <v>39758</v>
      </c>
      <c r="E891" t="s">
        <v>14</v>
      </c>
      <c r="F891" t="s">
        <v>1219</v>
      </c>
      <c r="I891" t="s">
        <v>15</v>
      </c>
      <c r="J891">
        <v>105</v>
      </c>
      <c r="AR891" t="s">
        <v>12</v>
      </c>
      <c r="AS891" s="46">
        <v>1050000</v>
      </c>
      <c r="AT891">
        <f>VLOOKUP(F891,'[1]Packing List Items'!$O:$Q,3,0)</f>
        <v>105</v>
      </c>
      <c r="AU891">
        <f>VLOOKUP(F891,[2]Sheet1!$K:$M,3,0)</f>
        <v>105</v>
      </c>
      <c r="AW891" t="s">
        <v>1287</v>
      </c>
    </row>
    <row r="892" spans="1:49">
      <c r="A892">
        <v>1100</v>
      </c>
      <c r="B892" t="s">
        <v>13</v>
      </c>
      <c r="C892" t="s">
        <v>17</v>
      </c>
      <c r="D892">
        <v>39758</v>
      </c>
      <c r="E892" t="s">
        <v>14</v>
      </c>
      <c r="F892" t="s">
        <v>1220</v>
      </c>
      <c r="I892" t="s">
        <v>15</v>
      </c>
      <c r="J892">
        <v>3</v>
      </c>
      <c r="AR892" t="s">
        <v>12</v>
      </c>
      <c r="AS892" s="46">
        <v>55650000</v>
      </c>
      <c r="AT892">
        <f>VLOOKUP(F892,'[1]Packing List Items'!$O:$Q,3,0)</f>
        <v>3</v>
      </c>
      <c r="AU892">
        <f>VLOOKUP(F892,[2]Sheet1!$K:$M,3,0)</f>
        <v>3</v>
      </c>
      <c r="AW892" t="s">
        <v>1287</v>
      </c>
    </row>
    <row r="893" spans="1:49">
      <c r="A893">
        <v>1101</v>
      </c>
      <c r="B893" t="s">
        <v>13</v>
      </c>
      <c r="C893" t="s">
        <v>17</v>
      </c>
      <c r="D893">
        <v>39758</v>
      </c>
      <c r="E893" t="s">
        <v>14</v>
      </c>
      <c r="F893" t="s">
        <v>1221</v>
      </c>
      <c r="I893" t="s">
        <v>15</v>
      </c>
      <c r="J893">
        <v>16</v>
      </c>
      <c r="AR893" t="s">
        <v>12</v>
      </c>
      <c r="AS893" s="46">
        <v>1050000</v>
      </c>
      <c r="AT893">
        <f>VLOOKUP(F893,'[1]Packing List Items'!$O:$Q,3,0)</f>
        <v>16</v>
      </c>
      <c r="AU893">
        <f>VLOOKUP(F893,[2]Sheet1!$K:$M,3,0)</f>
        <v>16</v>
      </c>
      <c r="AW893" t="s">
        <v>1287</v>
      </c>
    </row>
    <row r="894" spans="1:49">
      <c r="A894">
        <v>1103</v>
      </c>
      <c r="B894" t="s">
        <v>13</v>
      </c>
      <c r="C894" t="s">
        <v>17</v>
      </c>
      <c r="D894">
        <v>39758</v>
      </c>
      <c r="E894" t="s">
        <v>14</v>
      </c>
      <c r="F894" t="s">
        <v>1222</v>
      </c>
      <c r="I894" t="s">
        <v>15</v>
      </c>
      <c r="J894">
        <v>1</v>
      </c>
      <c r="AR894" t="s">
        <v>12</v>
      </c>
      <c r="AS894" s="46">
        <v>2100000</v>
      </c>
      <c r="AT894">
        <f>VLOOKUP(F894,'[1]Packing List Items'!$O:$Q,3,0)</f>
        <v>1</v>
      </c>
      <c r="AU894">
        <f>VLOOKUP(F894,[2]Sheet1!$K:$M,3,0)</f>
        <v>1</v>
      </c>
      <c r="AW894" t="s">
        <v>1287</v>
      </c>
    </row>
    <row r="895" spans="1:49">
      <c r="A895">
        <v>1105</v>
      </c>
      <c r="B895" t="s">
        <v>13</v>
      </c>
      <c r="C895" t="s">
        <v>17</v>
      </c>
      <c r="D895">
        <v>39758</v>
      </c>
      <c r="E895" t="s">
        <v>14</v>
      </c>
      <c r="F895" t="s">
        <v>1223</v>
      </c>
      <c r="I895" t="s">
        <v>15</v>
      </c>
      <c r="J895">
        <v>5</v>
      </c>
      <c r="AR895" t="s">
        <v>12</v>
      </c>
      <c r="AS895" s="46">
        <v>16800000</v>
      </c>
      <c r="AT895">
        <f>VLOOKUP(F895,'[1]Packing List Items'!$O:$Q,3,0)</f>
        <v>5</v>
      </c>
      <c r="AU895">
        <f>VLOOKUP(F895,[2]Sheet1!$K:$M,3,0)</f>
        <v>5</v>
      </c>
      <c r="AW895" t="s">
        <v>1287</v>
      </c>
    </row>
    <row r="896" spans="1:49">
      <c r="A896">
        <v>1106</v>
      </c>
      <c r="B896" t="s">
        <v>13</v>
      </c>
      <c r="C896" t="s">
        <v>17</v>
      </c>
      <c r="D896">
        <v>39758</v>
      </c>
      <c r="E896" t="s">
        <v>14</v>
      </c>
      <c r="F896" t="s">
        <v>1224</v>
      </c>
      <c r="I896" t="s">
        <v>15</v>
      </c>
      <c r="J896">
        <v>3</v>
      </c>
      <c r="AR896" t="s">
        <v>12</v>
      </c>
      <c r="AS896" s="46">
        <v>34650000</v>
      </c>
      <c r="AT896">
        <f>VLOOKUP(F896,'[1]Packing List Items'!$O:$Q,3,0)</f>
        <v>3</v>
      </c>
      <c r="AU896">
        <f>VLOOKUP(F896,[2]Sheet1!$K:$M,3,0)</f>
        <v>3</v>
      </c>
      <c r="AW896" t="s">
        <v>1287</v>
      </c>
    </row>
    <row r="897" spans="1:49">
      <c r="A897">
        <v>1107</v>
      </c>
      <c r="B897" t="s">
        <v>13</v>
      </c>
      <c r="C897" t="s">
        <v>17</v>
      </c>
      <c r="D897">
        <v>39758</v>
      </c>
      <c r="E897" t="s">
        <v>14</v>
      </c>
      <c r="F897" t="s">
        <v>1225</v>
      </c>
      <c r="I897" t="s">
        <v>15</v>
      </c>
      <c r="J897">
        <v>10</v>
      </c>
      <c r="AR897" t="s">
        <v>12</v>
      </c>
      <c r="AS897" s="46">
        <v>11550000</v>
      </c>
      <c r="AT897">
        <f>VLOOKUP(F897,'[1]Packing List Items'!$O:$Q,3,0)</f>
        <v>10</v>
      </c>
      <c r="AU897">
        <f>VLOOKUP(F897,[2]Sheet1!$K:$M,3,0)</f>
        <v>10</v>
      </c>
      <c r="AW897" t="s">
        <v>1287</v>
      </c>
    </row>
    <row r="898" spans="1:49">
      <c r="A898">
        <v>1108</v>
      </c>
      <c r="B898" t="s">
        <v>13</v>
      </c>
      <c r="C898" t="s">
        <v>17</v>
      </c>
      <c r="D898">
        <v>39758</v>
      </c>
      <c r="E898" t="s">
        <v>14</v>
      </c>
      <c r="F898" t="s">
        <v>1226</v>
      </c>
      <c r="I898" t="s">
        <v>15</v>
      </c>
      <c r="J898">
        <v>8</v>
      </c>
      <c r="AR898" t="s">
        <v>12</v>
      </c>
      <c r="AS898" s="46">
        <v>13650000</v>
      </c>
      <c r="AT898">
        <f>VLOOKUP(F898,'[1]Packing List Items'!$O:$Q,3,0)</f>
        <v>8</v>
      </c>
      <c r="AU898">
        <f>VLOOKUP(F898,[2]Sheet1!$K:$M,3,0)</f>
        <v>8</v>
      </c>
      <c r="AW898" t="s">
        <v>1287</v>
      </c>
    </row>
    <row r="899" spans="1:49">
      <c r="A899">
        <v>1109</v>
      </c>
      <c r="B899" t="s">
        <v>13</v>
      </c>
      <c r="C899" t="s">
        <v>17</v>
      </c>
      <c r="D899">
        <v>39758</v>
      </c>
      <c r="E899" t="s">
        <v>14</v>
      </c>
      <c r="F899" t="s">
        <v>1227</v>
      </c>
      <c r="I899" t="s">
        <v>15</v>
      </c>
      <c r="J899">
        <v>5</v>
      </c>
      <c r="AR899" t="s">
        <v>12</v>
      </c>
      <c r="AS899" s="46">
        <v>21000000</v>
      </c>
      <c r="AT899">
        <f>VLOOKUP(F899,'[1]Packing List Items'!$O:$Q,3,0)</f>
        <v>5</v>
      </c>
      <c r="AU899">
        <f>VLOOKUP(F899,[2]Sheet1!$K:$M,3,0)</f>
        <v>5</v>
      </c>
      <c r="AW899" t="s">
        <v>1287</v>
      </c>
    </row>
    <row r="900" spans="1:49">
      <c r="A900">
        <v>1111</v>
      </c>
      <c r="B900" t="s">
        <v>13</v>
      </c>
      <c r="C900" t="s">
        <v>17</v>
      </c>
      <c r="D900">
        <v>39758</v>
      </c>
      <c r="E900" t="s">
        <v>14</v>
      </c>
      <c r="F900" t="s">
        <v>1228</v>
      </c>
      <c r="I900" t="s">
        <v>15</v>
      </c>
      <c r="J900">
        <v>1</v>
      </c>
      <c r="AR900" t="s">
        <v>12</v>
      </c>
      <c r="AS900" s="46">
        <v>97650000</v>
      </c>
      <c r="AT900">
        <f>VLOOKUP(F900,'[1]Packing List Items'!$O:$Q,3,0)</f>
        <v>1</v>
      </c>
      <c r="AU900">
        <f>VLOOKUP(F900,[2]Sheet1!$K:$M,3,0)</f>
        <v>1</v>
      </c>
      <c r="AW900" t="s">
        <v>1287</v>
      </c>
    </row>
    <row r="901" spans="1:49">
      <c r="A901">
        <v>1114</v>
      </c>
      <c r="B901" t="s">
        <v>13</v>
      </c>
      <c r="C901" t="s">
        <v>17</v>
      </c>
      <c r="D901">
        <v>39759</v>
      </c>
      <c r="E901" t="s">
        <v>14</v>
      </c>
      <c r="F901" t="s">
        <v>1242</v>
      </c>
      <c r="I901" t="s">
        <v>15</v>
      </c>
      <c r="J901">
        <v>192</v>
      </c>
      <c r="AR901" t="s">
        <v>16</v>
      </c>
      <c r="AT901" t="e">
        <f>VLOOKUP(F901,'[1]Packing List Items'!$O:$Q,3,0)</f>
        <v>#N/A</v>
      </c>
      <c r="AU901" t="e">
        <f>VLOOKUP(F901,[2]Sheet1!$K:$M,3,0)</f>
        <v>#N/A</v>
      </c>
    </row>
    <row r="902" spans="1:49">
      <c r="A902">
        <v>1115</v>
      </c>
      <c r="B902" t="s">
        <v>13</v>
      </c>
      <c r="C902" t="s">
        <v>17</v>
      </c>
      <c r="D902">
        <v>39759</v>
      </c>
      <c r="E902" t="s">
        <v>14</v>
      </c>
      <c r="F902" t="s">
        <v>1241</v>
      </c>
      <c r="I902" t="s">
        <v>15</v>
      </c>
      <c r="J902">
        <v>366</v>
      </c>
      <c r="AR902" t="s">
        <v>16</v>
      </c>
      <c r="AT902" t="e">
        <f>VLOOKUP(F902,'[1]Packing List Items'!$O:$Q,3,0)</f>
        <v>#N/A</v>
      </c>
      <c r="AU902" t="e">
        <f>VLOOKUP(F902,[2]Sheet1!$K:$M,3,0)</f>
        <v>#N/A</v>
      </c>
    </row>
    <row r="903" spans="1:49">
      <c r="A903">
        <v>1116</v>
      </c>
      <c r="B903" t="s">
        <v>13</v>
      </c>
      <c r="C903" t="s">
        <v>17</v>
      </c>
      <c r="D903">
        <v>39759</v>
      </c>
      <c r="E903" t="s">
        <v>14</v>
      </c>
      <c r="F903" t="s">
        <v>1229</v>
      </c>
      <c r="I903" t="s">
        <v>15</v>
      </c>
      <c r="J903">
        <v>3258</v>
      </c>
      <c r="AR903" t="s">
        <v>16</v>
      </c>
      <c r="AT903">
        <f>VLOOKUP(F903,'[1]Packing List Items'!$O:$Q,3,0)</f>
        <v>3258</v>
      </c>
      <c r="AU903" t="e">
        <f>VLOOKUP(F903,[2]Sheet1!$K:$M,3,0)</f>
        <v>#N/A</v>
      </c>
    </row>
    <row r="904" spans="1:49">
      <c r="A904">
        <v>1117</v>
      </c>
      <c r="B904" t="s">
        <v>13</v>
      </c>
      <c r="C904" t="s">
        <v>17</v>
      </c>
      <c r="D904">
        <v>39760</v>
      </c>
      <c r="E904" t="s">
        <v>14</v>
      </c>
      <c r="F904" t="s">
        <v>1230</v>
      </c>
      <c r="I904" t="s">
        <v>15</v>
      </c>
      <c r="J904">
        <f>1+1</f>
        <v>2</v>
      </c>
      <c r="AR904" t="s">
        <v>12</v>
      </c>
      <c r="AS904" s="46">
        <v>19950000</v>
      </c>
      <c r="AT904">
        <f>VLOOKUP(F904,'[1]Packing List Items'!$O:$Q,3,0)</f>
        <v>1</v>
      </c>
      <c r="AU904" t="e">
        <f>VLOOKUP(F904,[2]Sheet1!$K:$M,3,0)</f>
        <v>#N/A</v>
      </c>
      <c r="AW904" t="s">
        <v>1287</v>
      </c>
    </row>
    <row r="905" spans="1:49">
      <c r="A905">
        <v>1119</v>
      </c>
      <c r="B905" t="s">
        <v>13</v>
      </c>
      <c r="C905" t="s">
        <v>17</v>
      </c>
      <c r="D905">
        <v>39760</v>
      </c>
      <c r="E905" t="s">
        <v>14</v>
      </c>
      <c r="F905" t="s">
        <v>1231</v>
      </c>
      <c r="I905" t="s">
        <v>15</v>
      </c>
      <c r="J905">
        <f>1+1</f>
        <v>2</v>
      </c>
      <c r="AR905" t="s">
        <v>12</v>
      </c>
      <c r="AS905" s="46">
        <v>4200000</v>
      </c>
      <c r="AT905">
        <f>VLOOKUP(F905,'[1]Packing List Items'!$O:$Q,3,0)</f>
        <v>1</v>
      </c>
      <c r="AU905" t="e">
        <f>VLOOKUP(F905,[2]Sheet1!$K:$M,3,0)</f>
        <v>#N/A</v>
      </c>
      <c r="AW905" t="s">
        <v>1287</v>
      </c>
    </row>
    <row r="906" spans="1:49">
      <c r="A906">
        <v>1120</v>
      </c>
      <c r="B906" t="s">
        <v>13</v>
      </c>
      <c r="C906" t="s">
        <v>17</v>
      </c>
      <c r="D906">
        <v>39760</v>
      </c>
      <c r="E906" t="s">
        <v>14</v>
      </c>
      <c r="F906" t="s">
        <v>1232</v>
      </c>
      <c r="I906" t="s">
        <v>15</v>
      </c>
      <c r="J906">
        <f>8+8</f>
        <v>16</v>
      </c>
      <c r="AR906" t="s">
        <v>12</v>
      </c>
      <c r="AS906" s="46">
        <v>3150000</v>
      </c>
      <c r="AT906">
        <f>VLOOKUP(F906,'[1]Packing List Items'!$O:$Q,3,0)</f>
        <v>8</v>
      </c>
      <c r="AU906" t="e">
        <f>VLOOKUP(F906,[2]Sheet1!$K:$M,3,0)</f>
        <v>#N/A</v>
      </c>
      <c r="AW906" t="s">
        <v>1287</v>
      </c>
    </row>
    <row r="907" spans="1:49">
      <c r="A907">
        <v>1121</v>
      </c>
      <c r="B907" t="s">
        <v>13</v>
      </c>
      <c r="C907" t="s">
        <v>17</v>
      </c>
      <c r="D907">
        <v>39760</v>
      </c>
      <c r="E907" t="s">
        <v>14</v>
      </c>
      <c r="F907" t="s">
        <v>1233</v>
      </c>
      <c r="I907" t="s">
        <v>15</v>
      </c>
      <c r="J907">
        <f>6+6</f>
        <v>12</v>
      </c>
      <c r="AR907" t="s">
        <v>12</v>
      </c>
      <c r="AS907" s="46">
        <v>1050000</v>
      </c>
      <c r="AT907">
        <f>VLOOKUP(F907,'[1]Packing List Items'!$O:$Q,3,0)</f>
        <v>6</v>
      </c>
      <c r="AU907" t="e">
        <f>VLOOKUP(F907,[2]Sheet1!$K:$M,3,0)</f>
        <v>#N/A</v>
      </c>
      <c r="AW907" t="s">
        <v>1287</v>
      </c>
    </row>
    <row r="908" spans="1:49">
      <c r="A908">
        <v>1123</v>
      </c>
      <c r="B908" t="s">
        <v>13</v>
      </c>
      <c r="C908" t="s">
        <v>17</v>
      </c>
      <c r="D908">
        <v>39760</v>
      </c>
      <c r="E908" t="s">
        <v>14</v>
      </c>
      <c r="F908" t="s">
        <v>1234</v>
      </c>
      <c r="I908" t="s">
        <v>15</v>
      </c>
      <c r="J908">
        <f>7+7</f>
        <v>14</v>
      </c>
      <c r="AR908" t="s">
        <v>12</v>
      </c>
      <c r="AS908" s="46">
        <v>5250000</v>
      </c>
      <c r="AT908">
        <f>VLOOKUP(F908,'[1]Packing List Items'!$O:$Q,3,0)</f>
        <v>7</v>
      </c>
      <c r="AU908" t="e">
        <f>VLOOKUP(F908,[2]Sheet1!$K:$M,3,0)</f>
        <v>#N/A</v>
      </c>
      <c r="AW908" t="s">
        <v>1287</v>
      </c>
    </row>
    <row r="909" spans="1:49">
      <c r="A909">
        <v>1124</v>
      </c>
      <c r="B909" t="s">
        <v>13</v>
      </c>
      <c r="C909" t="s">
        <v>17</v>
      </c>
      <c r="D909">
        <v>39760</v>
      </c>
      <c r="E909" t="s">
        <v>14</v>
      </c>
      <c r="F909" t="s">
        <v>1235</v>
      </c>
      <c r="I909" t="s">
        <v>15</v>
      </c>
      <c r="J909">
        <f>2+2</f>
        <v>4</v>
      </c>
      <c r="AR909" t="s">
        <v>12</v>
      </c>
      <c r="AS909" s="46">
        <v>25200000</v>
      </c>
      <c r="AT909">
        <f>VLOOKUP(F909,'[1]Packing List Items'!$O:$Q,3,0)</f>
        <v>2</v>
      </c>
      <c r="AU909" t="e">
        <f>VLOOKUP(F909,[2]Sheet1!$K:$M,3,0)</f>
        <v>#N/A</v>
      </c>
      <c r="AW909" t="s">
        <v>1287</v>
      </c>
    </row>
    <row r="910" spans="1:49">
      <c r="A910">
        <v>1125</v>
      </c>
      <c r="B910" t="s">
        <v>13</v>
      </c>
      <c r="C910" t="s">
        <v>17</v>
      </c>
      <c r="D910">
        <v>39760</v>
      </c>
      <c r="E910" t="s">
        <v>14</v>
      </c>
      <c r="F910" t="s">
        <v>1236</v>
      </c>
      <c r="I910" t="s">
        <v>15</v>
      </c>
      <c r="J910">
        <f>62+62</f>
        <v>124</v>
      </c>
      <c r="AK910" s="43">
        <v>387</v>
      </c>
      <c r="AR910" t="s">
        <v>12</v>
      </c>
      <c r="AS910" s="46">
        <v>1050000</v>
      </c>
      <c r="AT910">
        <f>VLOOKUP(F910,'[1]Packing List Items'!$O:$Q,3,0)</f>
        <v>387</v>
      </c>
      <c r="AU910" t="e">
        <f>VLOOKUP(F910,[2]Sheet1!$K:$M,3,0)</f>
        <v>#N/A</v>
      </c>
      <c r="AW910" t="s">
        <v>1287</v>
      </c>
    </row>
    <row r="911" spans="1:49">
      <c r="A911">
        <v>1126</v>
      </c>
      <c r="B911" t="s">
        <v>13</v>
      </c>
      <c r="C911" t="s">
        <v>17</v>
      </c>
      <c r="D911">
        <v>39760</v>
      </c>
      <c r="E911" t="s">
        <v>14</v>
      </c>
      <c r="F911" t="s">
        <v>1237</v>
      </c>
      <c r="I911" t="s">
        <v>15</v>
      </c>
      <c r="J911">
        <f>48+48</f>
        <v>96</v>
      </c>
      <c r="AR911" t="s">
        <v>12</v>
      </c>
      <c r="AS911" s="46">
        <v>2100000</v>
      </c>
      <c r="AT911">
        <f>VLOOKUP(F911,'[1]Packing List Items'!$O:$Q,3,0)</f>
        <v>48</v>
      </c>
      <c r="AU911" t="e">
        <f>VLOOKUP(F911,[2]Sheet1!$K:$M,3,0)</f>
        <v>#N/A</v>
      </c>
      <c r="AW911" t="s">
        <v>1287</v>
      </c>
    </row>
    <row r="912" spans="1:49">
      <c r="A912">
        <v>1128</v>
      </c>
      <c r="B912" t="s">
        <v>13</v>
      </c>
      <c r="C912" t="s">
        <v>17</v>
      </c>
      <c r="D912">
        <v>39760</v>
      </c>
      <c r="E912" t="s">
        <v>14</v>
      </c>
      <c r="F912" t="s">
        <v>1238</v>
      </c>
      <c r="I912" t="s">
        <v>15</v>
      </c>
      <c r="J912">
        <f>4+4</f>
        <v>8</v>
      </c>
      <c r="AR912" t="s">
        <v>12</v>
      </c>
      <c r="AS912" s="46">
        <v>2100000</v>
      </c>
      <c r="AT912">
        <f>VLOOKUP(F912,'[1]Packing List Items'!$O:$Q,3,0)</f>
        <v>4</v>
      </c>
      <c r="AU912" t="e">
        <f>VLOOKUP(F912,[2]Sheet1!$K:$M,3,0)</f>
        <v>#N/A</v>
      </c>
      <c r="AW912" t="s">
        <v>1287</v>
      </c>
    </row>
    <row r="913" spans="1:49">
      <c r="A913">
        <v>1129</v>
      </c>
      <c r="B913" t="s">
        <v>13</v>
      </c>
      <c r="C913" t="s">
        <v>17</v>
      </c>
      <c r="D913">
        <v>39760</v>
      </c>
      <c r="E913" t="s">
        <v>14</v>
      </c>
      <c r="F913" t="s">
        <v>1239</v>
      </c>
      <c r="I913" t="s">
        <v>15</v>
      </c>
      <c r="J913">
        <f>53+53</f>
        <v>106</v>
      </c>
      <c r="AR913" t="s">
        <v>12</v>
      </c>
      <c r="AS913" s="46">
        <v>1050000</v>
      </c>
      <c r="AT913">
        <f>VLOOKUP(F913,'[1]Packing List Items'!$O:$Q,3,0)</f>
        <v>53</v>
      </c>
      <c r="AU913" t="e">
        <f>VLOOKUP(F913,[2]Sheet1!$K:$M,3,0)</f>
        <v>#N/A</v>
      </c>
      <c r="AW913" t="s">
        <v>1287</v>
      </c>
    </row>
    <row r="914" spans="1:49">
      <c r="A914">
        <v>1131</v>
      </c>
      <c r="B914" t="s">
        <v>13</v>
      </c>
      <c r="C914" t="s">
        <v>17</v>
      </c>
      <c r="D914">
        <v>39762</v>
      </c>
      <c r="E914" t="s">
        <v>14</v>
      </c>
      <c r="F914" t="s">
        <v>1243</v>
      </c>
      <c r="I914" t="s">
        <v>15</v>
      </c>
      <c r="J914">
        <v>4254</v>
      </c>
      <c r="AR914" t="s">
        <v>16</v>
      </c>
      <c r="AT914">
        <f>VLOOKUP(F914,'[1]Packing List Items'!$O:$Q,3,0)</f>
        <v>4254</v>
      </c>
      <c r="AU914" t="e">
        <f>VLOOKUP(F914,[2]Sheet1!$K:$M,3,0)</f>
        <v>#N/A</v>
      </c>
    </row>
    <row r="915" spans="1:49">
      <c r="A915">
        <v>1132</v>
      </c>
      <c r="B915" t="s">
        <v>13</v>
      </c>
      <c r="C915" t="s">
        <v>17</v>
      </c>
      <c r="D915">
        <v>39762</v>
      </c>
      <c r="E915" t="s">
        <v>14</v>
      </c>
      <c r="F915" t="s">
        <v>1244</v>
      </c>
      <c r="I915" t="s">
        <v>15</v>
      </c>
      <c r="J915">
        <v>684</v>
      </c>
      <c r="AR915" t="s">
        <v>16</v>
      </c>
      <c r="AT915">
        <f>VLOOKUP(F915,'[1]Packing List Items'!$O:$Q,3,0)</f>
        <v>684</v>
      </c>
      <c r="AU915" t="e">
        <f>VLOOKUP(F915,[2]Sheet1!$K:$M,3,0)</f>
        <v>#N/A</v>
      </c>
    </row>
    <row r="916" spans="1:49">
      <c r="A916">
        <v>1136</v>
      </c>
      <c r="B916" t="s">
        <v>13</v>
      </c>
      <c r="C916" t="s">
        <v>17</v>
      </c>
      <c r="D916">
        <v>39757</v>
      </c>
      <c r="E916" t="s">
        <v>14</v>
      </c>
      <c r="F916" t="s">
        <v>1052</v>
      </c>
      <c r="I916" t="s">
        <v>15</v>
      </c>
      <c r="J916">
        <v>1</v>
      </c>
      <c r="AR916" t="s">
        <v>12</v>
      </c>
      <c r="AS916" s="46">
        <v>63000000</v>
      </c>
      <c r="AT916">
        <f>VLOOKUP(F916,'[1]Packing List Items'!$O:$Q,3,0)</f>
        <v>1</v>
      </c>
      <c r="AU916" t="e">
        <f>VLOOKUP(F916,[2]Sheet1!$K:$M,3,0)</f>
        <v>#N/A</v>
      </c>
    </row>
    <row r="917" spans="1:49">
      <c r="A917">
        <v>891</v>
      </c>
      <c r="B917" t="s">
        <v>13</v>
      </c>
      <c r="C917" t="s">
        <v>17</v>
      </c>
      <c r="D917">
        <v>39757</v>
      </c>
      <c r="E917" t="s">
        <v>14</v>
      </c>
      <c r="F917" t="s">
        <v>1053</v>
      </c>
      <c r="I917" t="s">
        <v>15</v>
      </c>
      <c r="J917">
        <v>5</v>
      </c>
      <c r="AR917" t="s">
        <v>12</v>
      </c>
      <c r="AS917" s="46">
        <v>63000000</v>
      </c>
      <c r="AT917">
        <f>VLOOKUP(F917,'[1]Packing List Items'!$O:$Q,3,0)</f>
        <v>5</v>
      </c>
      <c r="AU917" t="e">
        <f>VLOOKUP(F917,[2]Sheet1!$K:$M,3,0)</f>
        <v>#N/A</v>
      </c>
    </row>
    <row r="918" spans="1:49">
      <c r="A918">
        <v>891</v>
      </c>
      <c r="B918" t="s">
        <v>13</v>
      </c>
      <c r="C918" t="s">
        <v>17</v>
      </c>
      <c r="D918" t="s">
        <v>1245</v>
      </c>
      <c r="E918" t="s">
        <v>14</v>
      </c>
      <c r="F918" t="s">
        <v>1246</v>
      </c>
      <c r="I918" t="s">
        <v>15</v>
      </c>
      <c r="J918">
        <v>2</v>
      </c>
      <c r="AR918" t="s">
        <v>12</v>
      </c>
      <c r="AT918">
        <f>VLOOKUP(F918,'[1]Packing List Items'!$O:$Q,3,0)</f>
        <v>2</v>
      </c>
      <c r="AU918" t="e">
        <f>VLOOKUP(F918,[2]Sheet1!$K:$M,3,0)</f>
        <v>#N/A</v>
      </c>
    </row>
    <row r="919" spans="1:49">
      <c r="A919">
        <v>891</v>
      </c>
      <c r="B919" t="s">
        <v>13</v>
      </c>
      <c r="C919" t="s">
        <v>17</v>
      </c>
      <c r="D919" t="s">
        <v>1245</v>
      </c>
      <c r="E919" t="s">
        <v>14</v>
      </c>
      <c r="F919" t="s">
        <v>1247</v>
      </c>
      <c r="I919" t="s">
        <v>15</v>
      </c>
      <c r="J919">
        <v>1</v>
      </c>
      <c r="AR919" t="s">
        <v>12</v>
      </c>
      <c r="AT919">
        <f>VLOOKUP(F919,'[1]Packing List Items'!$O:$Q,3,0)</f>
        <v>1</v>
      </c>
      <c r="AU919" t="e">
        <f>VLOOKUP(F919,[2]Sheet1!$K:$M,3,0)</f>
        <v>#N/A</v>
      </c>
    </row>
    <row r="920" spans="1:49">
      <c r="A920">
        <v>891</v>
      </c>
      <c r="B920" t="s">
        <v>13</v>
      </c>
      <c r="C920" t="s">
        <v>17</v>
      </c>
      <c r="D920" t="s">
        <v>1245</v>
      </c>
      <c r="E920" t="s">
        <v>14</v>
      </c>
      <c r="F920" t="s">
        <v>1248</v>
      </c>
      <c r="I920" t="s">
        <v>15</v>
      </c>
      <c r="J920">
        <v>1</v>
      </c>
      <c r="AR920" t="s">
        <v>12</v>
      </c>
      <c r="AT920">
        <f>VLOOKUP(F920,'[1]Packing List Items'!$O:$Q,3,0)</f>
        <v>1</v>
      </c>
      <c r="AU920" t="e">
        <f>VLOOKUP(F920,[2]Sheet1!$K:$M,3,0)</f>
        <v>#N/A</v>
      </c>
    </row>
    <row r="921" spans="1:49">
      <c r="A921">
        <v>891</v>
      </c>
      <c r="B921" t="s">
        <v>13</v>
      </c>
      <c r="C921" t="s">
        <v>17</v>
      </c>
      <c r="D921" t="s">
        <v>1245</v>
      </c>
      <c r="E921" t="s">
        <v>14</v>
      </c>
      <c r="F921" t="s">
        <v>1249</v>
      </c>
      <c r="I921" t="s">
        <v>15</v>
      </c>
      <c r="J921">
        <v>4</v>
      </c>
      <c r="AR921" t="s">
        <v>12</v>
      </c>
      <c r="AT921">
        <f>VLOOKUP(F921,'[1]Packing List Items'!$O:$Q,3,0)</f>
        <v>4</v>
      </c>
      <c r="AU921" t="e">
        <f>VLOOKUP(F921,[2]Sheet1!$K:$M,3,0)</f>
        <v>#N/A</v>
      </c>
    </row>
    <row r="922" spans="1:49">
      <c r="A922">
        <v>891</v>
      </c>
      <c r="B922" t="s">
        <v>13</v>
      </c>
      <c r="C922" t="s">
        <v>17</v>
      </c>
      <c r="D922" t="s">
        <v>1245</v>
      </c>
      <c r="E922" t="s">
        <v>14</v>
      </c>
      <c r="F922" t="s">
        <v>1250</v>
      </c>
      <c r="I922" t="s">
        <v>15</v>
      </c>
      <c r="J922">
        <v>32</v>
      </c>
      <c r="AR922" t="s">
        <v>12</v>
      </c>
      <c r="AT922">
        <f>VLOOKUP(F922,'[1]Packing List Items'!$O:$Q,3,0)</f>
        <v>32</v>
      </c>
      <c r="AU922" t="e">
        <f>VLOOKUP(F922,[2]Sheet1!$K:$M,3,0)</f>
        <v>#N/A</v>
      </c>
    </row>
    <row r="923" spans="1:49">
      <c r="A923">
        <v>891</v>
      </c>
      <c r="B923" t="s">
        <v>13</v>
      </c>
      <c r="C923" t="s">
        <v>17</v>
      </c>
      <c r="D923" t="s">
        <v>1245</v>
      </c>
      <c r="E923" t="s">
        <v>14</v>
      </c>
      <c r="F923" t="s">
        <v>1251</v>
      </c>
      <c r="I923" t="s">
        <v>15</v>
      </c>
      <c r="J923">
        <v>4</v>
      </c>
      <c r="AR923" t="s">
        <v>12</v>
      </c>
      <c r="AT923">
        <f>VLOOKUP(F923,'[1]Packing List Items'!$O:$Q,3,0)</f>
        <v>4</v>
      </c>
      <c r="AU923" t="e">
        <f>VLOOKUP(F923,[2]Sheet1!$K:$M,3,0)</f>
        <v>#N/A</v>
      </c>
    </row>
    <row r="924" spans="1:49">
      <c r="A924">
        <v>891</v>
      </c>
      <c r="B924" t="s">
        <v>13</v>
      </c>
      <c r="C924" t="s">
        <v>17</v>
      </c>
      <c r="D924" t="s">
        <v>1245</v>
      </c>
      <c r="E924" t="s">
        <v>14</v>
      </c>
      <c r="F924" t="s">
        <v>1252</v>
      </c>
      <c r="I924" t="s">
        <v>15</v>
      </c>
      <c r="J924">
        <v>5</v>
      </c>
      <c r="AR924" t="s">
        <v>12</v>
      </c>
      <c r="AT924">
        <f>VLOOKUP(F924,'[1]Packing List Items'!$O:$Q,3,0)</f>
        <v>5</v>
      </c>
      <c r="AU924" t="e">
        <f>VLOOKUP(F924,[2]Sheet1!$K:$M,3,0)</f>
        <v>#N/A</v>
      </c>
    </row>
    <row r="925" spans="1:49">
      <c r="A925">
        <v>891</v>
      </c>
      <c r="B925" t="s">
        <v>13</v>
      </c>
      <c r="C925" t="s">
        <v>17</v>
      </c>
      <c r="D925" t="s">
        <v>1245</v>
      </c>
      <c r="E925" t="s">
        <v>14</v>
      </c>
      <c r="F925" t="s">
        <v>1253</v>
      </c>
      <c r="I925" t="s">
        <v>15</v>
      </c>
      <c r="J925">
        <v>10</v>
      </c>
      <c r="AR925" t="s">
        <v>12</v>
      </c>
      <c r="AT925">
        <f>VLOOKUP(F925,'[1]Packing List Items'!$O:$Q,3,0)</f>
        <v>10</v>
      </c>
      <c r="AU925" t="e">
        <f>VLOOKUP(F925,[2]Sheet1!$K:$M,3,0)</f>
        <v>#N/A</v>
      </c>
    </row>
    <row r="926" spans="1:49">
      <c r="A926">
        <v>891</v>
      </c>
      <c r="B926" t="s">
        <v>13</v>
      </c>
      <c r="C926" t="s">
        <v>17</v>
      </c>
      <c r="D926" t="s">
        <v>1245</v>
      </c>
      <c r="E926" t="s">
        <v>14</v>
      </c>
      <c r="F926" t="s">
        <v>1254</v>
      </c>
      <c r="I926" t="s">
        <v>15</v>
      </c>
      <c r="J926">
        <v>6</v>
      </c>
      <c r="AR926" t="s">
        <v>12</v>
      </c>
      <c r="AT926">
        <f>VLOOKUP(F926,'[1]Packing List Items'!$O:$Q,3,0)</f>
        <v>6</v>
      </c>
      <c r="AU926" t="e">
        <f>VLOOKUP(F926,[2]Sheet1!$K:$M,3,0)</f>
        <v>#N/A</v>
      </c>
    </row>
    <row r="927" spans="1:49">
      <c r="A927">
        <v>891</v>
      </c>
      <c r="B927" t="s">
        <v>13</v>
      </c>
      <c r="C927" t="s">
        <v>17</v>
      </c>
      <c r="D927" t="s">
        <v>1245</v>
      </c>
      <c r="E927" t="s">
        <v>14</v>
      </c>
      <c r="F927" t="s">
        <v>1255</v>
      </c>
      <c r="I927" t="s">
        <v>15</v>
      </c>
      <c r="J927">
        <v>11</v>
      </c>
      <c r="AR927" t="s">
        <v>12</v>
      </c>
      <c r="AT927">
        <f>VLOOKUP(F927,'[1]Packing List Items'!$O:$Q,3,0)</f>
        <v>11</v>
      </c>
      <c r="AU927" t="e">
        <f>VLOOKUP(F927,[2]Sheet1!$K:$M,3,0)</f>
        <v>#N/A</v>
      </c>
    </row>
    <row r="928" spans="1:49">
      <c r="A928">
        <v>891</v>
      </c>
      <c r="B928" t="s">
        <v>13</v>
      </c>
      <c r="C928" t="s">
        <v>17</v>
      </c>
      <c r="D928" t="s">
        <v>1245</v>
      </c>
      <c r="E928" t="s">
        <v>14</v>
      </c>
      <c r="F928" t="s">
        <v>1256</v>
      </c>
      <c r="I928" t="s">
        <v>15</v>
      </c>
      <c r="J928">
        <v>5</v>
      </c>
      <c r="AR928" t="s">
        <v>12</v>
      </c>
      <c r="AT928">
        <f>VLOOKUP(F928,'[1]Packing List Items'!$O:$Q,3,0)</f>
        <v>5</v>
      </c>
      <c r="AU928" t="e">
        <f>VLOOKUP(F928,[2]Sheet1!$K:$M,3,0)</f>
        <v>#N/A</v>
      </c>
    </row>
    <row r="929" spans="1:47">
      <c r="A929">
        <v>891</v>
      </c>
      <c r="B929" t="s">
        <v>13</v>
      </c>
      <c r="C929" t="s">
        <v>17</v>
      </c>
      <c r="D929" t="s">
        <v>1245</v>
      </c>
      <c r="E929" t="s">
        <v>14</v>
      </c>
      <c r="F929" t="s">
        <v>1257</v>
      </c>
      <c r="I929" t="s">
        <v>15</v>
      </c>
      <c r="J929">
        <v>4</v>
      </c>
      <c r="AR929" t="s">
        <v>12</v>
      </c>
      <c r="AT929">
        <f>VLOOKUP(F929,'[1]Packing List Items'!$O:$Q,3,0)</f>
        <v>4</v>
      </c>
      <c r="AU929" t="e">
        <f>VLOOKUP(F929,[2]Sheet1!$K:$M,3,0)</f>
        <v>#N/A</v>
      </c>
    </row>
    <row r="930" spans="1:47">
      <c r="A930">
        <v>891</v>
      </c>
      <c r="B930" t="s">
        <v>13</v>
      </c>
      <c r="C930" t="s">
        <v>17</v>
      </c>
      <c r="D930" t="s">
        <v>1245</v>
      </c>
      <c r="E930" t="s">
        <v>14</v>
      </c>
      <c r="F930" t="s">
        <v>1258</v>
      </c>
      <c r="I930" t="s">
        <v>15</v>
      </c>
      <c r="J930">
        <v>52</v>
      </c>
      <c r="AR930" t="s">
        <v>12</v>
      </c>
      <c r="AT930">
        <f>VLOOKUP(F930,'[1]Packing List Items'!$O:$Q,3,0)</f>
        <v>52</v>
      </c>
      <c r="AU930" t="e">
        <f>VLOOKUP(F930,[2]Sheet1!$K:$M,3,0)</f>
        <v>#N/A</v>
      </c>
    </row>
    <row r="931" spans="1:47">
      <c r="A931">
        <v>891</v>
      </c>
      <c r="B931" t="s">
        <v>13</v>
      </c>
      <c r="C931" t="s">
        <v>17</v>
      </c>
      <c r="D931" t="s">
        <v>1259</v>
      </c>
      <c r="E931" t="s">
        <v>14</v>
      </c>
      <c r="F931" t="s">
        <v>1260</v>
      </c>
      <c r="I931" t="s">
        <v>15</v>
      </c>
      <c r="J931">
        <v>263</v>
      </c>
      <c r="AR931" t="s">
        <v>12</v>
      </c>
      <c r="AT931">
        <f>VLOOKUP(F931,'[1]Packing List Items'!$O:$Q,3,0)</f>
        <v>263</v>
      </c>
      <c r="AU931" t="e">
        <f>VLOOKUP(F931,[2]Sheet1!$K:$M,3,0)</f>
        <v>#N/A</v>
      </c>
    </row>
    <row r="932" spans="1:47">
      <c r="A932">
        <v>891</v>
      </c>
      <c r="B932" t="s">
        <v>13</v>
      </c>
      <c r="C932" t="s">
        <v>17</v>
      </c>
      <c r="D932" t="s">
        <v>1259</v>
      </c>
      <c r="E932" t="s">
        <v>14</v>
      </c>
      <c r="F932" t="s">
        <v>1261</v>
      </c>
      <c r="I932" t="s">
        <v>15</v>
      </c>
      <c r="J932">
        <v>2</v>
      </c>
      <c r="AR932" t="s">
        <v>12</v>
      </c>
      <c r="AT932">
        <f>VLOOKUP(F932,'[1]Packing List Items'!$O:$Q,3,0)</f>
        <v>2</v>
      </c>
      <c r="AU932" t="e">
        <f>VLOOKUP(F932,[2]Sheet1!$K:$M,3,0)</f>
        <v>#N/A</v>
      </c>
    </row>
    <row r="933" spans="1:47">
      <c r="A933">
        <v>891</v>
      </c>
      <c r="B933" t="s">
        <v>13</v>
      </c>
      <c r="C933" t="s">
        <v>17</v>
      </c>
      <c r="D933" t="s">
        <v>1259</v>
      </c>
      <c r="E933" t="s">
        <v>14</v>
      </c>
      <c r="F933" t="s">
        <v>1262</v>
      </c>
      <c r="I933" t="s">
        <v>15</v>
      </c>
      <c r="J933">
        <v>1</v>
      </c>
      <c r="AR933" t="s">
        <v>12</v>
      </c>
      <c r="AT933">
        <f>VLOOKUP(F933,'[1]Packing List Items'!$O:$Q,3,0)</f>
        <v>1</v>
      </c>
      <c r="AU933" t="e">
        <f>VLOOKUP(F933,[2]Sheet1!$K:$M,3,0)</f>
        <v>#N/A</v>
      </c>
    </row>
    <row r="934" spans="1:47">
      <c r="A934">
        <v>891</v>
      </c>
      <c r="B934" t="s">
        <v>13</v>
      </c>
      <c r="C934" t="s">
        <v>17</v>
      </c>
      <c r="D934" t="s">
        <v>1259</v>
      </c>
      <c r="E934" t="s">
        <v>14</v>
      </c>
      <c r="F934" t="s">
        <v>1263</v>
      </c>
      <c r="I934" t="s">
        <v>15</v>
      </c>
      <c r="J934">
        <v>1</v>
      </c>
      <c r="AR934" t="s">
        <v>12</v>
      </c>
      <c r="AT934">
        <f>VLOOKUP(F934,'[1]Packing List Items'!$O:$Q,3,0)</f>
        <v>1</v>
      </c>
      <c r="AU934" t="e">
        <f>VLOOKUP(F934,[2]Sheet1!$K:$M,3,0)</f>
        <v>#N/A</v>
      </c>
    </row>
    <row r="935" spans="1:47">
      <c r="A935">
        <v>891</v>
      </c>
      <c r="B935" t="s">
        <v>13</v>
      </c>
      <c r="C935" t="s">
        <v>17</v>
      </c>
      <c r="D935" t="s">
        <v>1259</v>
      </c>
      <c r="E935" t="s">
        <v>14</v>
      </c>
      <c r="F935" t="s">
        <v>1264</v>
      </c>
      <c r="I935" t="s">
        <v>15</v>
      </c>
      <c r="J935">
        <v>7</v>
      </c>
      <c r="AR935" t="s">
        <v>12</v>
      </c>
      <c r="AT935">
        <f>VLOOKUP(F935,'[1]Packing List Items'!$O:$Q,3,0)</f>
        <v>7</v>
      </c>
      <c r="AU935" t="e">
        <f>VLOOKUP(F935,[2]Sheet1!$K:$M,3,0)</f>
        <v>#N/A</v>
      </c>
    </row>
    <row r="936" spans="1:47">
      <c r="A936">
        <v>891</v>
      </c>
      <c r="B936" t="s">
        <v>13</v>
      </c>
      <c r="C936" t="s">
        <v>17</v>
      </c>
      <c r="D936" t="s">
        <v>1259</v>
      </c>
      <c r="E936" t="s">
        <v>14</v>
      </c>
      <c r="F936" t="s">
        <v>1265</v>
      </c>
      <c r="I936" t="s">
        <v>15</v>
      </c>
      <c r="J936">
        <v>1</v>
      </c>
      <c r="AR936" t="s">
        <v>12</v>
      </c>
      <c r="AT936">
        <f>VLOOKUP(F936,'[1]Packing List Items'!$O:$Q,3,0)</f>
        <v>1</v>
      </c>
      <c r="AU936" t="e">
        <f>VLOOKUP(F936,[2]Sheet1!$K:$M,3,0)</f>
        <v>#N/A</v>
      </c>
    </row>
    <row r="937" spans="1:47">
      <c r="A937">
        <v>891</v>
      </c>
      <c r="B937" t="s">
        <v>13</v>
      </c>
      <c r="C937" t="s">
        <v>17</v>
      </c>
      <c r="D937" t="s">
        <v>1266</v>
      </c>
      <c r="E937" t="s">
        <v>14</v>
      </c>
      <c r="F937" t="s">
        <v>1267</v>
      </c>
      <c r="I937" t="s">
        <v>15</v>
      </c>
      <c r="J937">
        <v>2</v>
      </c>
      <c r="AR937" t="s">
        <v>12</v>
      </c>
      <c r="AT937">
        <f>VLOOKUP(F937,'[1]Packing List Items'!$O:$Q,3,0)</f>
        <v>2</v>
      </c>
      <c r="AU937" t="e">
        <f>VLOOKUP(F937,[2]Sheet1!$K:$M,3,0)</f>
        <v>#N/A</v>
      </c>
    </row>
    <row r="938" spans="1:47">
      <c r="A938">
        <v>891</v>
      </c>
      <c r="B938" t="s">
        <v>13</v>
      </c>
      <c r="C938" t="s">
        <v>17</v>
      </c>
      <c r="D938" t="s">
        <v>1268</v>
      </c>
      <c r="E938" t="s">
        <v>14</v>
      </c>
      <c r="F938" s="26" t="s">
        <v>1269</v>
      </c>
      <c r="I938" t="s">
        <v>15</v>
      </c>
      <c r="J938">
        <v>4</v>
      </c>
      <c r="AR938" t="s">
        <v>12</v>
      </c>
      <c r="AT938">
        <f>VLOOKUP(F938,'[1]Packing List Items'!$O:$Q,3,0)</f>
        <v>4</v>
      </c>
      <c r="AU938" t="e">
        <f>VLOOKUP(F938,[2]Sheet1!$K:$M,3,0)</f>
        <v>#N/A</v>
      </c>
    </row>
    <row r="939" spans="1:47">
      <c r="A939">
        <v>891</v>
      </c>
      <c r="B939" t="s">
        <v>13</v>
      </c>
      <c r="C939" t="s">
        <v>17</v>
      </c>
      <c r="D939" t="s">
        <v>1268</v>
      </c>
      <c r="E939" t="s">
        <v>14</v>
      </c>
      <c r="F939" t="s">
        <v>1270</v>
      </c>
      <c r="I939" t="s">
        <v>15</v>
      </c>
      <c r="J939">
        <v>3</v>
      </c>
      <c r="AR939" t="s">
        <v>12</v>
      </c>
      <c r="AT939">
        <f>VLOOKUP(F939,'[1]Packing List Items'!$O:$Q,3,0)</f>
        <v>3</v>
      </c>
      <c r="AU939" t="e">
        <f>VLOOKUP(F939,[2]Sheet1!$K:$M,3,0)</f>
        <v>#N/A</v>
      </c>
    </row>
    <row r="940" spans="1:47">
      <c r="A940">
        <v>891</v>
      </c>
      <c r="B940" t="s">
        <v>13</v>
      </c>
      <c r="C940" t="s">
        <v>17</v>
      </c>
      <c r="D940" t="s">
        <v>1271</v>
      </c>
      <c r="E940" t="s">
        <v>14</v>
      </c>
      <c r="F940" t="s">
        <v>1272</v>
      </c>
      <c r="I940" t="s">
        <v>1273</v>
      </c>
      <c r="J940">
        <v>32</v>
      </c>
      <c r="AR940" t="s">
        <v>16</v>
      </c>
      <c r="AT940" t="e">
        <f>VLOOKUP(F940,'[1]Packing List Items'!$O:$Q,3,0)</f>
        <v>#N/A</v>
      </c>
      <c r="AU940" t="e">
        <f>VLOOKUP(F940,[2]Sheet1!$K:$M,3,0)</f>
        <v>#N/A</v>
      </c>
    </row>
    <row r="941" spans="1:47">
      <c r="A941">
        <v>891</v>
      </c>
      <c r="B941" t="s">
        <v>13</v>
      </c>
      <c r="C941" t="s">
        <v>17</v>
      </c>
      <c r="D941" t="s">
        <v>1271</v>
      </c>
      <c r="E941" t="s">
        <v>14</v>
      </c>
      <c r="F941" t="s">
        <v>1274</v>
      </c>
      <c r="I941" t="s">
        <v>15</v>
      </c>
      <c r="J941">
        <v>72</v>
      </c>
      <c r="AR941" t="s">
        <v>16</v>
      </c>
      <c r="AT941" t="e">
        <f>VLOOKUP(F941,'[1]Packing List Items'!$O:$Q,3,0)</f>
        <v>#N/A</v>
      </c>
      <c r="AU941" t="e">
        <f>VLOOKUP(F941,[2]Sheet1!$K:$M,3,0)</f>
        <v>#N/A</v>
      </c>
    </row>
    <row r="942" spans="1:47">
      <c r="A942">
        <v>891</v>
      </c>
      <c r="B942" t="s">
        <v>13</v>
      </c>
      <c r="C942" t="s">
        <v>17</v>
      </c>
      <c r="D942" t="s">
        <v>1271</v>
      </c>
      <c r="E942" t="s">
        <v>14</v>
      </c>
      <c r="F942" t="s">
        <v>1275</v>
      </c>
      <c r="I942" t="s">
        <v>15</v>
      </c>
      <c r="J942">
        <v>1</v>
      </c>
      <c r="AR942" t="s">
        <v>12</v>
      </c>
      <c r="AT942" t="e">
        <f>VLOOKUP(F942,'[1]Packing List Items'!$O:$Q,3,0)</f>
        <v>#N/A</v>
      </c>
      <c r="AU942" t="e">
        <f>VLOOKUP(F942,[2]Sheet1!$K:$M,3,0)</f>
        <v>#N/A</v>
      </c>
    </row>
    <row r="943" spans="1:47">
      <c r="A943">
        <v>891</v>
      </c>
      <c r="B943" t="s">
        <v>13</v>
      </c>
      <c r="C943" t="s">
        <v>17</v>
      </c>
      <c r="D943" t="s">
        <v>1271</v>
      </c>
      <c r="E943" t="s">
        <v>14</v>
      </c>
      <c r="F943" t="s">
        <v>1276</v>
      </c>
      <c r="I943" t="s">
        <v>15</v>
      </c>
      <c r="J943">
        <v>10</v>
      </c>
      <c r="AR943" t="s">
        <v>12</v>
      </c>
      <c r="AT943" t="e">
        <f>VLOOKUP(F943,'[1]Packing List Items'!$O:$Q,3,0)</f>
        <v>#N/A</v>
      </c>
      <c r="AU943" t="e">
        <f>VLOOKUP(F943,[2]Sheet1!$K:$M,3,0)</f>
        <v>#N/A</v>
      </c>
    </row>
    <row r="944" spans="1:47">
      <c r="A944">
        <v>891</v>
      </c>
      <c r="B944" t="s">
        <v>13</v>
      </c>
      <c r="C944" t="s">
        <v>17</v>
      </c>
      <c r="D944" t="s">
        <v>1271</v>
      </c>
      <c r="E944" t="s">
        <v>14</v>
      </c>
      <c r="F944" t="s">
        <v>1277</v>
      </c>
      <c r="I944" t="s">
        <v>15</v>
      </c>
      <c r="J944">
        <v>7</v>
      </c>
      <c r="AR944" t="s">
        <v>12</v>
      </c>
      <c r="AT944" t="e">
        <f>VLOOKUP(F944,'[1]Packing List Items'!$O:$Q,3,0)</f>
        <v>#N/A</v>
      </c>
      <c r="AU944" t="e">
        <f>VLOOKUP(F944,[2]Sheet1!$K:$M,3,0)</f>
        <v>#N/A</v>
      </c>
    </row>
    <row r="945" spans="1:47">
      <c r="A945">
        <v>891</v>
      </c>
      <c r="B945" t="s">
        <v>13</v>
      </c>
      <c r="C945" t="s">
        <v>17</v>
      </c>
      <c r="D945" t="s">
        <v>1271</v>
      </c>
      <c r="E945" t="s">
        <v>14</v>
      </c>
      <c r="F945" t="s">
        <v>1278</v>
      </c>
      <c r="I945" t="s">
        <v>15</v>
      </c>
      <c r="J945">
        <v>12</v>
      </c>
      <c r="AR945" t="s">
        <v>12</v>
      </c>
      <c r="AT945" t="e">
        <f>VLOOKUP(F945,'[1]Packing List Items'!$O:$Q,3,0)</f>
        <v>#N/A</v>
      </c>
      <c r="AU945" t="e">
        <f>VLOOKUP(F945,[2]Sheet1!$K:$M,3,0)</f>
        <v>#N/A</v>
      </c>
    </row>
    <row r="946" spans="1:47">
      <c r="A946">
        <v>891</v>
      </c>
      <c r="B946" t="s">
        <v>13</v>
      </c>
      <c r="C946" t="s">
        <v>17</v>
      </c>
      <c r="D946" t="s">
        <v>1271</v>
      </c>
      <c r="E946" t="s">
        <v>14</v>
      </c>
      <c r="F946" s="27" t="s">
        <v>1279</v>
      </c>
      <c r="I946" t="s">
        <v>15</v>
      </c>
      <c r="J946">
        <v>2</v>
      </c>
      <c r="AR946" t="s">
        <v>12</v>
      </c>
      <c r="AT946" t="e">
        <f>VLOOKUP(F946,'[1]Packing List Items'!$O:$Q,3,0)</f>
        <v>#N/A</v>
      </c>
      <c r="AU946" t="e">
        <f>VLOOKUP(F946,[2]Sheet1!$K:$M,3,0)</f>
        <v>#N/A</v>
      </c>
    </row>
    <row r="947" spans="1:47">
      <c r="A947">
        <v>891</v>
      </c>
      <c r="B947" t="s">
        <v>13</v>
      </c>
      <c r="C947" t="s">
        <v>17</v>
      </c>
      <c r="D947" t="s">
        <v>1271</v>
      </c>
      <c r="E947" t="s">
        <v>14</v>
      </c>
      <c r="F947" t="s">
        <v>1280</v>
      </c>
      <c r="I947" t="s">
        <v>15</v>
      </c>
      <c r="J947">
        <v>4</v>
      </c>
      <c r="AR947" t="s">
        <v>12</v>
      </c>
      <c r="AT947" t="e">
        <f>VLOOKUP(F947,'[1]Packing List Items'!$O:$Q,3,0)</f>
        <v>#N/A</v>
      </c>
      <c r="AU947" t="e">
        <f>VLOOKUP(F947,[2]Sheet1!$K:$M,3,0)</f>
        <v>#N/A</v>
      </c>
    </row>
    <row r="948" spans="1:47">
      <c r="A948">
        <v>891</v>
      </c>
      <c r="B948" t="s">
        <v>13</v>
      </c>
      <c r="C948" t="s">
        <v>17</v>
      </c>
      <c r="D948" t="s">
        <v>1271</v>
      </c>
      <c r="E948" t="s">
        <v>14</v>
      </c>
      <c r="F948" t="s">
        <v>1281</v>
      </c>
      <c r="I948" t="s">
        <v>15</v>
      </c>
      <c r="J948">
        <v>1</v>
      </c>
      <c r="AR948" t="s">
        <v>12</v>
      </c>
      <c r="AT948" t="e">
        <f>VLOOKUP(F948,'[1]Packing List Items'!$O:$Q,3,0)</f>
        <v>#N/A</v>
      </c>
      <c r="AU948" t="e">
        <f>VLOOKUP(F948,[2]Sheet1!$K:$M,3,0)</f>
        <v>#N/A</v>
      </c>
    </row>
    <row r="949" spans="1:47">
      <c r="A949">
        <v>891</v>
      </c>
      <c r="B949" t="s">
        <v>13</v>
      </c>
      <c r="C949" t="s">
        <v>17</v>
      </c>
      <c r="D949" t="s">
        <v>1283</v>
      </c>
      <c r="E949" t="s">
        <v>14</v>
      </c>
      <c r="F949" s="28" t="s">
        <v>1282</v>
      </c>
      <c r="I949" t="s">
        <v>15</v>
      </c>
      <c r="J949">
        <v>1</v>
      </c>
      <c r="AR949" t="s">
        <v>12</v>
      </c>
      <c r="AT949" t="e">
        <f>VLOOKUP(F949,'[1]Packing List Items'!$O:$Q,3,0)</f>
        <v>#N/A</v>
      </c>
      <c r="AU949" t="e">
        <f>VLOOKUP(F949,[2]Sheet1!$K:$M,3,0)</f>
        <v>#N/A</v>
      </c>
    </row>
  </sheetData>
  <autoFilter ref="A1:AW949" xr:uid="{00000000-0001-0000-0000-000000000000}"/>
  <phoneticPr fontId="5" type="noConversion"/>
  <conditionalFormatting sqref="F39">
    <cfRule type="duplicateValues" dxfId="6" priority="7"/>
  </conditionalFormatting>
  <conditionalFormatting sqref="F1:F67">
    <cfRule type="duplicateValues" dxfId="5" priority="6"/>
  </conditionalFormatting>
  <conditionalFormatting sqref="F42:F55">
    <cfRule type="duplicateValues" dxfId="4" priority="5"/>
  </conditionalFormatting>
  <conditionalFormatting sqref="F1:F1048576">
    <cfRule type="duplicateValues" dxfId="3" priority="4"/>
    <cfRule type="duplicateValues" dxfId="2" priority="1"/>
  </conditionalFormatting>
  <conditionalFormatting sqref="F615">
    <cfRule type="duplicateValues" dxfId="1" priority="227"/>
  </conditionalFormatting>
  <conditionalFormatting sqref="F614:F615">
    <cfRule type="duplicateValues" dxfId="0" priority="228"/>
  </conditionalFormatting>
  <hyperlinks>
    <hyperlink ref="F946" r:id="rId1" display="http://pmis.adishrefinery.com/material/view/13800" xr:uid="{76536FF7-D003-4F1E-9E83-7961DC815BC9}"/>
    <hyperlink ref="F949" r:id="rId2" display="http://pmis.adishrefinery.com/material/view/10733" xr:uid="{76FD0C8D-C223-4BF4-A612-55FA3B2B357A}"/>
  </hyperlinks>
  <pageMargins left="0.7" right="0.7" top="0.75" bottom="0.75" header="0.3" footer="0.3"/>
  <pageSetup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Supply MTO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Vahid Farid</dc:creator>
  <cp:lastModifiedBy>Seyed Masoud Hossei</cp:lastModifiedBy>
  <dcterms:created xsi:type="dcterms:W3CDTF">2016-06-03T06:06:53Z</dcterms:created>
  <dcterms:modified xsi:type="dcterms:W3CDTF">2022-09-12T15:15:06Z</dcterms:modified>
</cp:coreProperties>
</file>