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\Finance\Adish Refinery\Adish Group\Hosseini\تامین کنندگان و پیمانکاران\FARAB\"/>
    </mc:Choice>
  </mc:AlternateContent>
  <xr:revisionPtr revIDLastSave="0" documentId="13_ncr:1_{65887A88-C27A-4440-9485-02A34FD5253C}" xr6:coauthVersionLast="47" xr6:coauthVersionMax="47" xr10:uidLastSave="{00000000-0000-0000-0000-000000000000}"/>
  <bookViews>
    <workbookView xWindow="-120" yWindow="-120" windowWidth="29040" windowHeight="15840" activeTab="2" xr2:uid="{DA4A475E-8398-4552-A0B6-DB465FD1D5A4}"/>
  </bookViews>
  <sheets>
    <sheet name="Sheet1" sheetId="1" r:id="rId1"/>
    <sheet name="سند برج 4" sheetId="3" r:id="rId2"/>
    <sheet name="سند برج 7" sheetId="5" r:id="rId3"/>
    <sheet name="تکمیل شود" sheetId="2" r:id="rId4"/>
    <sheet name="ثبت دفاتر" sheetId="4" r:id="rId5"/>
  </sheets>
  <definedNames>
    <definedName name="_xlnm._FilterDatabase" localSheetId="0" hidden="1">Sheet1!$A$2:$I$38</definedName>
    <definedName name="_xlnm._FilterDatabase" localSheetId="4" hidden="1">'ثبت دفاتر'!$A$1:$N$1</definedName>
    <definedName name="_xlnm._FilterDatabase" localSheetId="1" hidden="1">'سند برج 4'!$A$2:$I$38</definedName>
    <definedName name="_xlnm._FilterDatabase" localSheetId="2" hidden="1">'سند برج 7'!$A$2:$K$26</definedName>
    <definedName name="_xlnm.Print_Area" localSheetId="3">'تکمیل شود'!$A$1:$F$103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6" i="5" l="1"/>
  <c r="I25" i="5"/>
  <c r="I24" i="5"/>
  <c r="I23" i="5"/>
  <c r="I22" i="5"/>
  <c r="I21" i="5"/>
  <c r="I20" i="5"/>
  <c r="I19" i="5"/>
  <c r="I18" i="5"/>
  <c r="F17" i="5"/>
  <c r="F10" i="5"/>
  <c r="F9" i="5"/>
  <c r="F8" i="5"/>
  <c r="F7" i="5"/>
  <c r="F4" i="5"/>
  <c r="F3" i="5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3" i="5"/>
  <c r="AD26" i="5"/>
  <c r="N26" i="5"/>
  <c r="K26" i="5"/>
  <c r="C26" i="5"/>
  <c r="AD25" i="5"/>
  <c r="N25" i="5"/>
  <c r="K25" i="5"/>
  <c r="C25" i="5"/>
  <c r="AD24" i="5"/>
  <c r="N24" i="5"/>
  <c r="K24" i="5"/>
  <c r="C24" i="5"/>
  <c r="AD23" i="5"/>
  <c r="N23" i="5"/>
  <c r="K23" i="5"/>
  <c r="C23" i="5"/>
  <c r="AD22" i="5"/>
  <c r="N22" i="5"/>
  <c r="K22" i="5"/>
  <c r="C22" i="5"/>
  <c r="AD21" i="5"/>
  <c r="N21" i="5"/>
  <c r="K21" i="5"/>
  <c r="C21" i="5"/>
  <c r="AD20" i="5"/>
  <c r="N20" i="5"/>
  <c r="K20" i="5"/>
  <c r="C20" i="5"/>
  <c r="AD19" i="5"/>
  <c r="N19" i="5"/>
  <c r="K19" i="5"/>
  <c r="C19" i="5"/>
  <c r="AD18" i="5"/>
  <c r="N18" i="5"/>
  <c r="K18" i="5"/>
  <c r="C18" i="5"/>
  <c r="AD17" i="5"/>
  <c r="N17" i="5"/>
  <c r="K17" i="5"/>
  <c r="C17" i="5"/>
  <c r="AD16" i="5"/>
  <c r="N16" i="5"/>
  <c r="K16" i="5"/>
  <c r="C16" i="5"/>
  <c r="AD15" i="5"/>
  <c r="N15" i="5"/>
  <c r="K15" i="5"/>
  <c r="C15" i="5"/>
  <c r="AD14" i="5"/>
  <c r="N14" i="5"/>
  <c r="K14" i="5"/>
  <c r="C14" i="5"/>
  <c r="AD13" i="5"/>
  <c r="N13" i="5"/>
  <c r="K13" i="5"/>
  <c r="C13" i="5"/>
  <c r="AD12" i="5"/>
  <c r="N12" i="5"/>
  <c r="K12" i="5"/>
  <c r="C12" i="5"/>
  <c r="AD11" i="5"/>
  <c r="N11" i="5"/>
  <c r="K11" i="5"/>
  <c r="C11" i="5"/>
  <c r="AD10" i="5"/>
  <c r="N10" i="5"/>
  <c r="K10" i="5"/>
  <c r="C10" i="5"/>
  <c r="AD9" i="5"/>
  <c r="N9" i="5"/>
  <c r="K9" i="5"/>
  <c r="C9" i="5"/>
  <c r="AD8" i="5"/>
  <c r="N8" i="5"/>
  <c r="K8" i="5"/>
  <c r="C8" i="5"/>
  <c r="AD7" i="5"/>
  <c r="N7" i="5"/>
  <c r="K7" i="5"/>
  <c r="C7" i="5"/>
  <c r="AD6" i="5"/>
  <c r="N6" i="5"/>
  <c r="K6" i="5"/>
  <c r="C6" i="5"/>
  <c r="AD5" i="5"/>
  <c r="N5" i="5"/>
  <c r="K5" i="5"/>
  <c r="C5" i="5"/>
  <c r="AD4" i="5"/>
  <c r="N4" i="5"/>
  <c r="K4" i="5"/>
  <c r="C4" i="5"/>
  <c r="AD3" i="5"/>
  <c r="N3" i="5"/>
  <c r="K3" i="5"/>
  <c r="C3" i="5"/>
  <c r="L4" i="3" l="1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" i="3"/>
  <c r="AB4" i="3"/>
  <c r="AB5" i="3"/>
  <c r="AB6" i="3"/>
  <c r="AB7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" i="3"/>
  <c r="I38" i="3"/>
  <c r="C38" i="3"/>
  <c r="I37" i="3"/>
  <c r="C37" i="3"/>
  <c r="I36" i="3"/>
  <c r="C36" i="3"/>
  <c r="I35" i="3"/>
  <c r="C35" i="3"/>
  <c r="I34" i="3"/>
  <c r="C34" i="3"/>
  <c r="I33" i="3"/>
  <c r="C33" i="3"/>
  <c r="I32" i="3"/>
  <c r="C32" i="3"/>
  <c r="I31" i="3"/>
  <c r="C31" i="3"/>
  <c r="I30" i="3"/>
  <c r="C30" i="3"/>
  <c r="I29" i="3"/>
  <c r="C29" i="3"/>
  <c r="I28" i="3"/>
  <c r="C28" i="3"/>
  <c r="I27" i="3"/>
  <c r="C27" i="3"/>
  <c r="I26" i="3"/>
  <c r="C26" i="3"/>
  <c r="I25" i="3"/>
  <c r="C25" i="3"/>
  <c r="I24" i="3"/>
  <c r="C24" i="3"/>
  <c r="I23" i="3"/>
  <c r="C23" i="3"/>
  <c r="I22" i="3"/>
  <c r="C22" i="3"/>
  <c r="I21" i="3"/>
  <c r="C21" i="3"/>
  <c r="I20" i="3"/>
  <c r="C20" i="3"/>
  <c r="I19" i="3"/>
  <c r="C19" i="3"/>
  <c r="I18" i="3"/>
  <c r="C18" i="3"/>
  <c r="I17" i="3"/>
  <c r="C17" i="3"/>
  <c r="I16" i="3"/>
  <c r="C16" i="3"/>
  <c r="I15" i="3"/>
  <c r="C15" i="3"/>
  <c r="I14" i="3"/>
  <c r="C14" i="3"/>
  <c r="I13" i="3"/>
  <c r="C13" i="3"/>
  <c r="I12" i="3"/>
  <c r="C12" i="3"/>
  <c r="I11" i="3"/>
  <c r="C11" i="3"/>
  <c r="I10" i="3"/>
  <c r="C10" i="3"/>
  <c r="I9" i="3"/>
  <c r="C9" i="3"/>
  <c r="I8" i="3"/>
  <c r="C8" i="3"/>
  <c r="I7" i="3"/>
  <c r="C7" i="3"/>
  <c r="I6" i="3"/>
  <c r="C6" i="3"/>
  <c r="I5" i="3"/>
  <c r="C5" i="3"/>
  <c r="I4" i="3"/>
  <c r="C4" i="3"/>
  <c r="I3" i="3"/>
  <c r="C3" i="3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" i="1"/>
  <c r="D103" i="2"/>
</calcChain>
</file>

<file path=xl/sharedStrings.xml><?xml version="1.0" encoding="utf-8"?>
<sst xmlns="http://schemas.openxmlformats.org/spreadsheetml/2006/main" count="1070" uniqueCount="168">
  <si>
    <t>اینویس</t>
  </si>
  <si>
    <t>Ring Field</t>
  </si>
  <si>
    <t>Farab</t>
  </si>
  <si>
    <t>25.09.2019</t>
  </si>
  <si>
    <t>05.02.2020</t>
  </si>
  <si>
    <t>06.02.2020</t>
  </si>
  <si>
    <t>16.02.2020</t>
  </si>
  <si>
    <t>08.03.2020</t>
  </si>
  <si>
    <t>01.03.2020</t>
  </si>
  <si>
    <t>29.09.2020</t>
  </si>
  <si>
    <t>29.02.2020</t>
  </si>
  <si>
    <t>15.03.2020</t>
  </si>
  <si>
    <t>15.04.2020</t>
  </si>
  <si>
    <t>20.04.2020</t>
  </si>
  <si>
    <t>05.05.2020</t>
  </si>
  <si>
    <t>24.04.2020</t>
  </si>
  <si>
    <t>22.04.2020</t>
  </si>
  <si>
    <t>18.05.2020</t>
  </si>
  <si>
    <t>01.06.2020</t>
  </si>
  <si>
    <t>06.06.2020</t>
  </si>
  <si>
    <t>07.06.2020</t>
  </si>
  <si>
    <t>08.06.2020</t>
  </si>
  <si>
    <t>20.05.2020</t>
  </si>
  <si>
    <t>21.06.2020</t>
  </si>
  <si>
    <t>07.07.2020</t>
  </si>
  <si>
    <t>07.05.2020</t>
  </si>
  <si>
    <t>15.07.2020</t>
  </si>
  <si>
    <t>28.06.2020</t>
  </si>
  <si>
    <t>29.08.2020</t>
  </si>
  <si>
    <t>28.08.2020</t>
  </si>
  <si>
    <t>17.08.2020</t>
  </si>
  <si>
    <t>18.11.2020</t>
  </si>
  <si>
    <t>23.11.2020</t>
  </si>
  <si>
    <t>20.11.2020</t>
  </si>
  <si>
    <t>27.11.2020</t>
  </si>
  <si>
    <t>15.12.2019</t>
  </si>
  <si>
    <t>25.12.2019</t>
  </si>
  <si>
    <t>17.05.2020</t>
  </si>
  <si>
    <t>08.09.2020</t>
  </si>
  <si>
    <t>27.08.2020</t>
  </si>
  <si>
    <t>03.09.2020</t>
  </si>
  <si>
    <t>14.10.2020</t>
  </si>
  <si>
    <t>21.09.2020</t>
  </si>
  <si>
    <t>19.10.2020</t>
  </si>
  <si>
    <t>21.10.2020</t>
  </si>
  <si>
    <t>09.07.2020</t>
  </si>
  <si>
    <t>25.10.2020</t>
  </si>
  <si>
    <t>31.10.2020</t>
  </si>
  <si>
    <t>09.10.2019</t>
  </si>
  <si>
    <t>11.01.2020</t>
  </si>
  <si>
    <t>13.01.2020</t>
  </si>
  <si>
    <t>25.01.2020</t>
  </si>
  <si>
    <t>26.02.2020</t>
  </si>
  <si>
    <t>01.11.2020</t>
  </si>
  <si>
    <t>INV NO</t>
  </si>
  <si>
    <t>INV Price</t>
  </si>
  <si>
    <t>3% transfer</t>
  </si>
  <si>
    <t>Payment</t>
  </si>
  <si>
    <t>INV Date</t>
  </si>
  <si>
    <t>Issue Date</t>
  </si>
  <si>
    <t>3 &amp; 4</t>
  </si>
  <si>
    <t>Total</t>
  </si>
  <si>
    <t>تاریخ شمسی صورتحساب</t>
  </si>
  <si>
    <t>تاریخ شمسی اعلامیه</t>
  </si>
  <si>
    <t>تاریخ میلادی صورتحساب</t>
  </si>
  <si>
    <t>تاریخ میلادی اعلامیه</t>
  </si>
  <si>
    <t>نرخ تسعیر
تاریخ اعلامیه</t>
  </si>
  <si>
    <t>مبلغ صورتحساب</t>
  </si>
  <si>
    <t>نرخ تسعیر
تاریخ صورتحساب</t>
  </si>
  <si>
    <t xml:space="preserve">فرآب اینترنشنال- هزینه 3% کارمزد اینویس </t>
  </si>
  <si>
    <t xml:space="preserve"> یورو با فی </t>
  </si>
  <si>
    <t xml:space="preserve"> ریال</t>
  </si>
  <si>
    <t xml:space="preserve"> با شماره رفرنس </t>
  </si>
  <si>
    <t xml:space="preserve"> اعلامیه بدهکار ش </t>
  </si>
  <si>
    <t>0100/7213</t>
  </si>
  <si>
    <t xml:space="preserve"> ال سی </t>
  </si>
  <si>
    <t>TMB/96109363</t>
  </si>
  <si>
    <t xml:space="preserve"> معادل </t>
  </si>
  <si>
    <t>0100/7264</t>
  </si>
  <si>
    <t/>
  </si>
  <si>
    <t>فرآب اینترنشنال- هزینه 3% کارمزد اینویس 101 معادل 56598.54 یورو با فی 279487 ریال با شماره رفرنس 165 اعلامیه بدهکار ش 0100/7264 ال سی TMB/96109363</t>
  </si>
  <si>
    <t>1401/04/01</t>
  </si>
  <si>
    <t>فرآب اینترنشنال- هزینه 3% کارمزد اینویس 100 معادل 24474.81 یورو با فی 279487 ریال با شماره رفرنس 165 اعلامیه بدهکار ش 0100/7264 ال سی TMB/96109363</t>
  </si>
  <si>
    <t>فرآب اینترنشنال- هزینه 3% کارمزد اینویس 99 معادل 12862.35 یورو با فی 279487 ریال با شماره رفرنس 165 اعلامیه بدهکار ش 0100/7264 ال سی TMB/96109363</t>
  </si>
  <si>
    <t>فرآب اینترنشنال- هزینه 3% کارمزد اینویس 98 معادل 161852.55 یورو با فی 279487 ریال با شماره رفرنس 165 اعلامیه بدهکار ش 0100/7264 ال سی TMB/96109363</t>
  </si>
  <si>
    <t>فرآب اینترنشنال- هزینه 3% کارمزد اینویس 97 معادل 22364.9 یورو با فی 279487 ریال با شماره رفرنس 165 اعلامیه بدهکار ش 0100/7264 ال سی TMB/96109363</t>
  </si>
  <si>
    <t>فرآب اینترنشنال- هزینه 3% کارمزد اینویس 96 معادل 28417.11 یورو با فی 279487 ریال با شماره رفرنس 165 اعلامیه بدهکار ش 0100/7264 ال سی TMB/96109363</t>
  </si>
  <si>
    <t>فرآب اینترنشنال- هزینه 3% کارمزد اینویس 95 معادل 36028.35 یورو با فی 279487 ریال با شماره رفرنس 165 اعلامیه بدهکار ش 0100/7264 ال سی TMB/96109363</t>
  </si>
  <si>
    <t>فرآب اینترنشنال- هزینه 3% کارمزد اینویس 94 معادل 110501.31 یورو با فی 271001 ریال با شماره رفرنس 150 اعلامیه بدهکار ش 0100/7264 ال سی TMB/96109363</t>
  </si>
  <si>
    <t>فرآب اینترنشنال- هزینه 3% کارمزد اینویس 93 معادل 15000 یورو با فی 271001 ریال با شماره رفرنس 150 اعلامیه بدهکار ش 0100/7264 ال سی TMB/96109363</t>
  </si>
  <si>
    <t>فرآب اینترنشنال- هزینه 3% کارمزد اینویس 92 معادل 23725.41 یورو با فی 271001 ریال با شماره رفرنس 150 اعلامیه بدهکار ش 0100/7264 ال سی TMB/96109363</t>
  </si>
  <si>
    <t>فرآب اینترنشنال- هزینه 3% کارمزد اینویس 91 معادل 10062.87 یورو با فی 269359 ریال با شماره رفرنس 139 اعلامیه بدهکار ش 0100/7264 ال سی TMB/96109363</t>
  </si>
  <si>
    <t>فرآب اینترنشنال- هزینه 3% کارمزد اینویس 90 معادل 69063.09 یورو با فی 269359 ریال با شماره رفرنس 139 اعلامیه بدهکار ش 0100/7264 ال سی TMB/96109363</t>
  </si>
  <si>
    <t>فرآب اینترنشنال- هزینه 3% کارمزد اینویس 89 معادل 27220.5 یورو با فی 252130 ریال با شماره رفرنس 138 اعلامیه بدهکار ش 0100/7264 ال سی TMB/96109363</t>
  </si>
  <si>
    <t>فرآب اینترنشنال- هزینه 3% کارمزد اینویس 88 معادل 12000 یورو با فی 252130 ریال با شماره رفرنس 138 اعلامیه بدهکار ش 0100/7264 ال سی TMB/96109363</t>
  </si>
  <si>
    <t>فرآب اینترنشنال- هزینه 3% کارمزد اینویس 87 معادل 35551.73 یورو با فی 252130 ریال با شماره رفرنس 138 اعلامیه بدهکار ش 0100/7264 ال سی TMB/96109363</t>
  </si>
  <si>
    <t>فرآب اینترنشنال- هزینه 3% کارمزد اینویس 86 معادل 63298.8 یورو با فی 252130 ریال با شماره رفرنس 138 اعلامیه بدهکار ش 0100/7264 ال سی TMB/96109363</t>
  </si>
  <si>
    <t>فرآب اینترنشنال- هزینه 3% کارمزد اینویس 85 معادل 188085.41 یورو با فی 278188 ریال با شماره رفرنس 111 اعلامیه بدهکار ش 0100/7213 ال سی TMB/96109363</t>
  </si>
  <si>
    <t>فرآب اینترنشنال- هزینه 3% کارمزد اینویس 84 معادل 10003.49 یورو با فی 279051 ریال با شماره رفرنس 110 اعلامیه بدهکار ش 0100/7213 ال سی TMB/96109363</t>
  </si>
  <si>
    <t>فرآب اینترنشنال- هزینه 3% کارمزد اینویس 83 معادل 27912.98 یورو با فی 282588 ریال با شماره رفرنس 109 اعلامیه بدهکار ش 0100/7213 ال سی TMB/96109363</t>
  </si>
  <si>
    <t>فرآب اینترنشنال- هزینه 3% کارمزد اینویس 82 معادل 27073.59 یورو با فی 282588 ریال با شماره رفرنس 109 اعلامیه بدهکار ش 0100/7213 ال سی TMB/96109363</t>
  </si>
  <si>
    <t>فرآب اینترنشنال- هزینه 3% کارمزد اینویس 81 معادل 61669.24 یورو با فی 282991 ریال با شماره رفرنس 108 اعلامیه بدهکار ش 0100/7213 ال سی TMB/96109363</t>
  </si>
  <si>
    <t>فرآب اینترنشنال- هزینه 3% کارمزد اینویس 80 معادل 25267.33 یورو با فی 287739 ریال با شماره رفرنس 107 اعلامیه بدهکار ش 0100/7213 ال سی TMB/96109363</t>
  </si>
  <si>
    <t>فرآب اینترنشنال- هزینه 3% کارمزد اینویس 79 معادل 86200.71 یورو با فی 289022 ریال با شماره رفرنس 106 اعلامیه بدهکار ش 0100/7213 ال سی TMB/96109363</t>
  </si>
  <si>
    <t>فرآب اینترنشنال- هزینه 3% کارمزد اینویس 78 معادل 39946.97 یورو با فی 289022 ریال با شماره رفرنس 106 اعلامیه بدهکار ش 0100/7213 ال سی TMB/96109363</t>
  </si>
  <si>
    <t>فرآب اینترنشنال- هزینه 3% کارمزد اینویس 77 معادل 68754.6 یورو با فی 284674 ریال با شماره رفرنس 105 اعلامیه بدهکار ش 0100/7213 ال سی TMB/96109363</t>
  </si>
  <si>
    <t>فرآب اینترنشنال- هزینه 3% کارمزد اینویس 76 معادل 23024.16 یورو با فی 284674 ریال با شماره رفرنس 105 اعلامیه بدهکار ش 0100/7213 ال سی TMB/96109363</t>
  </si>
  <si>
    <t>فرآب اینترنشنال- هزینه 3% کارمزد اینویس 75 معادل 3493.2 یورو با فی 283917 ریال با شماره رفرنس 103 اعلامیه بدهکار ش 0100/7213 ال سی TMB/96109363</t>
  </si>
  <si>
    <t>فرآب اینترنشنال- هزینه 3% کارمزد اینویس 74 معادل 14554.73 یورو با فی 290551 ریال با شماره رفرنس 102 اعلامیه بدهکار ش 0100/7213 ال سی TMB/96109363</t>
  </si>
  <si>
    <t>فرآب اینترنشنال- هزینه 3% کارمزد اینویس 73 معادل 36114.28 یورو با فی 289985 ریال با شماره رفرنس 58 اعلامیه بدهکار ش 0100/7213 ال سی TMB/96109363</t>
  </si>
  <si>
    <t>فرآب اینترنشنال- هزینه 3% کارمزد اینویس 72 معادل 42356.28 یورو با فی 289985 ریال با شماره رفرنس 58 اعلامیه بدهکار ش 0100/7213 ال سی TMB/96109363</t>
  </si>
  <si>
    <t>فرآب اینترنشنال- هزینه 3% کارمزد اینویس 71 معادل 29700 یورو با فی 304095 ریال با شماره رفرنس 31 اعلامیه بدهکار ش 0100/7213 ال سی TMB/96109363</t>
  </si>
  <si>
    <t>فرآب اینترنشنال- هزینه 3% کارمزد اینویس 70 معادل 8400 یورو با فی 304095 ریال با شماره رفرنس 31 اعلامیه بدهکار ش 0100/7213 ال سی TMB/96109363</t>
  </si>
  <si>
    <t>فرآب اینترنشنال- هزینه 3% کارمزد اینویس 69 معادل 97712.66 یورو با فی 301489 ریال با شماره رفرنس 30 اعلامیه بدهکار ش 0100/7213 ال سی TMB/96109363</t>
  </si>
  <si>
    <t>فرآب اینترنشنال- هزینه 3% کارمزد اینویس 68 معادل 61873.51 یورو با فی 301735 ریال با شماره رفرنس 29 اعلامیه بدهکار ش 0100/7213 ال سی TMB/96109363</t>
  </si>
  <si>
    <t>فرآب اینترنشنال- هزینه 3% کارمزد اینویس 67 معادل 42362.29 یورو با فی 301735 ریال با شماره رفرنس 29 اعلامیه بدهکار ش 0100/7213 ال سی TMB/96109363</t>
  </si>
  <si>
    <t>فرآب اینترنشنال- هزینه 3% کارمزد اینویس 66 معادل 7950.78 یورو با فی 280204 ریال با شماره رفرنس 14 اعلامیه بدهکار ش 0100/7213 ال سی TMB/96109363</t>
  </si>
  <si>
    <t>Ring Field -پرداخت تجمیعی توسط سهامداران به ارزش 2.878.599 درهم فی 69.801 مورخ 1401/02/28 سنا بابت حق الزحمه ق ADSH-E-CO-GE-014 طی ف 170522a</t>
  </si>
  <si>
    <t>1401/02/28</t>
  </si>
  <si>
    <t>Ring Field -پرداخت تجمیعی توسط سهامداران به ارزش 587.916 یورو فی 282.036 مورخ 1401/02/28 سنا بابت حق الزحمه ق ADSH-E-CO-GE-014 طی ف 170522a</t>
  </si>
  <si>
    <t>فراب اینترنشنال-هزینه کارمزد 3% ترانسفر به ارزش 1.001/26 یورو فی 154.707 ریال نیما بابت ترانسفر فاتح 9800+فاتح 5900+تهویه اعلامیه بدهکار ش 0100/6671 ال سی TMB/96109363</t>
  </si>
  <si>
    <t>1399/01/09</t>
  </si>
  <si>
    <t>فراب اینترنشنال-هزینه کارمزد 3% invoice41 به ارزش 5.011/79 یورو فی 192.375 ریال نیما بابت REF NO 186 اعلامیه بدهکار ش 0100/6827 ال سی TMB/96109363</t>
  </si>
  <si>
    <t>1399/03/18</t>
  </si>
  <si>
    <t>فراب اینترنشنال-هزینه کارمزد 3% invoice40 به ارزش 85.883/70 یورو فی 191.685 ریال نیما بابت REF NO 183 اعلامیه بدهکار ش 0100/6827 ال سی TMB/96109363</t>
  </si>
  <si>
    <t>فراب اینترنشنال-هزینه کارمزد 3% invoice39 به ارزش 22.980 یورو فی 192.375 ریال نیما بابت REF NO 186 اعلامیه بدهکار ش 0100/6827 ال سی TMB/96109363</t>
  </si>
  <si>
    <t>فراب اینترنشنال-هزینه کارمزد 3% invoice38 به ارزش 31.488/01 یورو فی 191.685 ریال نیما بابت REF NO 183 اعلامیه بدهکار ش 0100/6827 ال سی TMB/96109363</t>
  </si>
  <si>
    <t>فراب اینترنشنال-هزینه کارمزد 3% invoice37 به ارزش 12.612.78 یورو فی 180.254 ریال نیما بابت REF NO 168 اعلامیه بدهکار ش 0100/6827 ال سی TMB/96109363</t>
  </si>
  <si>
    <t>فراب اینترنشنال-هزینه کارمزد 3% invoice36 به ارزش 12.225/29 یورو فی 178.256 ریال نیما بابت REF NO 167 اعلامیه بدهکار ش 0100/6827 ال سی TMB/96109363</t>
  </si>
  <si>
    <t>فراب اینترنشنال-هزینه کارمزد 3% invoice35 به ارزش 5.321/45 یورو فی 193.943 ریال نیما بابت REF NO 190 اعلامیه بدهکار ش 0100/6827 ال سی TMB/96109363</t>
  </si>
  <si>
    <t>فراب اینترنشنال-هزینه کارمزد 3% invoice34 به ارزش 54.900 یورو فی 177.451 ریال نیما بابت REF NO 164 اعلامیه بدهکار ش 0100/6827 ال سی TMB/96109363</t>
  </si>
  <si>
    <t>فراب اینترنشنال-هزینه کارمزد 3% invoice33 به ارزش 119.848/58 یورو فی 176.886 ریال نیما بابت REF NO 163 اعلامیه بدهکار ش 0100/6827 ال سی TMB/96109363</t>
  </si>
  <si>
    <t>فراب اینترنشنال-هزینه کارمزد 3% invoice32 به ارزش 10.934/46 یورو فی 177.451 ریال نیما بابت REF NO 158 اعلامیه بدهکار ش 0100/6827 ال سی TMB/96109363</t>
  </si>
  <si>
    <t>فرآب اینترنشنال-هزینه 3% کارمزد INV031  به ارزش 15.511/18 یورو فی 186.000 ریال نیما بابت REF NO 148-اعلامیه بدهکار ش 0100/6770-ال سی TMB/96109363</t>
  </si>
  <si>
    <t>1399/02/30</t>
  </si>
  <si>
    <t>فرآب اینترنشنال-هزینه 3% کارمزد INV030  به ارزش 31.488/02 یورو فی 186.000 ریال نیما بابت REF NO 148-اعلامیه بدهکار ش 0100/6770- ال سی TMB/96109363</t>
  </si>
  <si>
    <t>فرآب اینترنشنال-هزینه 3% کارمزد INV029  به ارزش 7.502/44 یورو فی 186.000 ریال نیما بابت REF NO 146-اعلامیه بدهکار ش 0100/6770- ال سی TMB/96109363</t>
  </si>
  <si>
    <t>فرآب اینترنشنال-هزینه 3% کارمزد INV028  به ارزش 32.827/31  یورو فی 186.000 ریال نیما بابت REF NO 146-اعلامیه بدهکار ش 0100/6770-ال سی TMB/96109363</t>
  </si>
  <si>
    <t>فرآب اینترنشنال-هزینه 3% کارمزد INV027  به ارزش43.853/17 یورو 176.000 ریال نیما بابت REF NO 138-اعلامیه بدهکار ش 0100/6770-ال سی TMB/96109363</t>
  </si>
  <si>
    <t>1399/02/21</t>
  </si>
  <si>
    <t>فرآب اینترنشنال-هزینه 3% کارمزد INV026  به ارزش7.072/66  یورو فی172.000  ریال نیما بابت REF NO 137-اعلامیه بدهکار ش 0100/6770-ال سی TMB/96109363</t>
  </si>
  <si>
    <t>1399/02/20</t>
  </si>
  <si>
    <t>فرآب اینترنشنال-هزینه 3% کارمزد INV025  به ارزش52.964/54 یورو فی169.000 ریال نیما بابت REF NO 113-اعلامیه بدهکار ش 0100/6770- ال سی TMB/96109363</t>
  </si>
  <si>
    <t>1399/02/03</t>
  </si>
  <si>
    <t>فرآب اینترنشنال-هزینه 3% کارمزد INV024  به ارزش 13.820/05 یورو فی166.500 ریال نیما بابت REF NO 112-اعلامیه بدهکار ش 0100/6770 - ال سی TMB/96109363</t>
  </si>
  <si>
    <t>1399/02/01</t>
  </si>
  <si>
    <t>فرآب اینترنشنال-هزینه 3% کارمزد INV023  به ارزش 72.330 یورو فی167.500 ریال سنا ال سی بابت REF NO 106-اعلامیه بدهکار ش 0100/6689-TMB/96109363</t>
  </si>
  <si>
    <t>1399/01/30</t>
  </si>
  <si>
    <t>فراب اینترنشنال-هزینه کارمزد 3% invoice16 به ارزش 14.744/52 یورو فی 180.254 ریال نیما بابت REF NO 168 اعلامیه بدهکار ش 0100/6827 ال سی TMB/96109363</t>
  </si>
  <si>
    <t>مبلغ ارز</t>
  </si>
  <si>
    <t>عنوان ارز</t>
  </si>
  <si>
    <t>تاریخ پیگیری</t>
  </si>
  <si>
    <t>شماره پیگیری</t>
  </si>
  <si>
    <t>ویژگی مالیاتی</t>
  </si>
  <si>
    <t>بستانکار</t>
  </si>
  <si>
    <t>بدهکار</t>
  </si>
  <si>
    <t>شرح</t>
  </si>
  <si>
    <t>تاریخ</t>
  </si>
  <si>
    <t>شماره فرعی</t>
  </si>
  <si>
    <t>شماره عطف</t>
  </si>
  <si>
    <t>شماره سند</t>
  </si>
  <si>
    <t>شماره ردیف</t>
  </si>
  <si>
    <t>صورتحساب تایید شده</t>
  </si>
  <si>
    <t>3%
صورتحساب
تاییدشده</t>
  </si>
  <si>
    <t>کنترل کارمزد</t>
  </si>
  <si>
    <t>مبلغ صورتحساب
اعلامیه</t>
  </si>
  <si>
    <t>0100/6950</t>
  </si>
  <si>
    <t>0100/7089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</si>
</sst>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60429]yyyy/mm/dd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 Lotus"/>
      <charset val="178"/>
    </font>
    <font>
      <b/>
      <sz val="13"/>
      <color theme="1"/>
      <name val="B Lotus"/>
      <charset val="178"/>
    </font>
    <font>
      <b/>
      <sz val="13"/>
      <color theme="1"/>
      <name val="Calibri"/>
      <family val="2"/>
      <scheme val="minor"/>
    </font>
    <font>
      <sz val="10"/>
      <name val="Tahoma"/>
      <family val="2"/>
    </font>
    <font>
      <b/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>
      <alignment horizontal="right"/>
    </xf>
  </cellStyleXfs>
  <cellXfs count="31">
    <xf numFmtId="0" fontId="0" fillId="0" borderId="0" xfId="0"/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vertical="center"/>
    </xf>
    <xf numFmtId="43" fontId="3" fillId="0" borderId="0" xfId="1" applyFont="1" applyAlignment="1">
      <alignment vertical="center"/>
    </xf>
    <xf numFmtId="43" fontId="3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43" fontId="3" fillId="0" borderId="1" xfId="1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0" fontId="0" fillId="0" borderId="0" xfId="0" applyNumberFormat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" fontId="3" fillId="0" borderId="0" xfId="0" applyNumberFormat="1" applyFont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5" fillId="0" borderId="0" xfId="2">
      <alignment horizontal="right"/>
    </xf>
    <xf numFmtId="3" fontId="5" fillId="0" borderId="2" xfId="2" applyNumberFormat="1" applyBorder="1">
      <alignment horizontal="right"/>
    </xf>
    <xf numFmtId="0" fontId="5" fillId="0" borderId="2" xfId="2" applyBorder="1">
      <alignment horizontal="right"/>
    </xf>
    <xf numFmtId="0" fontId="6" fillId="2" borderId="2" xfId="2" applyFont="1" applyFill="1" applyBorder="1">
      <alignment horizontal="right"/>
    </xf>
    <xf numFmtId="43" fontId="3" fillId="3" borderId="0" xfId="1" applyFont="1" applyFill="1" applyAlignment="1">
      <alignment vertical="center"/>
    </xf>
    <xf numFmtId="43" fontId="3" fillId="0" borderId="1" xfId="0" applyNumberFormat="1" applyFont="1" applyBorder="1" applyAlignment="1">
      <alignment vertical="center"/>
    </xf>
    <xf numFmtId="43" fontId="3" fillId="0" borderId="0" xfId="1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3">
    <cellStyle name="Comma" xfId="1" builtinId="3"/>
    <cellStyle name="Normal" xfId="0" builtinId="0"/>
    <cellStyle name="Normal 2" xfId="2" xr:uid="{78C15AB8-605C-47FB-84CA-831C7C40C9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00309-B7AA-4841-9A24-125A28584F9B}">
  <dimension ref="A1:J42"/>
  <sheetViews>
    <sheetView rightToLeft="1" topLeftCell="A2" workbookViewId="0">
      <selection activeCell="E3" sqref="E1:E1048576"/>
    </sheetView>
  </sheetViews>
  <sheetFormatPr defaultRowHeight="15" x14ac:dyDescent="0.25"/>
  <cols>
    <col min="1" max="1" width="9.140625" style="6"/>
    <col min="2" max="3" width="16.42578125" style="6" bestFit="1" customWidth="1"/>
    <col min="4" max="4" width="16.42578125" style="6" customWidth="1"/>
    <col min="5" max="6" width="14.7109375" style="6" bestFit="1" customWidth="1"/>
    <col min="7" max="7" width="12.85546875" style="6" customWidth="1"/>
    <col min="8" max="8" width="12.28515625" style="6" customWidth="1"/>
    <col min="9" max="9" width="16.140625" style="6" customWidth="1"/>
    <col min="10" max="10" width="11.28515625" style="6" bestFit="1" customWidth="1"/>
    <col min="11" max="16384" width="9.140625" style="6"/>
  </cols>
  <sheetData>
    <row r="1" spans="1:10" s="1" customFormat="1" ht="24" x14ac:dyDescent="0.25"/>
    <row r="2" spans="1:10" s="17" customFormat="1" ht="60.75" customHeight="1" x14ac:dyDescent="0.25">
      <c r="A2" s="17" t="s">
        <v>0</v>
      </c>
      <c r="B2" s="17" t="s">
        <v>64</v>
      </c>
      <c r="C2" s="17" t="s">
        <v>62</v>
      </c>
      <c r="D2" s="17" t="s">
        <v>68</v>
      </c>
      <c r="E2" s="17" t="s">
        <v>67</v>
      </c>
      <c r="F2" s="18" t="s">
        <v>1</v>
      </c>
      <c r="G2" s="18" t="s">
        <v>2</v>
      </c>
      <c r="H2" s="17" t="s">
        <v>65</v>
      </c>
      <c r="I2" s="17" t="s">
        <v>63</v>
      </c>
      <c r="J2" s="17" t="s">
        <v>66</v>
      </c>
    </row>
    <row r="3" spans="1:10" s="1" customFormat="1" ht="24" x14ac:dyDescent="0.25">
      <c r="A3" s="1">
        <v>66</v>
      </c>
      <c r="B3" s="2">
        <v>44229</v>
      </c>
      <c r="C3" s="15">
        <f>B3</f>
        <v>44229</v>
      </c>
      <c r="D3" s="19">
        <v>280412</v>
      </c>
      <c r="E3" s="3">
        <v>251566</v>
      </c>
      <c r="F3" s="3">
        <v>230572.62</v>
      </c>
      <c r="G3" s="3">
        <v>7950.78</v>
      </c>
      <c r="H3" s="2">
        <v>44230</v>
      </c>
      <c r="I3" s="15">
        <f>H3</f>
        <v>44230</v>
      </c>
      <c r="J3" s="19">
        <v>280204</v>
      </c>
    </row>
    <row r="4" spans="1:10" s="1" customFormat="1" ht="24" x14ac:dyDescent="0.25">
      <c r="A4" s="1">
        <v>67</v>
      </c>
      <c r="B4" s="2">
        <v>44236</v>
      </c>
      <c r="C4" s="15">
        <f t="shared" ref="C4:C38" si="0">B4</f>
        <v>44236</v>
      </c>
      <c r="D4" s="19">
        <v>283491</v>
      </c>
      <c r="E4" s="3">
        <v>1412076.48</v>
      </c>
      <c r="F4" s="3">
        <v>875487.42</v>
      </c>
      <c r="G4" s="3">
        <v>42362.29</v>
      </c>
      <c r="H4" s="2">
        <v>44240</v>
      </c>
      <c r="I4" s="15">
        <f t="shared" ref="I4:I38" si="1">H4</f>
        <v>44240</v>
      </c>
      <c r="J4" s="19">
        <v>301735</v>
      </c>
    </row>
    <row r="5" spans="1:10" s="1" customFormat="1" ht="24" x14ac:dyDescent="0.25">
      <c r="A5" s="1">
        <v>68</v>
      </c>
      <c r="B5" s="2">
        <v>44236</v>
      </c>
      <c r="C5" s="15">
        <f t="shared" si="0"/>
        <v>44236</v>
      </c>
      <c r="D5" s="19">
        <v>283491</v>
      </c>
      <c r="E5" s="3">
        <v>2062450.2</v>
      </c>
      <c r="F5" s="3">
        <v>1278719.1200000001</v>
      </c>
      <c r="G5" s="3">
        <v>61873.51</v>
      </c>
      <c r="H5" s="2">
        <v>44240</v>
      </c>
      <c r="I5" s="15">
        <f t="shared" si="1"/>
        <v>44240</v>
      </c>
      <c r="J5" s="19">
        <v>301735</v>
      </c>
    </row>
    <row r="6" spans="1:10" s="1" customFormat="1" ht="24" x14ac:dyDescent="0.25">
      <c r="A6" s="1">
        <v>69</v>
      </c>
      <c r="B6" s="2">
        <v>44240</v>
      </c>
      <c r="C6" s="15">
        <f t="shared" si="0"/>
        <v>44240</v>
      </c>
      <c r="D6" s="19">
        <v>301735</v>
      </c>
      <c r="E6" s="3">
        <v>3257088.78</v>
      </c>
      <c r="F6" s="3">
        <v>2833667.24</v>
      </c>
      <c r="G6" s="3">
        <v>97712.66</v>
      </c>
      <c r="H6" s="2">
        <v>44241</v>
      </c>
      <c r="I6" s="15">
        <f t="shared" si="1"/>
        <v>44241</v>
      </c>
      <c r="J6" s="19">
        <v>301489</v>
      </c>
    </row>
    <row r="7" spans="1:10" s="1" customFormat="1" ht="24" x14ac:dyDescent="0.25">
      <c r="A7" s="1">
        <v>70</v>
      </c>
      <c r="B7" s="2">
        <v>44243</v>
      </c>
      <c r="C7" s="15">
        <f t="shared" si="0"/>
        <v>44243</v>
      </c>
      <c r="D7" s="19">
        <v>299455</v>
      </c>
      <c r="E7" s="3">
        <v>280000</v>
      </c>
      <c r="F7" s="3">
        <v>243600</v>
      </c>
      <c r="G7" s="3">
        <v>8400</v>
      </c>
      <c r="H7" s="2">
        <v>44254</v>
      </c>
      <c r="I7" s="15">
        <f t="shared" si="1"/>
        <v>44254</v>
      </c>
      <c r="J7" s="19">
        <v>304095</v>
      </c>
    </row>
    <row r="8" spans="1:10" s="1" customFormat="1" ht="24" x14ac:dyDescent="0.25">
      <c r="A8" s="1">
        <v>71</v>
      </c>
      <c r="B8" s="2">
        <v>44206</v>
      </c>
      <c r="C8" s="15">
        <f t="shared" si="0"/>
        <v>44206</v>
      </c>
      <c r="D8" s="19">
        <v>296937</v>
      </c>
      <c r="E8" s="3">
        <v>990000</v>
      </c>
      <c r="F8" s="3">
        <v>613800</v>
      </c>
      <c r="G8" s="3">
        <v>29700</v>
      </c>
      <c r="H8" s="2">
        <v>44254</v>
      </c>
      <c r="I8" s="15">
        <f t="shared" si="1"/>
        <v>44254</v>
      </c>
      <c r="J8" s="19">
        <v>304095</v>
      </c>
    </row>
    <row r="9" spans="1:10" s="1" customFormat="1" ht="24" x14ac:dyDescent="0.25">
      <c r="A9" s="1">
        <v>72</v>
      </c>
      <c r="B9" s="2">
        <v>44258</v>
      </c>
      <c r="C9" s="15">
        <f t="shared" si="0"/>
        <v>44258</v>
      </c>
      <c r="D9" s="19">
        <v>295539</v>
      </c>
      <c r="E9" s="3">
        <v>1411876</v>
      </c>
      <c r="F9" s="3">
        <v>875363.12</v>
      </c>
      <c r="G9" s="3">
        <v>42356.28</v>
      </c>
      <c r="H9" s="2">
        <v>44262</v>
      </c>
      <c r="I9" s="15">
        <f t="shared" si="1"/>
        <v>44262</v>
      </c>
      <c r="J9" s="19">
        <v>289985</v>
      </c>
    </row>
    <row r="10" spans="1:10" s="1" customFormat="1" ht="24" x14ac:dyDescent="0.25">
      <c r="A10" s="1">
        <v>73</v>
      </c>
      <c r="B10" s="2">
        <v>44350</v>
      </c>
      <c r="C10" s="15">
        <f t="shared" si="0"/>
        <v>44350</v>
      </c>
      <c r="D10" s="19">
        <v>283345</v>
      </c>
      <c r="E10" s="3">
        <v>1203809.46</v>
      </c>
      <c r="F10" s="3">
        <v>1407314.23</v>
      </c>
      <c r="G10" s="3">
        <v>36114.28</v>
      </c>
      <c r="H10" s="2">
        <v>44262</v>
      </c>
      <c r="I10" s="15">
        <f t="shared" si="1"/>
        <v>44262</v>
      </c>
      <c r="J10" s="19">
        <v>289985</v>
      </c>
    </row>
    <row r="11" spans="1:10" s="1" customFormat="1" ht="24" x14ac:dyDescent="0.25">
      <c r="A11" s="1">
        <v>74</v>
      </c>
      <c r="B11" s="2">
        <v>44350</v>
      </c>
      <c r="C11" s="15">
        <f t="shared" si="0"/>
        <v>44350</v>
      </c>
      <c r="D11" s="19">
        <v>283345</v>
      </c>
      <c r="E11" s="3">
        <v>485157.5</v>
      </c>
      <c r="F11" s="3">
        <v>422087.02</v>
      </c>
      <c r="G11" s="3">
        <v>14554.73</v>
      </c>
      <c r="H11" s="2">
        <v>44263</v>
      </c>
      <c r="I11" s="15">
        <f t="shared" si="1"/>
        <v>44263</v>
      </c>
      <c r="J11" s="19">
        <v>290551</v>
      </c>
    </row>
    <row r="12" spans="1:10" s="1" customFormat="1" ht="24" x14ac:dyDescent="0.25">
      <c r="A12" s="1">
        <v>75</v>
      </c>
      <c r="B12" s="2">
        <v>44262</v>
      </c>
      <c r="C12" s="15">
        <f t="shared" si="0"/>
        <v>44262</v>
      </c>
      <c r="D12" s="19">
        <v>283345</v>
      </c>
      <c r="E12" s="3">
        <v>116440</v>
      </c>
      <c r="F12" s="3">
        <v>101302.8</v>
      </c>
      <c r="G12" s="3">
        <v>3493.2</v>
      </c>
      <c r="H12" s="2">
        <v>44265</v>
      </c>
      <c r="I12" s="15">
        <f t="shared" si="1"/>
        <v>44265</v>
      </c>
      <c r="J12" s="19">
        <v>283917</v>
      </c>
    </row>
    <row r="13" spans="1:10" s="1" customFormat="1" ht="24" x14ac:dyDescent="0.25">
      <c r="A13" s="1">
        <v>76</v>
      </c>
      <c r="B13" s="2">
        <v>44258</v>
      </c>
      <c r="C13" s="15">
        <f t="shared" si="0"/>
        <v>44258</v>
      </c>
      <c r="D13" s="19">
        <v>295539</v>
      </c>
      <c r="E13" s="3">
        <v>767472</v>
      </c>
      <c r="F13" s="3">
        <v>475832.64</v>
      </c>
      <c r="G13" s="3">
        <v>23024.16</v>
      </c>
      <c r="H13" s="2">
        <v>44271</v>
      </c>
      <c r="I13" s="15">
        <f t="shared" si="1"/>
        <v>44271</v>
      </c>
      <c r="J13" s="19">
        <v>284674</v>
      </c>
    </row>
    <row r="14" spans="1:10" s="1" customFormat="1" ht="24" x14ac:dyDescent="0.25">
      <c r="A14" s="1">
        <v>77</v>
      </c>
      <c r="B14" s="2">
        <v>44271</v>
      </c>
      <c r="C14" s="15">
        <f t="shared" si="0"/>
        <v>44271</v>
      </c>
      <c r="D14" s="19">
        <v>284674</v>
      </c>
      <c r="E14" s="3">
        <v>2291820</v>
      </c>
      <c r="F14" s="3">
        <v>1420929</v>
      </c>
      <c r="G14" s="3">
        <v>68754.600000000006</v>
      </c>
      <c r="H14" s="2">
        <v>44271</v>
      </c>
      <c r="I14" s="15">
        <f t="shared" si="1"/>
        <v>44271</v>
      </c>
      <c r="J14" s="19">
        <v>284674</v>
      </c>
    </row>
    <row r="15" spans="1:10" s="1" customFormat="1" ht="24" x14ac:dyDescent="0.25">
      <c r="A15" s="1">
        <v>78</v>
      </c>
      <c r="B15" s="2">
        <v>44283</v>
      </c>
      <c r="C15" s="15">
        <f t="shared" si="0"/>
        <v>44283</v>
      </c>
      <c r="D15" s="19">
        <v>290508</v>
      </c>
      <c r="E15" s="3">
        <v>1331565.5</v>
      </c>
      <c r="F15" s="3">
        <v>1158461.98</v>
      </c>
      <c r="G15" s="3">
        <v>39946.97</v>
      </c>
      <c r="H15" s="2">
        <v>44289</v>
      </c>
      <c r="I15" s="15">
        <f t="shared" si="1"/>
        <v>44289</v>
      </c>
      <c r="J15" s="19">
        <v>289022</v>
      </c>
    </row>
    <row r="16" spans="1:10" s="1" customFormat="1" ht="24" x14ac:dyDescent="0.25">
      <c r="A16" s="1">
        <v>79</v>
      </c>
      <c r="B16" s="2">
        <v>44283</v>
      </c>
      <c r="C16" s="15">
        <f t="shared" si="0"/>
        <v>44283</v>
      </c>
      <c r="D16" s="19">
        <v>290508</v>
      </c>
      <c r="E16" s="3">
        <v>2873357.12</v>
      </c>
      <c r="F16" s="3">
        <v>2499820.7000000002</v>
      </c>
      <c r="G16" s="3">
        <v>86200.71</v>
      </c>
      <c r="H16" s="2">
        <v>44289</v>
      </c>
      <c r="I16" s="15">
        <f t="shared" si="1"/>
        <v>44289</v>
      </c>
      <c r="J16" s="19">
        <v>289022</v>
      </c>
    </row>
    <row r="17" spans="1:10" s="1" customFormat="1" ht="24" x14ac:dyDescent="0.25">
      <c r="A17" s="1">
        <v>80</v>
      </c>
      <c r="B17" s="2">
        <v>44292</v>
      </c>
      <c r="C17" s="15">
        <f t="shared" si="0"/>
        <v>44292</v>
      </c>
      <c r="D17" s="19">
        <v>286159</v>
      </c>
      <c r="E17" s="3">
        <v>842244.45</v>
      </c>
      <c r="F17" s="3">
        <v>522191.56</v>
      </c>
      <c r="G17" s="3">
        <v>25267.33</v>
      </c>
      <c r="H17" s="2">
        <v>44293</v>
      </c>
      <c r="I17" s="15">
        <f t="shared" si="1"/>
        <v>44293</v>
      </c>
      <c r="J17" s="19">
        <v>287739</v>
      </c>
    </row>
    <row r="18" spans="1:10" s="1" customFormat="1" ht="24" x14ac:dyDescent="0.25">
      <c r="A18" s="1">
        <v>81</v>
      </c>
      <c r="B18" s="2">
        <v>44298</v>
      </c>
      <c r="C18" s="15">
        <f t="shared" si="0"/>
        <v>44298</v>
      </c>
      <c r="D18" s="19">
        <v>282504</v>
      </c>
      <c r="E18" s="3">
        <v>2055641.39</v>
      </c>
      <c r="F18" s="3">
        <v>1788408.01</v>
      </c>
      <c r="G18" s="3">
        <v>61669.24</v>
      </c>
      <c r="H18" s="2">
        <v>44299</v>
      </c>
      <c r="I18" s="15">
        <f t="shared" si="1"/>
        <v>44299</v>
      </c>
      <c r="J18" s="19">
        <v>282991</v>
      </c>
    </row>
    <row r="19" spans="1:10" s="1" customFormat="1" ht="24" x14ac:dyDescent="0.25">
      <c r="A19" s="1">
        <v>82</v>
      </c>
      <c r="B19" s="2">
        <v>44300</v>
      </c>
      <c r="C19" s="15">
        <f t="shared" si="0"/>
        <v>44300</v>
      </c>
      <c r="D19" s="19">
        <v>283128</v>
      </c>
      <c r="E19" s="3">
        <v>902453.06</v>
      </c>
      <c r="F19" s="3">
        <v>559520.9</v>
      </c>
      <c r="G19" s="3">
        <v>27073.59</v>
      </c>
      <c r="H19" s="2">
        <v>44304</v>
      </c>
      <c r="I19" s="15">
        <f t="shared" si="1"/>
        <v>44304</v>
      </c>
      <c r="J19" s="19">
        <v>282588</v>
      </c>
    </row>
    <row r="20" spans="1:10" s="1" customFormat="1" ht="24" x14ac:dyDescent="0.25">
      <c r="A20" s="1">
        <v>83</v>
      </c>
      <c r="B20" s="2">
        <v>44300</v>
      </c>
      <c r="C20" s="15">
        <f t="shared" si="0"/>
        <v>44300</v>
      </c>
      <c r="D20" s="19">
        <v>283128</v>
      </c>
      <c r="E20" s="3">
        <v>930432.63</v>
      </c>
      <c r="F20" s="3">
        <v>809476.39</v>
      </c>
      <c r="G20" s="3">
        <v>27912.98</v>
      </c>
      <c r="H20" s="2">
        <v>44304</v>
      </c>
      <c r="I20" s="15">
        <f t="shared" si="1"/>
        <v>44304</v>
      </c>
      <c r="J20" s="19">
        <v>282588</v>
      </c>
    </row>
    <row r="21" spans="1:10" s="1" customFormat="1" ht="24" x14ac:dyDescent="0.25">
      <c r="A21" s="1">
        <v>84</v>
      </c>
      <c r="B21" s="2">
        <v>44306</v>
      </c>
      <c r="C21" s="15">
        <f t="shared" si="0"/>
        <v>44306</v>
      </c>
      <c r="D21" s="19">
        <v>278784</v>
      </c>
      <c r="E21" s="3">
        <v>333449.7</v>
      </c>
      <c r="F21" s="3">
        <v>290101.24</v>
      </c>
      <c r="G21" s="3">
        <v>10003.49</v>
      </c>
      <c r="H21" s="2">
        <v>44307</v>
      </c>
      <c r="I21" s="15">
        <f t="shared" si="1"/>
        <v>44307</v>
      </c>
      <c r="J21" s="19">
        <v>279051</v>
      </c>
    </row>
    <row r="22" spans="1:10" s="1" customFormat="1" ht="24.75" thickBot="1" x14ac:dyDescent="0.3">
      <c r="A22" s="7">
        <v>85</v>
      </c>
      <c r="B22" s="8">
        <v>44307</v>
      </c>
      <c r="C22" s="16">
        <f t="shared" si="0"/>
        <v>44307</v>
      </c>
      <c r="D22" s="20">
        <v>279051</v>
      </c>
      <c r="E22" s="9">
        <v>6269513.5999999996</v>
      </c>
      <c r="F22" s="9">
        <v>5454476.8300000001</v>
      </c>
      <c r="G22" s="9">
        <v>188085.41</v>
      </c>
      <c r="H22" s="8">
        <v>44310</v>
      </c>
      <c r="I22" s="16">
        <f t="shared" si="1"/>
        <v>44310</v>
      </c>
      <c r="J22" s="20">
        <v>278188</v>
      </c>
    </row>
    <row r="23" spans="1:10" s="1" customFormat="1" ht="24" x14ac:dyDescent="0.25">
      <c r="A23" s="1">
        <v>86</v>
      </c>
      <c r="B23" s="2">
        <v>44324</v>
      </c>
      <c r="C23" s="15">
        <f t="shared" si="0"/>
        <v>44324</v>
      </c>
      <c r="D23" s="19">
        <v>251568</v>
      </c>
      <c r="E23" s="3">
        <v>2109960</v>
      </c>
      <c r="F23" s="3">
        <v>1835665.2</v>
      </c>
      <c r="G23" s="3">
        <v>63298.8</v>
      </c>
      <c r="H23" s="2">
        <v>44325</v>
      </c>
      <c r="I23" s="15">
        <f t="shared" si="1"/>
        <v>44325</v>
      </c>
      <c r="J23" s="19">
        <v>252130</v>
      </c>
    </row>
    <row r="24" spans="1:10" s="1" customFormat="1" ht="24" x14ac:dyDescent="0.25">
      <c r="A24" s="1">
        <v>87</v>
      </c>
      <c r="B24" s="2">
        <v>44324</v>
      </c>
      <c r="C24" s="15">
        <f t="shared" si="0"/>
        <v>44324</v>
      </c>
      <c r="D24" s="19">
        <v>251568</v>
      </c>
      <c r="E24" s="3">
        <v>1185057.5</v>
      </c>
      <c r="F24" s="3">
        <v>1031000.02</v>
      </c>
      <c r="G24" s="3">
        <v>35551.730000000003</v>
      </c>
      <c r="H24" s="2">
        <v>44325</v>
      </c>
      <c r="I24" s="15">
        <f t="shared" si="1"/>
        <v>44325</v>
      </c>
      <c r="J24" s="19">
        <v>252130</v>
      </c>
    </row>
    <row r="25" spans="1:10" s="1" customFormat="1" ht="24" x14ac:dyDescent="0.25">
      <c r="A25" s="1">
        <v>88</v>
      </c>
      <c r="B25" s="2">
        <v>44324</v>
      </c>
      <c r="C25" s="15">
        <f t="shared" si="0"/>
        <v>44324</v>
      </c>
      <c r="D25" s="19">
        <v>251568</v>
      </c>
      <c r="E25" s="3">
        <v>400000</v>
      </c>
      <c r="F25" s="3">
        <v>248000</v>
      </c>
      <c r="G25" s="3">
        <v>12000</v>
      </c>
      <c r="H25" s="2">
        <v>44325</v>
      </c>
      <c r="I25" s="15">
        <f t="shared" si="1"/>
        <v>44325</v>
      </c>
      <c r="J25" s="19">
        <v>252130</v>
      </c>
    </row>
    <row r="26" spans="1:10" s="1" customFormat="1" ht="24" x14ac:dyDescent="0.25">
      <c r="A26" s="1">
        <v>89</v>
      </c>
      <c r="B26" s="2">
        <v>44325</v>
      </c>
      <c r="C26" s="15">
        <f t="shared" si="0"/>
        <v>44325</v>
      </c>
      <c r="D26" s="19">
        <v>252130</v>
      </c>
      <c r="E26" s="3">
        <v>907350</v>
      </c>
      <c r="F26" s="3">
        <v>789394.5</v>
      </c>
      <c r="G26" s="3">
        <v>27220.5</v>
      </c>
      <c r="H26" s="2">
        <v>44325</v>
      </c>
      <c r="I26" s="15">
        <f t="shared" si="1"/>
        <v>44325</v>
      </c>
      <c r="J26" s="19">
        <v>252130</v>
      </c>
    </row>
    <row r="27" spans="1:10" s="1" customFormat="1" ht="24" x14ac:dyDescent="0.25">
      <c r="A27" s="1">
        <v>90</v>
      </c>
      <c r="B27" s="2">
        <v>44325</v>
      </c>
      <c r="C27" s="15">
        <f t="shared" si="0"/>
        <v>44325</v>
      </c>
      <c r="D27" s="19">
        <v>252130</v>
      </c>
      <c r="E27" s="3">
        <v>2302103</v>
      </c>
      <c r="F27" s="3">
        <v>2002829.61</v>
      </c>
      <c r="G27" s="3">
        <v>69063.09</v>
      </c>
      <c r="H27" s="2">
        <v>44334</v>
      </c>
      <c r="I27" s="15">
        <f t="shared" si="1"/>
        <v>44334</v>
      </c>
      <c r="J27" s="19">
        <v>269359</v>
      </c>
    </row>
    <row r="28" spans="1:10" s="1" customFormat="1" ht="24" x14ac:dyDescent="0.25">
      <c r="A28" s="1">
        <v>91</v>
      </c>
      <c r="B28" s="2">
        <v>44327</v>
      </c>
      <c r="C28" s="15">
        <f t="shared" si="0"/>
        <v>44327</v>
      </c>
      <c r="D28" s="19">
        <v>263481</v>
      </c>
      <c r="E28" s="3">
        <v>335429</v>
      </c>
      <c r="F28" s="3">
        <v>207965.98</v>
      </c>
      <c r="G28" s="3">
        <v>10062.870000000001</v>
      </c>
      <c r="H28" s="2">
        <v>44334</v>
      </c>
      <c r="I28" s="15">
        <f t="shared" si="1"/>
        <v>44334</v>
      </c>
      <c r="J28" s="19">
        <v>269359</v>
      </c>
    </row>
    <row r="29" spans="1:10" s="1" customFormat="1" ht="24" x14ac:dyDescent="0.25">
      <c r="A29" s="1">
        <v>92</v>
      </c>
      <c r="B29" s="2">
        <v>44334</v>
      </c>
      <c r="C29" s="15">
        <f t="shared" si="0"/>
        <v>44334</v>
      </c>
      <c r="D29" s="19">
        <v>269359</v>
      </c>
      <c r="E29" s="3">
        <v>790847</v>
      </c>
      <c r="F29" s="3">
        <v>688036.89</v>
      </c>
      <c r="G29" s="3">
        <v>23725.41</v>
      </c>
      <c r="H29" s="2">
        <v>44341</v>
      </c>
      <c r="I29" s="15">
        <f t="shared" si="1"/>
        <v>44341</v>
      </c>
      <c r="J29" s="19">
        <v>271001</v>
      </c>
    </row>
    <row r="30" spans="1:10" s="1" customFormat="1" ht="24" x14ac:dyDescent="0.25">
      <c r="A30" s="1">
        <v>93</v>
      </c>
      <c r="B30" s="2">
        <v>44338</v>
      </c>
      <c r="C30" s="15">
        <f t="shared" si="0"/>
        <v>44338</v>
      </c>
      <c r="D30" s="19">
        <v>269672</v>
      </c>
      <c r="E30" s="3">
        <v>500000</v>
      </c>
      <c r="F30" s="3">
        <v>435000</v>
      </c>
      <c r="G30" s="3">
        <v>15000</v>
      </c>
      <c r="H30" s="2">
        <v>44341</v>
      </c>
      <c r="I30" s="15">
        <f t="shared" si="1"/>
        <v>44341</v>
      </c>
      <c r="J30" s="19">
        <v>271001</v>
      </c>
    </row>
    <row r="31" spans="1:10" s="1" customFormat="1" ht="24" x14ac:dyDescent="0.25">
      <c r="A31" s="1">
        <v>94</v>
      </c>
      <c r="B31" s="2">
        <v>44339</v>
      </c>
      <c r="C31" s="15">
        <f t="shared" si="0"/>
        <v>44339</v>
      </c>
      <c r="D31" s="19">
        <v>270105</v>
      </c>
      <c r="E31" s="3">
        <v>3683376.88</v>
      </c>
      <c r="F31" s="3">
        <v>2283693.66</v>
      </c>
      <c r="G31" s="3">
        <v>110501.31</v>
      </c>
      <c r="H31" s="2">
        <v>44341</v>
      </c>
      <c r="I31" s="15">
        <f t="shared" si="1"/>
        <v>44341</v>
      </c>
      <c r="J31" s="19">
        <v>271001</v>
      </c>
    </row>
    <row r="32" spans="1:10" s="1" customFormat="1" ht="24" x14ac:dyDescent="0.25">
      <c r="A32" s="1">
        <v>95</v>
      </c>
      <c r="B32" s="2">
        <v>44341</v>
      </c>
      <c r="C32" s="15">
        <f t="shared" si="0"/>
        <v>44341</v>
      </c>
      <c r="D32" s="19">
        <v>271001</v>
      </c>
      <c r="E32" s="3">
        <v>1200945.1000000001</v>
      </c>
      <c r="F32" s="3">
        <v>1044822.24</v>
      </c>
      <c r="G32" s="3">
        <v>36028.35</v>
      </c>
      <c r="H32" s="2">
        <v>44359</v>
      </c>
      <c r="I32" s="15">
        <f t="shared" si="1"/>
        <v>44359</v>
      </c>
      <c r="J32" s="19">
        <v>279487</v>
      </c>
    </row>
    <row r="33" spans="1:10" s="1" customFormat="1" ht="24" x14ac:dyDescent="0.25">
      <c r="A33" s="1">
        <v>96</v>
      </c>
      <c r="B33" s="2">
        <v>44345</v>
      </c>
      <c r="C33" s="15">
        <f t="shared" si="0"/>
        <v>44345</v>
      </c>
      <c r="D33" s="19">
        <v>281281</v>
      </c>
      <c r="E33" s="3">
        <v>947237.12</v>
      </c>
      <c r="F33" s="3">
        <v>824096.3</v>
      </c>
      <c r="G33" s="3">
        <v>28417.11</v>
      </c>
      <c r="H33" s="2">
        <v>44359</v>
      </c>
      <c r="I33" s="15">
        <f t="shared" si="1"/>
        <v>44359</v>
      </c>
      <c r="J33" s="19">
        <v>279487</v>
      </c>
    </row>
    <row r="34" spans="1:10" s="1" customFormat="1" ht="24" x14ac:dyDescent="0.25">
      <c r="A34" s="1">
        <v>97</v>
      </c>
      <c r="B34" s="2">
        <v>44345</v>
      </c>
      <c r="C34" s="15">
        <f t="shared" si="0"/>
        <v>44345</v>
      </c>
      <c r="D34" s="19">
        <v>281281</v>
      </c>
      <c r="E34" s="3">
        <v>745496.74</v>
      </c>
      <c r="F34" s="3">
        <v>462207.98</v>
      </c>
      <c r="G34" s="3">
        <v>22364.9</v>
      </c>
      <c r="H34" s="2">
        <v>44359</v>
      </c>
      <c r="I34" s="15">
        <f t="shared" si="1"/>
        <v>44359</v>
      </c>
      <c r="J34" s="19">
        <v>279487</v>
      </c>
    </row>
    <row r="35" spans="1:10" s="1" customFormat="1" ht="24" x14ac:dyDescent="0.25">
      <c r="A35" s="1">
        <v>98</v>
      </c>
      <c r="B35" s="2">
        <v>44347</v>
      </c>
      <c r="C35" s="15">
        <f t="shared" si="0"/>
        <v>44347</v>
      </c>
      <c r="D35" s="19">
        <v>282116</v>
      </c>
      <c r="E35" s="3">
        <v>5395084.9400000004</v>
      </c>
      <c r="F35" s="3">
        <v>3344952.66</v>
      </c>
      <c r="G35" s="3">
        <v>161852.54999999999</v>
      </c>
      <c r="H35" s="2">
        <v>44359</v>
      </c>
      <c r="I35" s="15">
        <f t="shared" si="1"/>
        <v>44359</v>
      </c>
      <c r="J35" s="19">
        <v>279487</v>
      </c>
    </row>
    <row r="36" spans="1:10" s="1" customFormat="1" ht="24" x14ac:dyDescent="0.25">
      <c r="A36" s="1">
        <v>99</v>
      </c>
      <c r="B36" s="2">
        <v>44354</v>
      </c>
      <c r="C36" s="15">
        <f t="shared" si="0"/>
        <v>44354</v>
      </c>
      <c r="D36" s="19">
        <v>284473</v>
      </c>
      <c r="E36" s="3">
        <v>428745</v>
      </c>
      <c r="F36" s="3">
        <v>373188.15</v>
      </c>
      <c r="G36" s="3">
        <v>12862.35</v>
      </c>
      <c r="H36" s="2">
        <v>44359</v>
      </c>
      <c r="I36" s="15">
        <f t="shared" si="1"/>
        <v>44359</v>
      </c>
      <c r="J36" s="19">
        <v>279487</v>
      </c>
    </row>
    <row r="37" spans="1:10" s="1" customFormat="1" ht="24" x14ac:dyDescent="0.25">
      <c r="A37" s="1">
        <v>100</v>
      </c>
      <c r="B37" s="2">
        <v>44354</v>
      </c>
      <c r="C37" s="15">
        <f t="shared" si="0"/>
        <v>44354</v>
      </c>
      <c r="D37" s="19">
        <v>284473</v>
      </c>
      <c r="E37" s="3">
        <v>815826.96</v>
      </c>
      <c r="F37" s="3">
        <v>505812.71</v>
      </c>
      <c r="G37" s="3">
        <v>24474.81</v>
      </c>
      <c r="H37" s="2">
        <v>44359</v>
      </c>
      <c r="I37" s="15">
        <f t="shared" si="1"/>
        <v>44359</v>
      </c>
      <c r="J37" s="19">
        <v>279487</v>
      </c>
    </row>
    <row r="38" spans="1:10" s="1" customFormat="1" ht="24" x14ac:dyDescent="0.25">
      <c r="A38" s="1">
        <v>101</v>
      </c>
      <c r="B38" s="2">
        <v>44355</v>
      </c>
      <c r="C38" s="15">
        <f t="shared" si="0"/>
        <v>44355</v>
      </c>
      <c r="D38" s="19">
        <v>284226</v>
      </c>
      <c r="E38" s="3">
        <v>1886618</v>
      </c>
      <c r="F38" s="3">
        <v>1638357.66</v>
      </c>
      <c r="G38" s="3">
        <v>56598.54</v>
      </c>
      <c r="H38" s="2">
        <v>44359</v>
      </c>
      <c r="I38" s="15">
        <f t="shared" si="1"/>
        <v>44359</v>
      </c>
      <c r="J38" s="19">
        <v>279487</v>
      </c>
    </row>
    <row r="39" spans="1:10" s="5" customFormat="1" ht="19.5" x14ac:dyDescent="0.25"/>
    <row r="40" spans="1:10" s="5" customFormat="1" ht="19.5" x14ac:dyDescent="0.25"/>
    <row r="41" spans="1:10" s="5" customFormat="1" ht="19.5" x14ac:dyDescent="0.25"/>
    <row r="42" spans="1:10" s="5" customFormat="1" ht="19.5" x14ac:dyDescent="0.25"/>
  </sheetData>
  <autoFilter ref="A2:I38" xr:uid="{E3F00309-B7AA-4841-9A24-125A28584F9B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A3F75-E216-4998-929D-D244D931A8F0}">
  <dimension ref="A1:AB42"/>
  <sheetViews>
    <sheetView rightToLeft="1" topLeftCell="A2" workbookViewId="0">
      <selection activeCell="J3" sqref="J3"/>
    </sheetView>
  </sheetViews>
  <sheetFormatPr defaultRowHeight="15" x14ac:dyDescent="0.25"/>
  <cols>
    <col min="1" max="1" width="9.140625" style="6"/>
    <col min="2" max="3" width="16.42578125" style="6" bestFit="1" customWidth="1"/>
    <col min="4" max="4" width="16.42578125" style="6" customWidth="1"/>
    <col min="5" max="6" width="14.7109375" style="6" bestFit="1" customWidth="1"/>
    <col min="7" max="7" width="12.85546875" style="6" customWidth="1"/>
    <col min="8" max="8" width="12.28515625" style="6" customWidth="1"/>
    <col min="9" max="9" width="16.140625" style="6" customWidth="1"/>
    <col min="10" max="10" width="11.28515625" style="6" bestFit="1" customWidth="1"/>
    <col min="11" max="11" width="9.140625" style="6"/>
    <col min="12" max="12" width="20" style="6" bestFit="1" customWidth="1"/>
    <col min="13" max="13" width="20" style="6" customWidth="1"/>
    <col min="14" max="14" width="34.85546875" style="6" bestFit="1" customWidth="1"/>
    <col min="15" max="17" width="9.140625" style="6"/>
    <col min="18" max="18" width="10.28515625" style="6" bestFit="1" customWidth="1"/>
    <col min="19" max="20" width="9.140625" style="6"/>
    <col min="21" max="21" width="14.5703125" style="6" bestFit="1" customWidth="1"/>
    <col min="22" max="22" width="9.140625" style="6"/>
    <col min="23" max="23" width="16.5703125" style="6" bestFit="1" customWidth="1"/>
    <col min="24" max="24" width="10.85546875" style="6" bestFit="1" customWidth="1"/>
    <col min="25" max="25" width="9.140625" style="6"/>
    <col min="26" max="26" width="14.85546875" style="6" bestFit="1" customWidth="1"/>
    <col min="27" max="16384" width="9.140625" style="6"/>
  </cols>
  <sheetData>
    <row r="1" spans="1:28" s="1" customFormat="1" ht="24" x14ac:dyDescent="0.25"/>
    <row r="2" spans="1:28" s="17" customFormat="1" ht="60.75" customHeight="1" x14ac:dyDescent="0.25">
      <c r="A2" s="17" t="s">
        <v>0</v>
      </c>
      <c r="B2" s="17" t="s">
        <v>64</v>
      </c>
      <c r="C2" s="17" t="s">
        <v>62</v>
      </c>
      <c r="D2" s="17" t="s">
        <v>68</v>
      </c>
      <c r="E2" s="17" t="s">
        <v>67</v>
      </c>
      <c r="F2" s="18" t="s">
        <v>1</v>
      </c>
      <c r="G2" s="18" t="s">
        <v>2</v>
      </c>
      <c r="H2" s="17" t="s">
        <v>65</v>
      </c>
      <c r="I2" s="17" t="s">
        <v>63</v>
      </c>
      <c r="J2" s="17" t="s">
        <v>66</v>
      </c>
    </row>
    <row r="3" spans="1:28" s="1" customFormat="1" ht="24" x14ac:dyDescent="0.25">
      <c r="A3" s="1">
        <v>66</v>
      </c>
      <c r="B3" s="2">
        <v>44229</v>
      </c>
      <c r="C3" s="15">
        <f>B3</f>
        <v>44229</v>
      </c>
      <c r="D3" s="19">
        <v>280412</v>
      </c>
      <c r="E3" s="3">
        <v>251566</v>
      </c>
      <c r="F3" s="3">
        <v>230572.62</v>
      </c>
      <c r="G3" s="3">
        <v>7950.78</v>
      </c>
      <c r="H3" s="2">
        <v>44230</v>
      </c>
      <c r="I3" s="15">
        <f>H3</f>
        <v>44230</v>
      </c>
      <c r="J3" s="19">
        <v>280204</v>
      </c>
      <c r="L3" s="4">
        <f>G3*J3</f>
        <v>2227840359.1199999</v>
      </c>
      <c r="M3" s="4">
        <v>2227840359</v>
      </c>
      <c r="N3" s="1" t="s">
        <v>69</v>
      </c>
      <c r="O3" s="1">
        <v>66</v>
      </c>
      <c r="P3" s="1" t="s">
        <v>77</v>
      </c>
      <c r="Q3" s="1">
        <v>7950.78</v>
      </c>
      <c r="R3" s="1" t="s">
        <v>70</v>
      </c>
      <c r="S3" s="19">
        <v>280204</v>
      </c>
      <c r="T3" s="1" t="s">
        <v>71</v>
      </c>
      <c r="U3" s="1" t="s">
        <v>72</v>
      </c>
      <c r="V3" s="1">
        <v>14</v>
      </c>
      <c r="W3" s="1" t="s">
        <v>73</v>
      </c>
      <c r="X3" s="1" t="s">
        <v>74</v>
      </c>
      <c r="Y3" s="1" t="s">
        <v>75</v>
      </c>
      <c r="Z3" s="1" t="s">
        <v>76</v>
      </c>
      <c r="AB3" s="1" t="str">
        <f>N3&amp;O3&amp;P3&amp;Q3&amp;R3&amp;S3&amp;T3&amp;U3&amp;V3&amp;W3&amp;X3&amp;Y3&amp;Z3</f>
        <v>فرآب اینترنشنال- هزینه 3% کارمزد اینویس 66 معادل 7950.78 یورو با فی 280204 ریال با شماره رفرنس 14 اعلامیه بدهکار ش 0100/7213 ال سی TMB/96109363</v>
      </c>
    </row>
    <row r="4" spans="1:28" s="1" customFormat="1" ht="24" x14ac:dyDescent="0.25">
      <c r="A4" s="1">
        <v>67</v>
      </c>
      <c r="B4" s="2">
        <v>44236</v>
      </c>
      <c r="C4" s="15">
        <f t="shared" ref="C4:C38" si="0">B4</f>
        <v>44236</v>
      </c>
      <c r="D4" s="19">
        <v>283491</v>
      </c>
      <c r="E4" s="3">
        <v>1412076.48</v>
      </c>
      <c r="F4" s="3">
        <v>875487.42</v>
      </c>
      <c r="G4" s="3">
        <v>42362.29</v>
      </c>
      <c r="H4" s="2">
        <v>44240</v>
      </c>
      <c r="I4" s="15">
        <f t="shared" ref="I4:I38" si="1">H4</f>
        <v>44240</v>
      </c>
      <c r="J4" s="19">
        <v>301735</v>
      </c>
      <c r="L4" s="4">
        <f t="shared" ref="L4:L38" si="2">G4*J4</f>
        <v>12782185573.15</v>
      </c>
      <c r="M4" s="4">
        <v>12782185573</v>
      </c>
      <c r="N4" s="1" t="s">
        <v>69</v>
      </c>
      <c r="O4" s="1">
        <v>67</v>
      </c>
      <c r="P4" s="1" t="s">
        <v>77</v>
      </c>
      <c r="Q4" s="1">
        <v>42362.29</v>
      </c>
      <c r="R4" s="1" t="s">
        <v>70</v>
      </c>
      <c r="S4" s="19">
        <v>301735</v>
      </c>
      <c r="T4" s="1" t="s">
        <v>71</v>
      </c>
      <c r="U4" s="1" t="s">
        <v>72</v>
      </c>
      <c r="V4" s="1">
        <v>29</v>
      </c>
      <c r="W4" s="1" t="s">
        <v>73</v>
      </c>
      <c r="X4" s="1" t="s">
        <v>74</v>
      </c>
      <c r="Y4" s="1" t="s">
        <v>75</v>
      </c>
      <c r="Z4" s="1" t="s">
        <v>76</v>
      </c>
      <c r="AB4" s="1" t="str">
        <f t="shared" ref="AB4:AB38" si="3">N4&amp;O4&amp;P4&amp;Q4&amp;R4&amp;S4&amp;T4&amp;U4&amp;V4&amp;W4&amp;X4&amp;Y4&amp;Z4</f>
        <v>فرآب اینترنشنال- هزینه 3% کارمزد اینویس 67 معادل 42362.29 یورو با فی 301735 ریال با شماره رفرنس 29 اعلامیه بدهکار ش 0100/7213 ال سی TMB/96109363</v>
      </c>
    </row>
    <row r="5" spans="1:28" s="1" customFormat="1" ht="24" x14ac:dyDescent="0.25">
      <c r="A5" s="1">
        <v>68</v>
      </c>
      <c r="B5" s="2">
        <v>44236</v>
      </c>
      <c r="C5" s="15">
        <f t="shared" si="0"/>
        <v>44236</v>
      </c>
      <c r="D5" s="19">
        <v>283491</v>
      </c>
      <c r="E5" s="3">
        <v>2062450.2</v>
      </c>
      <c r="F5" s="3">
        <v>1278719.1200000001</v>
      </c>
      <c r="G5" s="3">
        <v>61873.51</v>
      </c>
      <c r="H5" s="2">
        <v>44240</v>
      </c>
      <c r="I5" s="15">
        <f t="shared" si="1"/>
        <v>44240</v>
      </c>
      <c r="J5" s="19">
        <v>301735</v>
      </c>
      <c r="L5" s="4">
        <f t="shared" si="2"/>
        <v>18669403539.850002</v>
      </c>
      <c r="M5" s="4">
        <v>18669403540</v>
      </c>
      <c r="N5" s="1" t="s">
        <v>69</v>
      </c>
      <c r="O5" s="1">
        <v>68</v>
      </c>
      <c r="P5" s="1" t="s">
        <v>77</v>
      </c>
      <c r="Q5" s="1">
        <v>61873.51</v>
      </c>
      <c r="R5" s="1" t="s">
        <v>70</v>
      </c>
      <c r="S5" s="19">
        <v>301735</v>
      </c>
      <c r="T5" s="1" t="s">
        <v>71</v>
      </c>
      <c r="U5" s="1" t="s">
        <v>72</v>
      </c>
      <c r="V5" s="1">
        <v>29</v>
      </c>
      <c r="W5" s="1" t="s">
        <v>73</v>
      </c>
      <c r="X5" s="1" t="s">
        <v>74</v>
      </c>
      <c r="Y5" s="1" t="s">
        <v>75</v>
      </c>
      <c r="Z5" s="1" t="s">
        <v>76</v>
      </c>
      <c r="AB5" s="1" t="str">
        <f t="shared" si="3"/>
        <v>فرآب اینترنشنال- هزینه 3% کارمزد اینویس 68 معادل 61873.51 یورو با فی 301735 ریال با شماره رفرنس 29 اعلامیه بدهکار ش 0100/7213 ال سی TMB/96109363</v>
      </c>
    </row>
    <row r="6" spans="1:28" s="1" customFormat="1" ht="24" x14ac:dyDescent="0.25">
      <c r="A6" s="1">
        <v>69</v>
      </c>
      <c r="B6" s="2">
        <v>44240</v>
      </c>
      <c r="C6" s="15">
        <f t="shared" si="0"/>
        <v>44240</v>
      </c>
      <c r="D6" s="19">
        <v>301735</v>
      </c>
      <c r="E6" s="3">
        <v>3257088.78</v>
      </c>
      <c r="F6" s="3">
        <v>2833667.24</v>
      </c>
      <c r="G6" s="3">
        <v>97712.66</v>
      </c>
      <c r="H6" s="2">
        <v>44241</v>
      </c>
      <c r="I6" s="15">
        <f t="shared" si="1"/>
        <v>44241</v>
      </c>
      <c r="J6" s="19">
        <v>301489</v>
      </c>
      <c r="L6" s="4">
        <f t="shared" si="2"/>
        <v>29459292150.740002</v>
      </c>
      <c r="M6" s="4">
        <v>29459292151</v>
      </c>
      <c r="N6" s="1" t="s">
        <v>69</v>
      </c>
      <c r="O6" s="1">
        <v>69</v>
      </c>
      <c r="P6" s="1" t="s">
        <v>77</v>
      </c>
      <c r="Q6" s="1">
        <v>97712.66</v>
      </c>
      <c r="R6" s="1" t="s">
        <v>70</v>
      </c>
      <c r="S6" s="19">
        <v>301489</v>
      </c>
      <c r="T6" s="1" t="s">
        <v>71</v>
      </c>
      <c r="U6" s="1" t="s">
        <v>72</v>
      </c>
      <c r="V6" s="1">
        <v>30</v>
      </c>
      <c r="W6" s="1" t="s">
        <v>73</v>
      </c>
      <c r="X6" s="1" t="s">
        <v>74</v>
      </c>
      <c r="Y6" s="1" t="s">
        <v>75</v>
      </c>
      <c r="Z6" s="1" t="s">
        <v>76</v>
      </c>
      <c r="AB6" s="1" t="str">
        <f t="shared" si="3"/>
        <v>فرآب اینترنشنال- هزینه 3% کارمزد اینویس 69 معادل 97712.66 یورو با فی 301489 ریال با شماره رفرنس 30 اعلامیه بدهکار ش 0100/7213 ال سی TMB/96109363</v>
      </c>
    </row>
    <row r="7" spans="1:28" s="1" customFormat="1" ht="24" x14ac:dyDescent="0.25">
      <c r="A7" s="1">
        <v>70</v>
      </c>
      <c r="B7" s="2">
        <v>44243</v>
      </c>
      <c r="C7" s="15">
        <f t="shared" si="0"/>
        <v>44243</v>
      </c>
      <c r="D7" s="19">
        <v>299455</v>
      </c>
      <c r="E7" s="3">
        <v>280000</v>
      </c>
      <c r="F7" s="3">
        <v>243600</v>
      </c>
      <c r="G7" s="3">
        <v>8400</v>
      </c>
      <c r="H7" s="2">
        <v>44254</v>
      </c>
      <c r="I7" s="15">
        <f t="shared" si="1"/>
        <v>44254</v>
      </c>
      <c r="J7" s="19">
        <v>304095</v>
      </c>
      <c r="L7" s="4">
        <f t="shared" si="2"/>
        <v>2554398000</v>
      </c>
      <c r="M7" s="4">
        <v>2554398000</v>
      </c>
      <c r="N7" s="1" t="s">
        <v>69</v>
      </c>
      <c r="O7" s="1">
        <v>70</v>
      </c>
      <c r="P7" s="1" t="s">
        <v>77</v>
      </c>
      <c r="Q7" s="1">
        <v>8400</v>
      </c>
      <c r="R7" s="1" t="s">
        <v>70</v>
      </c>
      <c r="S7" s="19">
        <v>304095</v>
      </c>
      <c r="T7" s="1" t="s">
        <v>71</v>
      </c>
      <c r="U7" s="1" t="s">
        <v>72</v>
      </c>
      <c r="V7" s="1">
        <v>31</v>
      </c>
      <c r="W7" s="1" t="s">
        <v>73</v>
      </c>
      <c r="X7" s="1" t="s">
        <v>74</v>
      </c>
      <c r="Y7" s="1" t="s">
        <v>75</v>
      </c>
      <c r="Z7" s="1" t="s">
        <v>76</v>
      </c>
      <c r="AB7" s="1" t="str">
        <f t="shared" si="3"/>
        <v>فرآب اینترنشنال- هزینه 3% کارمزد اینویس 70 معادل 8400 یورو با فی 304095 ریال با شماره رفرنس 31 اعلامیه بدهکار ش 0100/7213 ال سی TMB/96109363</v>
      </c>
    </row>
    <row r="8" spans="1:28" s="1" customFormat="1" ht="24" x14ac:dyDescent="0.25">
      <c r="A8" s="1">
        <v>71</v>
      </c>
      <c r="B8" s="2">
        <v>44206</v>
      </c>
      <c r="C8" s="15">
        <f t="shared" si="0"/>
        <v>44206</v>
      </c>
      <c r="D8" s="19">
        <v>296937</v>
      </c>
      <c r="E8" s="3">
        <v>990000</v>
      </c>
      <c r="F8" s="3">
        <v>613800</v>
      </c>
      <c r="G8" s="3">
        <v>29700</v>
      </c>
      <c r="H8" s="2">
        <v>44254</v>
      </c>
      <c r="I8" s="15">
        <f t="shared" si="1"/>
        <v>44254</v>
      </c>
      <c r="J8" s="19">
        <v>304095</v>
      </c>
      <c r="L8" s="4">
        <f t="shared" si="2"/>
        <v>9031621500</v>
      </c>
      <c r="M8" s="4">
        <v>9031621500</v>
      </c>
      <c r="N8" s="1" t="s">
        <v>69</v>
      </c>
      <c r="O8" s="1">
        <v>71</v>
      </c>
      <c r="P8" s="1" t="s">
        <v>77</v>
      </c>
      <c r="Q8" s="1">
        <v>29700</v>
      </c>
      <c r="R8" s="1" t="s">
        <v>70</v>
      </c>
      <c r="S8" s="19">
        <v>304095</v>
      </c>
      <c r="T8" s="1" t="s">
        <v>71</v>
      </c>
      <c r="U8" s="1" t="s">
        <v>72</v>
      </c>
      <c r="V8" s="1">
        <v>31</v>
      </c>
      <c r="W8" s="1" t="s">
        <v>73</v>
      </c>
      <c r="X8" s="1" t="s">
        <v>74</v>
      </c>
      <c r="Y8" s="1" t="s">
        <v>75</v>
      </c>
      <c r="Z8" s="1" t="s">
        <v>76</v>
      </c>
      <c r="AB8" s="1" t="str">
        <f t="shared" si="3"/>
        <v>فرآب اینترنشنال- هزینه 3% کارمزد اینویس 71 معادل 29700 یورو با فی 304095 ریال با شماره رفرنس 31 اعلامیه بدهکار ش 0100/7213 ال سی TMB/96109363</v>
      </c>
    </row>
    <row r="9" spans="1:28" s="1" customFormat="1" ht="24" x14ac:dyDescent="0.25">
      <c r="A9" s="1">
        <v>72</v>
      </c>
      <c r="B9" s="2">
        <v>44258</v>
      </c>
      <c r="C9" s="15">
        <f t="shared" si="0"/>
        <v>44258</v>
      </c>
      <c r="D9" s="19">
        <v>295539</v>
      </c>
      <c r="E9" s="3">
        <v>1411876</v>
      </c>
      <c r="F9" s="3">
        <v>875363.12</v>
      </c>
      <c r="G9" s="3">
        <v>42356.28</v>
      </c>
      <c r="H9" s="2">
        <v>44262</v>
      </c>
      <c r="I9" s="15">
        <f t="shared" si="1"/>
        <v>44262</v>
      </c>
      <c r="J9" s="19">
        <v>289985</v>
      </c>
      <c r="L9" s="4">
        <f t="shared" si="2"/>
        <v>12282685855.799999</v>
      </c>
      <c r="M9" s="4">
        <v>12282685856</v>
      </c>
      <c r="N9" s="1" t="s">
        <v>69</v>
      </c>
      <c r="O9" s="1">
        <v>72</v>
      </c>
      <c r="P9" s="1" t="s">
        <v>77</v>
      </c>
      <c r="Q9" s="1">
        <v>42356.28</v>
      </c>
      <c r="R9" s="1" t="s">
        <v>70</v>
      </c>
      <c r="S9" s="19">
        <v>289985</v>
      </c>
      <c r="T9" s="1" t="s">
        <v>71</v>
      </c>
      <c r="U9" s="1" t="s">
        <v>72</v>
      </c>
      <c r="V9" s="1">
        <v>58</v>
      </c>
      <c r="W9" s="1" t="s">
        <v>73</v>
      </c>
      <c r="X9" s="1" t="s">
        <v>74</v>
      </c>
      <c r="Y9" s="1" t="s">
        <v>75</v>
      </c>
      <c r="Z9" s="1" t="s">
        <v>76</v>
      </c>
      <c r="AB9" s="1" t="str">
        <f t="shared" si="3"/>
        <v>فرآب اینترنشنال- هزینه 3% کارمزد اینویس 72 معادل 42356.28 یورو با فی 289985 ریال با شماره رفرنس 58 اعلامیه بدهکار ش 0100/7213 ال سی TMB/96109363</v>
      </c>
    </row>
    <row r="10" spans="1:28" s="1" customFormat="1" ht="24" x14ac:dyDescent="0.25">
      <c r="A10" s="1">
        <v>73</v>
      </c>
      <c r="B10" s="2">
        <v>44350</v>
      </c>
      <c r="C10" s="15">
        <f t="shared" si="0"/>
        <v>44350</v>
      </c>
      <c r="D10" s="19">
        <v>283345</v>
      </c>
      <c r="E10" s="3">
        <v>1203809.46</v>
      </c>
      <c r="F10" s="3">
        <v>1407314.23</v>
      </c>
      <c r="G10" s="3">
        <v>36114.28</v>
      </c>
      <c r="H10" s="2">
        <v>44262</v>
      </c>
      <c r="I10" s="15">
        <f t="shared" si="1"/>
        <v>44262</v>
      </c>
      <c r="J10" s="19">
        <v>289985</v>
      </c>
      <c r="L10" s="4">
        <f t="shared" si="2"/>
        <v>10472599485.799999</v>
      </c>
      <c r="M10" s="4">
        <v>10472599486</v>
      </c>
      <c r="N10" s="1" t="s">
        <v>69</v>
      </c>
      <c r="O10" s="1">
        <v>73</v>
      </c>
      <c r="P10" s="1" t="s">
        <v>77</v>
      </c>
      <c r="Q10" s="1">
        <v>36114.28</v>
      </c>
      <c r="R10" s="1" t="s">
        <v>70</v>
      </c>
      <c r="S10" s="19">
        <v>289985</v>
      </c>
      <c r="T10" s="1" t="s">
        <v>71</v>
      </c>
      <c r="U10" s="1" t="s">
        <v>72</v>
      </c>
      <c r="V10" s="1">
        <v>58</v>
      </c>
      <c r="W10" s="1" t="s">
        <v>73</v>
      </c>
      <c r="X10" s="1" t="s">
        <v>74</v>
      </c>
      <c r="Y10" s="1" t="s">
        <v>75</v>
      </c>
      <c r="Z10" s="1" t="s">
        <v>76</v>
      </c>
      <c r="AB10" s="1" t="str">
        <f t="shared" si="3"/>
        <v>فرآب اینترنشنال- هزینه 3% کارمزد اینویس 73 معادل 36114.28 یورو با فی 289985 ریال با شماره رفرنس 58 اعلامیه بدهکار ش 0100/7213 ال سی TMB/96109363</v>
      </c>
    </row>
    <row r="11" spans="1:28" s="1" customFormat="1" ht="24" x14ac:dyDescent="0.25">
      <c r="A11" s="1">
        <v>74</v>
      </c>
      <c r="B11" s="2">
        <v>44350</v>
      </c>
      <c r="C11" s="15">
        <f t="shared" si="0"/>
        <v>44350</v>
      </c>
      <c r="D11" s="19">
        <v>283345</v>
      </c>
      <c r="E11" s="3">
        <v>485157.5</v>
      </c>
      <c r="F11" s="3">
        <v>422087.02</v>
      </c>
      <c r="G11" s="3">
        <v>14554.73</v>
      </c>
      <c r="H11" s="2">
        <v>44263</v>
      </c>
      <c r="I11" s="15">
        <f t="shared" si="1"/>
        <v>44263</v>
      </c>
      <c r="J11" s="19">
        <v>290551</v>
      </c>
      <c r="L11" s="4">
        <f t="shared" si="2"/>
        <v>4228891356.23</v>
      </c>
      <c r="M11" s="4">
        <v>4228891356</v>
      </c>
      <c r="N11" s="1" t="s">
        <v>69</v>
      </c>
      <c r="O11" s="1">
        <v>74</v>
      </c>
      <c r="P11" s="1" t="s">
        <v>77</v>
      </c>
      <c r="Q11" s="1">
        <v>14554.73</v>
      </c>
      <c r="R11" s="1" t="s">
        <v>70</v>
      </c>
      <c r="S11" s="19">
        <v>290551</v>
      </c>
      <c r="T11" s="1" t="s">
        <v>71</v>
      </c>
      <c r="U11" s="1" t="s">
        <v>72</v>
      </c>
      <c r="V11" s="1">
        <v>102</v>
      </c>
      <c r="W11" s="1" t="s">
        <v>73</v>
      </c>
      <c r="X11" s="1" t="s">
        <v>74</v>
      </c>
      <c r="Y11" s="1" t="s">
        <v>75</v>
      </c>
      <c r="Z11" s="1" t="s">
        <v>76</v>
      </c>
      <c r="AB11" s="1" t="str">
        <f t="shared" si="3"/>
        <v>فرآب اینترنشنال- هزینه 3% کارمزد اینویس 74 معادل 14554.73 یورو با فی 290551 ریال با شماره رفرنس 102 اعلامیه بدهکار ش 0100/7213 ال سی TMB/96109363</v>
      </c>
    </row>
    <row r="12" spans="1:28" s="1" customFormat="1" ht="24" x14ac:dyDescent="0.25">
      <c r="A12" s="1">
        <v>75</v>
      </c>
      <c r="B12" s="2">
        <v>44262</v>
      </c>
      <c r="C12" s="15">
        <f t="shared" si="0"/>
        <v>44262</v>
      </c>
      <c r="D12" s="19">
        <v>283345</v>
      </c>
      <c r="E12" s="3">
        <v>116440</v>
      </c>
      <c r="F12" s="3">
        <v>101302.8</v>
      </c>
      <c r="G12" s="3">
        <v>3493.2</v>
      </c>
      <c r="H12" s="2">
        <v>44265</v>
      </c>
      <c r="I12" s="15">
        <f t="shared" si="1"/>
        <v>44265</v>
      </c>
      <c r="J12" s="19">
        <v>283917</v>
      </c>
      <c r="L12" s="4">
        <f t="shared" si="2"/>
        <v>991778864.39999998</v>
      </c>
      <c r="M12" s="4">
        <v>991778864</v>
      </c>
      <c r="N12" s="1" t="s">
        <v>69</v>
      </c>
      <c r="O12" s="1">
        <v>75</v>
      </c>
      <c r="P12" s="1" t="s">
        <v>77</v>
      </c>
      <c r="Q12" s="1">
        <v>3493.2</v>
      </c>
      <c r="R12" s="1" t="s">
        <v>70</v>
      </c>
      <c r="S12" s="19">
        <v>283917</v>
      </c>
      <c r="T12" s="1" t="s">
        <v>71</v>
      </c>
      <c r="U12" s="1" t="s">
        <v>72</v>
      </c>
      <c r="V12" s="1">
        <v>103</v>
      </c>
      <c r="W12" s="1" t="s">
        <v>73</v>
      </c>
      <c r="X12" s="1" t="s">
        <v>74</v>
      </c>
      <c r="Y12" s="1" t="s">
        <v>75</v>
      </c>
      <c r="Z12" s="1" t="s">
        <v>76</v>
      </c>
      <c r="AB12" s="1" t="str">
        <f t="shared" si="3"/>
        <v>فرآب اینترنشنال- هزینه 3% کارمزد اینویس 75 معادل 3493.2 یورو با فی 283917 ریال با شماره رفرنس 103 اعلامیه بدهکار ش 0100/7213 ال سی TMB/96109363</v>
      </c>
    </row>
    <row r="13" spans="1:28" s="1" customFormat="1" ht="24" x14ac:dyDescent="0.25">
      <c r="A13" s="1">
        <v>76</v>
      </c>
      <c r="B13" s="2">
        <v>44258</v>
      </c>
      <c r="C13" s="15">
        <f t="shared" si="0"/>
        <v>44258</v>
      </c>
      <c r="D13" s="19">
        <v>295539</v>
      </c>
      <c r="E13" s="3">
        <v>767472</v>
      </c>
      <c r="F13" s="3">
        <v>475832.64</v>
      </c>
      <c r="G13" s="3">
        <v>23024.16</v>
      </c>
      <c r="H13" s="2">
        <v>44271</v>
      </c>
      <c r="I13" s="15">
        <f t="shared" si="1"/>
        <v>44271</v>
      </c>
      <c r="J13" s="19">
        <v>284674</v>
      </c>
      <c r="L13" s="4">
        <f t="shared" si="2"/>
        <v>6554379723.8400002</v>
      </c>
      <c r="M13" s="4">
        <v>6554379724</v>
      </c>
      <c r="N13" s="1" t="s">
        <v>69</v>
      </c>
      <c r="O13" s="1">
        <v>76</v>
      </c>
      <c r="P13" s="1" t="s">
        <v>77</v>
      </c>
      <c r="Q13" s="1">
        <v>23024.16</v>
      </c>
      <c r="R13" s="1" t="s">
        <v>70</v>
      </c>
      <c r="S13" s="19">
        <v>284674</v>
      </c>
      <c r="T13" s="1" t="s">
        <v>71</v>
      </c>
      <c r="U13" s="1" t="s">
        <v>72</v>
      </c>
      <c r="V13" s="1">
        <v>105</v>
      </c>
      <c r="W13" s="1" t="s">
        <v>73</v>
      </c>
      <c r="X13" s="1" t="s">
        <v>74</v>
      </c>
      <c r="Y13" s="1" t="s">
        <v>75</v>
      </c>
      <c r="Z13" s="1" t="s">
        <v>76</v>
      </c>
      <c r="AB13" s="1" t="str">
        <f t="shared" si="3"/>
        <v>فرآب اینترنشنال- هزینه 3% کارمزد اینویس 76 معادل 23024.16 یورو با فی 284674 ریال با شماره رفرنس 105 اعلامیه بدهکار ش 0100/7213 ال سی TMB/96109363</v>
      </c>
    </row>
    <row r="14" spans="1:28" s="1" customFormat="1" ht="24" x14ac:dyDescent="0.25">
      <c r="A14" s="1">
        <v>77</v>
      </c>
      <c r="B14" s="2">
        <v>44271</v>
      </c>
      <c r="C14" s="15">
        <f t="shared" si="0"/>
        <v>44271</v>
      </c>
      <c r="D14" s="19">
        <v>284674</v>
      </c>
      <c r="E14" s="3">
        <v>2291820</v>
      </c>
      <c r="F14" s="3">
        <v>1420929</v>
      </c>
      <c r="G14" s="3">
        <v>68754.600000000006</v>
      </c>
      <c r="H14" s="2">
        <v>44271</v>
      </c>
      <c r="I14" s="15">
        <f t="shared" si="1"/>
        <v>44271</v>
      </c>
      <c r="J14" s="19">
        <v>284674</v>
      </c>
      <c r="L14" s="4">
        <f t="shared" si="2"/>
        <v>19572647000.400002</v>
      </c>
      <c r="M14" s="4">
        <v>19572647000</v>
      </c>
      <c r="N14" s="1" t="s">
        <v>69</v>
      </c>
      <c r="O14" s="1">
        <v>77</v>
      </c>
      <c r="P14" s="1" t="s">
        <v>77</v>
      </c>
      <c r="Q14" s="1">
        <v>68754.600000000006</v>
      </c>
      <c r="R14" s="1" t="s">
        <v>70</v>
      </c>
      <c r="S14" s="19">
        <v>284674</v>
      </c>
      <c r="T14" s="1" t="s">
        <v>71</v>
      </c>
      <c r="U14" s="1" t="s">
        <v>72</v>
      </c>
      <c r="V14" s="1">
        <v>105</v>
      </c>
      <c r="W14" s="1" t="s">
        <v>73</v>
      </c>
      <c r="X14" s="1" t="s">
        <v>74</v>
      </c>
      <c r="Y14" s="1" t="s">
        <v>75</v>
      </c>
      <c r="Z14" s="1" t="s">
        <v>76</v>
      </c>
      <c r="AB14" s="1" t="str">
        <f t="shared" si="3"/>
        <v>فرآب اینترنشنال- هزینه 3% کارمزد اینویس 77 معادل 68754.6 یورو با فی 284674 ریال با شماره رفرنس 105 اعلامیه بدهکار ش 0100/7213 ال سی TMB/96109363</v>
      </c>
    </row>
    <row r="15" spans="1:28" s="1" customFormat="1" ht="24" x14ac:dyDescent="0.25">
      <c r="A15" s="1">
        <v>78</v>
      </c>
      <c r="B15" s="2">
        <v>44283</v>
      </c>
      <c r="C15" s="15">
        <f t="shared" si="0"/>
        <v>44283</v>
      </c>
      <c r="D15" s="19">
        <v>290508</v>
      </c>
      <c r="E15" s="3">
        <v>1331565.5</v>
      </c>
      <c r="F15" s="3">
        <v>1158461.98</v>
      </c>
      <c r="G15" s="3">
        <v>39946.97</v>
      </c>
      <c r="H15" s="2">
        <v>44289</v>
      </c>
      <c r="I15" s="15">
        <f t="shared" si="1"/>
        <v>44289</v>
      </c>
      <c r="J15" s="19">
        <v>289022</v>
      </c>
      <c r="L15" s="4">
        <f t="shared" si="2"/>
        <v>11545553163.34</v>
      </c>
      <c r="M15" s="4">
        <v>11545553163</v>
      </c>
      <c r="N15" s="1" t="s">
        <v>69</v>
      </c>
      <c r="O15" s="1">
        <v>78</v>
      </c>
      <c r="P15" s="1" t="s">
        <v>77</v>
      </c>
      <c r="Q15" s="1">
        <v>39946.97</v>
      </c>
      <c r="R15" s="1" t="s">
        <v>70</v>
      </c>
      <c r="S15" s="19">
        <v>289022</v>
      </c>
      <c r="T15" s="1" t="s">
        <v>71</v>
      </c>
      <c r="U15" s="1" t="s">
        <v>72</v>
      </c>
      <c r="V15" s="1">
        <v>106</v>
      </c>
      <c r="W15" s="1" t="s">
        <v>73</v>
      </c>
      <c r="X15" s="1" t="s">
        <v>74</v>
      </c>
      <c r="Y15" s="1" t="s">
        <v>75</v>
      </c>
      <c r="Z15" s="1" t="s">
        <v>76</v>
      </c>
      <c r="AB15" s="1" t="str">
        <f t="shared" si="3"/>
        <v>فرآب اینترنشنال- هزینه 3% کارمزد اینویس 78 معادل 39946.97 یورو با فی 289022 ریال با شماره رفرنس 106 اعلامیه بدهکار ش 0100/7213 ال سی TMB/96109363</v>
      </c>
    </row>
    <row r="16" spans="1:28" s="1" customFormat="1" ht="24" x14ac:dyDescent="0.25">
      <c r="A16" s="1">
        <v>79</v>
      </c>
      <c r="B16" s="2">
        <v>44283</v>
      </c>
      <c r="C16" s="15">
        <f t="shared" si="0"/>
        <v>44283</v>
      </c>
      <c r="D16" s="19">
        <v>290508</v>
      </c>
      <c r="E16" s="3">
        <v>2873357.12</v>
      </c>
      <c r="F16" s="3">
        <v>2499820.7000000002</v>
      </c>
      <c r="G16" s="3">
        <v>86200.71</v>
      </c>
      <c r="H16" s="2">
        <v>44289</v>
      </c>
      <c r="I16" s="15">
        <f t="shared" si="1"/>
        <v>44289</v>
      </c>
      <c r="J16" s="19">
        <v>289022</v>
      </c>
      <c r="L16" s="4">
        <f t="shared" si="2"/>
        <v>24913901605.620003</v>
      </c>
      <c r="M16" s="4">
        <v>24913901606</v>
      </c>
      <c r="N16" s="1" t="s">
        <v>69</v>
      </c>
      <c r="O16" s="1">
        <v>79</v>
      </c>
      <c r="P16" s="1" t="s">
        <v>77</v>
      </c>
      <c r="Q16" s="1">
        <v>86200.71</v>
      </c>
      <c r="R16" s="1" t="s">
        <v>70</v>
      </c>
      <c r="S16" s="19">
        <v>289022</v>
      </c>
      <c r="T16" s="1" t="s">
        <v>71</v>
      </c>
      <c r="U16" s="1" t="s">
        <v>72</v>
      </c>
      <c r="V16" s="1">
        <v>106</v>
      </c>
      <c r="W16" s="1" t="s">
        <v>73</v>
      </c>
      <c r="X16" s="1" t="s">
        <v>74</v>
      </c>
      <c r="Y16" s="1" t="s">
        <v>75</v>
      </c>
      <c r="Z16" s="1" t="s">
        <v>76</v>
      </c>
      <c r="AB16" s="1" t="str">
        <f t="shared" si="3"/>
        <v>فرآب اینترنشنال- هزینه 3% کارمزد اینویس 79 معادل 86200.71 یورو با فی 289022 ریال با شماره رفرنس 106 اعلامیه بدهکار ش 0100/7213 ال سی TMB/96109363</v>
      </c>
    </row>
    <row r="17" spans="1:28" s="1" customFormat="1" ht="24" x14ac:dyDescent="0.25">
      <c r="A17" s="1">
        <v>80</v>
      </c>
      <c r="B17" s="2">
        <v>44292</v>
      </c>
      <c r="C17" s="15">
        <f t="shared" si="0"/>
        <v>44292</v>
      </c>
      <c r="D17" s="19">
        <v>286159</v>
      </c>
      <c r="E17" s="3">
        <v>842244.45</v>
      </c>
      <c r="F17" s="3">
        <v>522191.56</v>
      </c>
      <c r="G17" s="3">
        <v>25267.33</v>
      </c>
      <c r="H17" s="2">
        <v>44293</v>
      </c>
      <c r="I17" s="15">
        <f t="shared" si="1"/>
        <v>44293</v>
      </c>
      <c r="J17" s="19">
        <v>287739</v>
      </c>
      <c r="L17" s="4">
        <f t="shared" si="2"/>
        <v>7270396266.8700008</v>
      </c>
      <c r="M17" s="4">
        <v>7270396267</v>
      </c>
      <c r="N17" s="1" t="s">
        <v>69</v>
      </c>
      <c r="O17" s="1">
        <v>80</v>
      </c>
      <c r="P17" s="1" t="s">
        <v>77</v>
      </c>
      <c r="Q17" s="1">
        <v>25267.33</v>
      </c>
      <c r="R17" s="1" t="s">
        <v>70</v>
      </c>
      <c r="S17" s="19">
        <v>287739</v>
      </c>
      <c r="T17" s="1" t="s">
        <v>71</v>
      </c>
      <c r="U17" s="1" t="s">
        <v>72</v>
      </c>
      <c r="V17" s="1">
        <v>107</v>
      </c>
      <c r="W17" s="1" t="s">
        <v>73</v>
      </c>
      <c r="X17" s="1" t="s">
        <v>74</v>
      </c>
      <c r="Y17" s="1" t="s">
        <v>75</v>
      </c>
      <c r="Z17" s="1" t="s">
        <v>76</v>
      </c>
      <c r="AB17" s="1" t="str">
        <f t="shared" si="3"/>
        <v>فرآب اینترنشنال- هزینه 3% کارمزد اینویس 80 معادل 25267.33 یورو با فی 287739 ریال با شماره رفرنس 107 اعلامیه بدهکار ش 0100/7213 ال سی TMB/96109363</v>
      </c>
    </row>
    <row r="18" spans="1:28" s="1" customFormat="1" ht="24" x14ac:dyDescent="0.25">
      <c r="A18" s="1">
        <v>81</v>
      </c>
      <c r="B18" s="2">
        <v>44298</v>
      </c>
      <c r="C18" s="15">
        <f t="shared" si="0"/>
        <v>44298</v>
      </c>
      <c r="D18" s="19">
        <v>282504</v>
      </c>
      <c r="E18" s="3">
        <v>2055641.39</v>
      </c>
      <c r="F18" s="3">
        <v>1788408.01</v>
      </c>
      <c r="G18" s="3">
        <v>61669.24</v>
      </c>
      <c r="H18" s="2">
        <v>44299</v>
      </c>
      <c r="I18" s="15">
        <f t="shared" si="1"/>
        <v>44299</v>
      </c>
      <c r="J18" s="19">
        <v>282991</v>
      </c>
      <c r="L18" s="4">
        <f t="shared" si="2"/>
        <v>17451839896.84</v>
      </c>
      <c r="M18" s="4">
        <v>17451839897</v>
      </c>
      <c r="N18" s="1" t="s">
        <v>69</v>
      </c>
      <c r="O18" s="1">
        <v>81</v>
      </c>
      <c r="P18" s="1" t="s">
        <v>77</v>
      </c>
      <c r="Q18" s="1">
        <v>61669.24</v>
      </c>
      <c r="R18" s="1" t="s">
        <v>70</v>
      </c>
      <c r="S18" s="19">
        <v>282991</v>
      </c>
      <c r="T18" s="1" t="s">
        <v>71</v>
      </c>
      <c r="U18" s="1" t="s">
        <v>72</v>
      </c>
      <c r="V18" s="1">
        <v>108</v>
      </c>
      <c r="W18" s="1" t="s">
        <v>73</v>
      </c>
      <c r="X18" s="1" t="s">
        <v>74</v>
      </c>
      <c r="Y18" s="1" t="s">
        <v>75</v>
      </c>
      <c r="Z18" s="1" t="s">
        <v>76</v>
      </c>
      <c r="AB18" s="1" t="str">
        <f t="shared" si="3"/>
        <v>فرآب اینترنشنال- هزینه 3% کارمزد اینویس 81 معادل 61669.24 یورو با فی 282991 ریال با شماره رفرنس 108 اعلامیه بدهکار ش 0100/7213 ال سی TMB/96109363</v>
      </c>
    </row>
    <row r="19" spans="1:28" s="1" customFormat="1" ht="24" x14ac:dyDescent="0.25">
      <c r="A19" s="1">
        <v>82</v>
      </c>
      <c r="B19" s="2">
        <v>44300</v>
      </c>
      <c r="C19" s="15">
        <f t="shared" si="0"/>
        <v>44300</v>
      </c>
      <c r="D19" s="19">
        <v>283128</v>
      </c>
      <c r="E19" s="3">
        <v>902453.06</v>
      </c>
      <c r="F19" s="3">
        <v>559520.9</v>
      </c>
      <c r="G19" s="3">
        <v>27073.59</v>
      </c>
      <c r="H19" s="2">
        <v>44304</v>
      </c>
      <c r="I19" s="15">
        <f t="shared" si="1"/>
        <v>44304</v>
      </c>
      <c r="J19" s="19">
        <v>282588</v>
      </c>
      <c r="L19" s="4">
        <f t="shared" si="2"/>
        <v>7650671650.9200001</v>
      </c>
      <c r="M19" s="4">
        <v>7650671651</v>
      </c>
      <c r="N19" s="1" t="s">
        <v>69</v>
      </c>
      <c r="O19" s="1">
        <v>82</v>
      </c>
      <c r="P19" s="1" t="s">
        <v>77</v>
      </c>
      <c r="Q19" s="1">
        <v>27073.59</v>
      </c>
      <c r="R19" s="1" t="s">
        <v>70</v>
      </c>
      <c r="S19" s="19">
        <v>282588</v>
      </c>
      <c r="T19" s="1" t="s">
        <v>71</v>
      </c>
      <c r="U19" s="1" t="s">
        <v>72</v>
      </c>
      <c r="V19" s="1">
        <v>109</v>
      </c>
      <c r="W19" s="1" t="s">
        <v>73</v>
      </c>
      <c r="X19" s="1" t="s">
        <v>74</v>
      </c>
      <c r="Y19" s="1" t="s">
        <v>75</v>
      </c>
      <c r="Z19" s="1" t="s">
        <v>76</v>
      </c>
      <c r="AB19" s="1" t="str">
        <f t="shared" si="3"/>
        <v>فرآب اینترنشنال- هزینه 3% کارمزد اینویس 82 معادل 27073.59 یورو با فی 282588 ریال با شماره رفرنس 109 اعلامیه بدهکار ش 0100/7213 ال سی TMB/96109363</v>
      </c>
    </row>
    <row r="20" spans="1:28" s="1" customFormat="1" ht="24" x14ac:dyDescent="0.25">
      <c r="A20" s="1">
        <v>83</v>
      </c>
      <c r="B20" s="2">
        <v>44300</v>
      </c>
      <c r="C20" s="15">
        <f t="shared" si="0"/>
        <v>44300</v>
      </c>
      <c r="D20" s="19">
        <v>283128</v>
      </c>
      <c r="E20" s="3">
        <v>930432.63</v>
      </c>
      <c r="F20" s="3">
        <v>809476.39</v>
      </c>
      <c r="G20" s="3">
        <v>27912.98</v>
      </c>
      <c r="H20" s="2">
        <v>44304</v>
      </c>
      <c r="I20" s="15">
        <f t="shared" si="1"/>
        <v>44304</v>
      </c>
      <c r="J20" s="19">
        <v>282588</v>
      </c>
      <c r="L20" s="4">
        <f t="shared" si="2"/>
        <v>7887873192.2399998</v>
      </c>
      <c r="M20" s="4">
        <v>7887873192</v>
      </c>
      <c r="N20" s="1" t="s">
        <v>69</v>
      </c>
      <c r="O20" s="1">
        <v>83</v>
      </c>
      <c r="P20" s="1" t="s">
        <v>77</v>
      </c>
      <c r="Q20" s="1">
        <v>27912.98</v>
      </c>
      <c r="R20" s="1" t="s">
        <v>70</v>
      </c>
      <c r="S20" s="19">
        <v>282588</v>
      </c>
      <c r="T20" s="1" t="s">
        <v>71</v>
      </c>
      <c r="U20" s="1" t="s">
        <v>72</v>
      </c>
      <c r="V20" s="1">
        <v>109</v>
      </c>
      <c r="W20" s="1" t="s">
        <v>73</v>
      </c>
      <c r="X20" s="1" t="s">
        <v>74</v>
      </c>
      <c r="Y20" s="1" t="s">
        <v>75</v>
      </c>
      <c r="Z20" s="1" t="s">
        <v>76</v>
      </c>
      <c r="AB20" s="1" t="str">
        <f t="shared" si="3"/>
        <v>فرآب اینترنشنال- هزینه 3% کارمزد اینویس 83 معادل 27912.98 یورو با فی 282588 ریال با شماره رفرنس 109 اعلامیه بدهکار ش 0100/7213 ال سی TMB/96109363</v>
      </c>
    </row>
    <row r="21" spans="1:28" s="1" customFormat="1" ht="24" x14ac:dyDescent="0.25">
      <c r="A21" s="1">
        <v>84</v>
      </c>
      <c r="B21" s="2">
        <v>44306</v>
      </c>
      <c r="C21" s="15">
        <f t="shared" si="0"/>
        <v>44306</v>
      </c>
      <c r="D21" s="19">
        <v>278784</v>
      </c>
      <c r="E21" s="3">
        <v>333449.7</v>
      </c>
      <c r="F21" s="3">
        <v>290101.24</v>
      </c>
      <c r="G21" s="3">
        <v>10003.49</v>
      </c>
      <c r="H21" s="2">
        <v>44307</v>
      </c>
      <c r="I21" s="15">
        <f t="shared" si="1"/>
        <v>44307</v>
      </c>
      <c r="J21" s="19">
        <v>279051</v>
      </c>
      <c r="L21" s="4">
        <f t="shared" si="2"/>
        <v>2791483887.9899998</v>
      </c>
      <c r="M21" s="4">
        <v>2791483888</v>
      </c>
      <c r="N21" s="1" t="s">
        <v>69</v>
      </c>
      <c r="O21" s="1">
        <v>84</v>
      </c>
      <c r="P21" s="1" t="s">
        <v>77</v>
      </c>
      <c r="Q21" s="1">
        <v>10003.49</v>
      </c>
      <c r="R21" s="1" t="s">
        <v>70</v>
      </c>
      <c r="S21" s="19">
        <v>279051</v>
      </c>
      <c r="T21" s="1" t="s">
        <v>71</v>
      </c>
      <c r="U21" s="1" t="s">
        <v>72</v>
      </c>
      <c r="V21" s="1">
        <v>110</v>
      </c>
      <c r="W21" s="1" t="s">
        <v>73</v>
      </c>
      <c r="X21" s="1" t="s">
        <v>74</v>
      </c>
      <c r="Y21" s="1" t="s">
        <v>75</v>
      </c>
      <c r="Z21" s="1" t="s">
        <v>76</v>
      </c>
      <c r="AB21" s="1" t="str">
        <f t="shared" si="3"/>
        <v>فرآب اینترنشنال- هزینه 3% کارمزد اینویس 84 معادل 10003.49 یورو با فی 279051 ریال با شماره رفرنس 110 اعلامیه بدهکار ش 0100/7213 ال سی TMB/96109363</v>
      </c>
    </row>
    <row r="22" spans="1:28" s="1" customFormat="1" ht="24.75" thickBot="1" x14ac:dyDescent="0.3">
      <c r="A22" s="7">
        <v>85</v>
      </c>
      <c r="B22" s="8">
        <v>44307</v>
      </c>
      <c r="C22" s="16">
        <f t="shared" si="0"/>
        <v>44307</v>
      </c>
      <c r="D22" s="20">
        <v>279051</v>
      </c>
      <c r="E22" s="9">
        <v>6269513.5999999996</v>
      </c>
      <c r="F22" s="9">
        <v>5454476.8300000001</v>
      </c>
      <c r="G22" s="9">
        <v>188085.41</v>
      </c>
      <c r="H22" s="8">
        <v>44310</v>
      </c>
      <c r="I22" s="16">
        <f t="shared" si="1"/>
        <v>44310</v>
      </c>
      <c r="J22" s="20">
        <v>278188</v>
      </c>
      <c r="L22" s="4">
        <f t="shared" si="2"/>
        <v>52323104037.080002</v>
      </c>
      <c r="M22" s="4">
        <v>52323104037</v>
      </c>
      <c r="N22" s="7" t="s">
        <v>69</v>
      </c>
      <c r="O22" s="7">
        <v>85</v>
      </c>
      <c r="P22" s="7" t="s">
        <v>77</v>
      </c>
      <c r="Q22" s="7">
        <v>188085.41</v>
      </c>
      <c r="R22" s="7" t="s">
        <v>70</v>
      </c>
      <c r="S22" s="20">
        <v>278188</v>
      </c>
      <c r="T22" s="7" t="s">
        <v>71</v>
      </c>
      <c r="U22" s="7" t="s">
        <v>72</v>
      </c>
      <c r="V22" s="7">
        <v>111</v>
      </c>
      <c r="W22" s="7" t="s">
        <v>73</v>
      </c>
      <c r="X22" s="7" t="s">
        <v>74</v>
      </c>
      <c r="Y22" s="7" t="s">
        <v>75</v>
      </c>
      <c r="Z22" s="7" t="s">
        <v>76</v>
      </c>
      <c r="AB22" s="1" t="str">
        <f t="shared" si="3"/>
        <v>فرآب اینترنشنال- هزینه 3% کارمزد اینویس 85 معادل 188085.41 یورو با فی 278188 ریال با شماره رفرنس 111 اعلامیه بدهکار ش 0100/7213 ال سی TMB/96109363</v>
      </c>
    </row>
    <row r="23" spans="1:28" s="1" customFormat="1" ht="24" x14ac:dyDescent="0.25">
      <c r="A23" s="1">
        <v>86</v>
      </c>
      <c r="B23" s="2">
        <v>44324</v>
      </c>
      <c r="C23" s="15">
        <f t="shared" si="0"/>
        <v>44324</v>
      </c>
      <c r="D23" s="19">
        <v>251568</v>
      </c>
      <c r="E23" s="3">
        <v>2109960</v>
      </c>
      <c r="F23" s="3">
        <v>1835665.2</v>
      </c>
      <c r="G23" s="3">
        <v>63298.8</v>
      </c>
      <c r="H23" s="2">
        <v>44325</v>
      </c>
      <c r="I23" s="15">
        <f t="shared" si="1"/>
        <v>44325</v>
      </c>
      <c r="J23" s="19">
        <v>252130</v>
      </c>
      <c r="L23" s="4">
        <f t="shared" si="2"/>
        <v>15959526444</v>
      </c>
      <c r="M23" s="4">
        <v>15959526444</v>
      </c>
      <c r="N23" s="1" t="s">
        <v>69</v>
      </c>
      <c r="O23" s="1">
        <v>86</v>
      </c>
      <c r="P23" s="1" t="s">
        <v>77</v>
      </c>
      <c r="Q23" s="1">
        <v>63298.8</v>
      </c>
      <c r="R23" s="1" t="s">
        <v>70</v>
      </c>
      <c r="S23" s="19">
        <v>252130</v>
      </c>
      <c r="T23" s="1" t="s">
        <v>71</v>
      </c>
      <c r="U23" s="1" t="s">
        <v>72</v>
      </c>
      <c r="V23" s="1">
        <v>138</v>
      </c>
      <c r="W23" s="1" t="s">
        <v>73</v>
      </c>
      <c r="X23" s="1" t="s">
        <v>78</v>
      </c>
      <c r="Y23" s="1" t="s">
        <v>75</v>
      </c>
      <c r="Z23" s="1" t="s">
        <v>76</v>
      </c>
      <c r="AB23" s="1" t="str">
        <f t="shared" si="3"/>
        <v>فرآب اینترنشنال- هزینه 3% کارمزد اینویس 86 معادل 63298.8 یورو با فی 252130 ریال با شماره رفرنس 138 اعلامیه بدهکار ش 0100/7264 ال سی TMB/96109363</v>
      </c>
    </row>
    <row r="24" spans="1:28" s="1" customFormat="1" ht="24" x14ac:dyDescent="0.25">
      <c r="A24" s="1">
        <v>87</v>
      </c>
      <c r="B24" s="2">
        <v>44324</v>
      </c>
      <c r="C24" s="15">
        <f t="shared" si="0"/>
        <v>44324</v>
      </c>
      <c r="D24" s="19">
        <v>251568</v>
      </c>
      <c r="E24" s="3">
        <v>1185057.5</v>
      </c>
      <c r="F24" s="3">
        <v>1031000.02</v>
      </c>
      <c r="G24" s="3">
        <v>35551.730000000003</v>
      </c>
      <c r="H24" s="2">
        <v>44325</v>
      </c>
      <c r="I24" s="15">
        <f t="shared" si="1"/>
        <v>44325</v>
      </c>
      <c r="J24" s="19">
        <v>252130</v>
      </c>
      <c r="L24" s="4">
        <f t="shared" si="2"/>
        <v>8963657684.9000015</v>
      </c>
      <c r="M24" s="4">
        <v>8963657685</v>
      </c>
      <c r="N24" s="1" t="s">
        <v>69</v>
      </c>
      <c r="O24" s="1">
        <v>87</v>
      </c>
      <c r="P24" s="1" t="s">
        <v>77</v>
      </c>
      <c r="Q24" s="1">
        <v>35551.730000000003</v>
      </c>
      <c r="R24" s="1" t="s">
        <v>70</v>
      </c>
      <c r="S24" s="19">
        <v>252130</v>
      </c>
      <c r="T24" s="1" t="s">
        <v>71</v>
      </c>
      <c r="U24" s="1" t="s">
        <v>72</v>
      </c>
      <c r="V24" s="1">
        <v>138</v>
      </c>
      <c r="W24" s="1" t="s">
        <v>73</v>
      </c>
      <c r="X24" s="1" t="s">
        <v>78</v>
      </c>
      <c r="Y24" s="1" t="s">
        <v>75</v>
      </c>
      <c r="Z24" s="1" t="s">
        <v>76</v>
      </c>
      <c r="AB24" s="1" t="str">
        <f t="shared" si="3"/>
        <v>فرآب اینترنشنال- هزینه 3% کارمزد اینویس 87 معادل 35551.73 یورو با فی 252130 ریال با شماره رفرنس 138 اعلامیه بدهکار ش 0100/7264 ال سی TMB/96109363</v>
      </c>
    </row>
    <row r="25" spans="1:28" s="1" customFormat="1" ht="24" x14ac:dyDescent="0.25">
      <c r="A25" s="1">
        <v>88</v>
      </c>
      <c r="B25" s="2">
        <v>44324</v>
      </c>
      <c r="C25" s="15">
        <f t="shared" si="0"/>
        <v>44324</v>
      </c>
      <c r="D25" s="19">
        <v>251568</v>
      </c>
      <c r="E25" s="3">
        <v>400000</v>
      </c>
      <c r="F25" s="3">
        <v>248000</v>
      </c>
      <c r="G25" s="3">
        <v>12000</v>
      </c>
      <c r="H25" s="2">
        <v>44325</v>
      </c>
      <c r="I25" s="15">
        <f t="shared" si="1"/>
        <v>44325</v>
      </c>
      <c r="J25" s="19">
        <v>252130</v>
      </c>
      <c r="L25" s="4">
        <f t="shared" si="2"/>
        <v>3025560000</v>
      </c>
      <c r="M25" s="4">
        <v>3025560000</v>
      </c>
      <c r="N25" s="1" t="s">
        <v>69</v>
      </c>
      <c r="O25" s="1">
        <v>88</v>
      </c>
      <c r="P25" s="1" t="s">
        <v>77</v>
      </c>
      <c r="Q25" s="1">
        <v>12000</v>
      </c>
      <c r="R25" s="1" t="s">
        <v>70</v>
      </c>
      <c r="S25" s="19">
        <v>252130</v>
      </c>
      <c r="T25" s="1" t="s">
        <v>71</v>
      </c>
      <c r="U25" s="1" t="s">
        <v>72</v>
      </c>
      <c r="V25" s="1">
        <v>138</v>
      </c>
      <c r="W25" s="1" t="s">
        <v>73</v>
      </c>
      <c r="X25" s="1" t="s">
        <v>78</v>
      </c>
      <c r="Y25" s="1" t="s">
        <v>75</v>
      </c>
      <c r="Z25" s="1" t="s">
        <v>76</v>
      </c>
      <c r="AB25" s="1" t="str">
        <f t="shared" si="3"/>
        <v>فرآب اینترنشنال- هزینه 3% کارمزد اینویس 88 معادل 12000 یورو با فی 252130 ریال با شماره رفرنس 138 اعلامیه بدهکار ش 0100/7264 ال سی TMB/96109363</v>
      </c>
    </row>
    <row r="26" spans="1:28" s="1" customFormat="1" ht="24" x14ac:dyDescent="0.25">
      <c r="A26" s="1">
        <v>89</v>
      </c>
      <c r="B26" s="2">
        <v>44325</v>
      </c>
      <c r="C26" s="15">
        <f t="shared" si="0"/>
        <v>44325</v>
      </c>
      <c r="D26" s="19">
        <v>252130</v>
      </c>
      <c r="E26" s="3">
        <v>907350</v>
      </c>
      <c r="F26" s="3">
        <v>789394.5</v>
      </c>
      <c r="G26" s="3">
        <v>27220.5</v>
      </c>
      <c r="H26" s="2">
        <v>44325</v>
      </c>
      <c r="I26" s="15">
        <f t="shared" si="1"/>
        <v>44325</v>
      </c>
      <c r="J26" s="19">
        <v>252130</v>
      </c>
      <c r="L26" s="4">
        <f t="shared" si="2"/>
        <v>6863104665</v>
      </c>
      <c r="M26" s="4">
        <v>6863104665</v>
      </c>
      <c r="N26" s="1" t="s">
        <v>69</v>
      </c>
      <c r="O26" s="1">
        <v>89</v>
      </c>
      <c r="P26" s="1" t="s">
        <v>77</v>
      </c>
      <c r="Q26" s="1">
        <v>27220.5</v>
      </c>
      <c r="R26" s="1" t="s">
        <v>70</v>
      </c>
      <c r="S26" s="19">
        <v>252130</v>
      </c>
      <c r="T26" s="1" t="s">
        <v>71</v>
      </c>
      <c r="U26" s="1" t="s">
        <v>72</v>
      </c>
      <c r="V26" s="1">
        <v>138</v>
      </c>
      <c r="W26" s="1" t="s">
        <v>73</v>
      </c>
      <c r="X26" s="1" t="s">
        <v>78</v>
      </c>
      <c r="Y26" s="1" t="s">
        <v>75</v>
      </c>
      <c r="Z26" s="1" t="s">
        <v>76</v>
      </c>
      <c r="AB26" s="1" t="str">
        <f t="shared" si="3"/>
        <v>فرآب اینترنشنال- هزینه 3% کارمزد اینویس 89 معادل 27220.5 یورو با فی 252130 ریال با شماره رفرنس 138 اعلامیه بدهکار ش 0100/7264 ال سی TMB/96109363</v>
      </c>
    </row>
    <row r="27" spans="1:28" s="1" customFormat="1" ht="24" x14ac:dyDescent="0.25">
      <c r="A27" s="1">
        <v>90</v>
      </c>
      <c r="B27" s="2">
        <v>44325</v>
      </c>
      <c r="C27" s="15">
        <f t="shared" si="0"/>
        <v>44325</v>
      </c>
      <c r="D27" s="19">
        <v>252130</v>
      </c>
      <c r="E27" s="3">
        <v>2302103</v>
      </c>
      <c r="F27" s="3">
        <v>2002829.61</v>
      </c>
      <c r="G27" s="3">
        <v>69063.09</v>
      </c>
      <c r="H27" s="2">
        <v>44334</v>
      </c>
      <c r="I27" s="15">
        <f t="shared" si="1"/>
        <v>44334</v>
      </c>
      <c r="J27" s="19">
        <v>269359</v>
      </c>
      <c r="L27" s="4">
        <f t="shared" si="2"/>
        <v>18602764859.309998</v>
      </c>
      <c r="M27" s="4">
        <v>18602764859</v>
      </c>
      <c r="N27" s="1" t="s">
        <v>69</v>
      </c>
      <c r="O27" s="1">
        <v>90</v>
      </c>
      <c r="P27" s="1" t="s">
        <v>77</v>
      </c>
      <c r="Q27" s="1">
        <v>69063.09</v>
      </c>
      <c r="R27" s="1" t="s">
        <v>70</v>
      </c>
      <c r="S27" s="19">
        <v>269359</v>
      </c>
      <c r="T27" s="1" t="s">
        <v>71</v>
      </c>
      <c r="U27" s="1" t="s">
        <v>72</v>
      </c>
      <c r="V27" s="1">
        <v>139</v>
      </c>
      <c r="W27" s="1" t="s">
        <v>73</v>
      </c>
      <c r="X27" s="1" t="s">
        <v>78</v>
      </c>
      <c r="Y27" s="1" t="s">
        <v>75</v>
      </c>
      <c r="Z27" s="1" t="s">
        <v>76</v>
      </c>
      <c r="AB27" s="1" t="str">
        <f t="shared" si="3"/>
        <v>فرآب اینترنشنال- هزینه 3% کارمزد اینویس 90 معادل 69063.09 یورو با فی 269359 ریال با شماره رفرنس 139 اعلامیه بدهکار ش 0100/7264 ال سی TMB/96109363</v>
      </c>
    </row>
    <row r="28" spans="1:28" s="1" customFormat="1" ht="24" x14ac:dyDescent="0.25">
      <c r="A28" s="1">
        <v>91</v>
      </c>
      <c r="B28" s="2">
        <v>44327</v>
      </c>
      <c r="C28" s="15">
        <f t="shared" si="0"/>
        <v>44327</v>
      </c>
      <c r="D28" s="19">
        <v>263481</v>
      </c>
      <c r="E28" s="3">
        <v>335429</v>
      </c>
      <c r="F28" s="3">
        <v>207965.98</v>
      </c>
      <c r="G28" s="3">
        <v>10062.870000000001</v>
      </c>
      <c r="H28" s="2">
        <v>44334</v>
      </c>
      <c r="I28" s="15">
        <f t="shared" si="1"/>
        <v>44334</v>
      </c>
      <c r="J28" s="19">
        <v>269359</v>
      </c>
      <c r="L28" s="4">
        <f t="shared" si="2"/>
        <v>2710524600.3300004</v>
      </c>
      <c r="M28" s="4">
        <v>2710524600</v>
      </c>
      <c r="N28" s="1" t="s">
        <v>69</v>
      </c>
      <c r="O28" s="1">
        <v>91</v>
      </c>
      <c r="P28" s="1" t="s">
        <v>77</v>
      </c>
      <c r="Q28" s="1">
        <v>10062.870000000001</v>
      </c>
      <c r="R28" s="1" t="s">
        <v>70</v>
      </c>
      <c r="S28" s="19">
        <v>269359</v>
      </c>
      <c r="T28" s="1" t="s">
        <v>71</v>
      </c>
      <c r="U28" s="1" t="s">
        <v>72</v>
      </c>
      <c r="V28" s="1">
        <v>139</v>
      </c>
      <c r="W28" s="1" t="s">
        <v>73</v>
      </c>
      <c r="X28" s="1" t="s">
        <v>78</v>
      </c>
      <c r="Y28" s="1" t="s">
        <v>75</v>
      </c>
      <c r="Z28" s="1" t="s">
        <v>76</v>
      </c>
      <c r="AB28" s="1" t="str">
        <f t="shared" si="3"/>
        <v>فرآب اینترنشنال- هزینه 3% کارمزد اینویس 91 معادل 10062.87 یورو با فی 269359 ریال با شماره رفرنس 139 اعلامیه بدهکار ش 0100/7264 ال سی TMB/96109363</v>
      </c>
    </row>
    <row r="29" spans="1:28" s="1" customFormat="1" ht="24" x14ac:dyDescent="0.25">
      <c r="A29" s="1">
        <v>92</v>
      </c>
      <c r="B29" s="2">
        <v>44334</v>
      </c>
      <c r="C29" s="15">
        <f t="shared" si="0"/>
        <v>44334</v>
      </c>
      <c r="D29" s="19">
        <v>269359</v>
      </c>
      <c r="E29" s="3">
        <v>790847</v>
      </c>
      <c r="F29" s="3">
        <v>688036.89</v>
      </c>
      <c r="G29" s="3">
        <v>23725.41</v>
      </c>
      <c r="H29" s="2">
        <v>44341</v>
      </c>
      <c r="I29" s="15">
        <f t="shared" si="1"/>
        <v>44341</v>
      </c>
      <c r="J29" s="19">
        <v>271001</v>
      </c>
      <c r="L29" s="4">
        <f t="shared" si="2"/>
        <v>6429609835.4099998</v>
      </c>
      <c r="M29" s="4">
        <v>6429609835</v>
      </c>
      <c r="N29" s="1" t="s">
        <v>69</v>
      </c>
      <c r="O29" s="1">
        <v>92</v>
      </c>
      <c r="P29" s="1" t="s">
        <v>77</v>
      </c>
      <c r="Q29" s="1">
        <v>23725.41</v>
      </c>
      <c r="R29" s="1" t="s">
        <v>70</v>
      </c>
      <c r="S29" s="19">
        <v>271001</v>
      </c>
      <c r="T29" s="1" t="s">
        <v>71</v>
      </c>
      <c r="U29" s="1" t="s">
        <v>72</v>
      </c>
      <c r="V29" s="1">
        <v>150</v>
      </c>
      <c r="W29" s="1" t="s">
        <v>73</v>
      </c>
      <c r="X29" s="1" t="s">
        <v>78</v>
      </c>
      <c r="Y29" s="1" t="s">
        <v>75</v>
      </c>
      <c r="Z29" s="1" t="s">
        <v>76</v>
      </c>
      <c r="AB29" s="1" t="str">
        <f t="shared" si="3"/>
        <v>فرآب اینترنشنال- هزینه 3% کارمزد اینویس 92 معادل 23725.41 یورو با فی 271001 ریال با شماره رفرنس 150 اعلامیه بدهکار ش 0100/7264 ال سی TMB/96109363</v>
      </c>
    </row>
    <row r="30" spans="1:28" s="1" customFormat="1" ht="24" x14ac:dyDescent="0.25">
      <c r="A30" s="1">
        <v>93</v>
      </c>
      <c r="B30" s="2">
        <v>44338</v>
      </c>
      <c r="C30" s="15">
        <f t="shared" si="0"/>
        <v>44338</v>
      </c>
      <c r="D30" s="19">
        <v>269672</v>
      </c>
      <c r="E30" s="3">
        <v>500000</v>
      </c>
      <c r="F30" s="3">
        <v>435000</v>
      </c>
      <c r="G30" s="3">
        <v>15000</v>
      </c>
      <c r="H30" s="2">
        <v>44341</v>
      </c>
      <c r="I30" s="15">
        <f t="shared" si="1"/>
        <v>44341</v>
      </c>
      <c r="J30" s="19">
        <v>271001</v>
      </c>
      <c r="L30" s="4">
        <f t="shared" si="2"/>
        <v>4065015000</v>
      </c>
      <c r="M30" s="4">
        <v>4065015000</v>
      </c>
      <c r="N30" s="1" t="s">
        <v>69</v>
      </c>
      <c r="O30" s="1">
        <v>93</v>
      </c>
      <c r="P30" s="1" t="s">
        <v>77</v>
      </c>
      <c r="Q30" s="1">
        <v>15000</v>
      </c>
      <c r="R30" s="1" t="s">
        <v>70</v>
      </c>
      <c r="S30" s="19">
        <v>271001</v>
      </c>
      <c r="T30" s="1" t="s">
        <v>71</v>
      </c>
      <c r="U30" s="1" t="s">
        <v>72</v>
      </c>
      <c r="V30" s="1">
        <v>150</v>
      </c>
      <c r="W30" s="1" t="s">
        <v>73</v>
      </c>
      <c r="X30" s="1" t="s">
        <v>78</v>
      </c>
      <c r="Y30" s="1" t="s">
        <v>75</v>
      </c>
      <c r="Z30" s="1" t="s">
        <v>76</v>
      </c>
      <c r="AB30" s="1" t="str">
        <f t="shared" si="3"/>
        <v>فرآب اینترنشنال- هزینه 3% کارمزد اینویس 93 معادل 15000 یورو با فی 271001 ریال با شماره رفرنس 150 اعلامیه بدهکار ش 0100/7264 ال سی TMB/96109363</v>
      </c>
    </row>
    <row r="31" spans="1:28" s="1" customFormat="1" ht="24" x14ac:dyDescent="0.25">
      <c r="A31" s="1">
        <v>94</v>
      </c>
      <c r="B31" s="2">
        <v>44339</v>
      </c>
      <c r="C31" s="15">
        <f t="shared" si="0"/>
        <v>44339</v>
      </c>
      <c r="D31" s="19">
        <v>270105</v>
      </c>
      <c r="E31" s="3">
        <v>3683376.88</v>
      </c>
      <c r="F31" s="3">
        <v>2283693.66</v>
      </c>
      <c r="G31" s="3">
        <v>110501.31</v>
      </c>
      <c r="H31" s="2">
        <v>44341</v>
      </c>
      <c r="I31" s="15">
        <f t="shared" si="1"/>
        <v>44341</v>
      </c>
      <c r="J31" s="19">
        <v>271001</v>
      </c>
      <c r="L31" s="4">
        <f t="shared" si="2"/>
        <v>29945965511.309998</v>
      </c>
      <c r="M31" s="4">
        <v>29945965511</v>
      </c>
      <c r="N31" s="1" t="s">
        <v>69</v>
      </c>
      <c r="O31" s="1">
        <v>94</v>
      </c>
      <c r="P31" s="1" t="s">
        <v>77</v>
      </c>
      <c r="Q31" s="1">
        <v>110501.31</v>
      </c>
      <c r="R31" s="1" t="s">
        <v>70</v>
      </c>
      <c r="S31" s="19">
        <v>271001</v>
      </c>
      <c r="T31" s="1" t="s">
        <v>71</v>
      </c>
      <c r="U31" s="1" t="s">
        <v>72</v>
      </c>
      <c r="V31" s="1">
        <v>150</v>
      </c>
      <c r="W31" s="1" t="s">
        <v>73</v>
      </c>
      <c r="X31" s="1" t="s">
        <v>78</v>
      </c>
      <c r="Y31" s="1" t="s">
        <v>75</v>
      </c>
      <c r="Z31" s="1" t="s">
        <v>76</v>
      </c>
      <c r="AB31" s="1" t="str">
        <f t="shared" si="3"/>
        <v>فرآب اینترنشنال- هزینه 3% کارمزد اینویس 94 معادل 110501.31 یورو با فی 271001 ریال با شماره رفرنس 150 اعلامیه بدهکار ش 0100/7264 ال سی TMB/96109363</v>
      </c>
    </row>
    <row r="32" spans="1:28" s="1" customFormat="1" ht="24" x14ac:dyDescent="0.25">
      <c r="A32" s="1">
        <v>95</v>
      </c>
      <c r="B32" s="2">
        <v>44341</v>
      </c>
      <c r="C32" s="15">
        <f t="shared" si="0"/>
        <v>44341</v>
      </c>
      <c r="D32" s="19">
        <v>271001</v>
      </c>
      <c r="E32" s="3">
        <v>1200945.1000000001</v>
      </c>
      <c r="F32" s="3">
        <v>1044822.24</v>
      </c>
      <c r="G32" s="3">
        <v>36028.35</v>
      </c>
      <c r="H32" s="2">
        <v>44359</v>
      </c>
      <c r="I32" s="15">
        <f t="shared" si="1"/>
        <v>44359</v>
      </c>
      <c r="J32" s="19">
        <v>279487</v>
      </c>
      <c r="L32" s="4">
        <f t="shared" si="2"/>
        <v>10069455456.449999</v>
      </c>
      <c r="M32" s="4">
        <v>10069455456</v>
      </c>
      <c r="N32" s="1" t="s">
        <v>69</v>
      </c>
      <c r="O32" s="1">
        <v>95</v>
      </c>
      <c r="P32" s="1" t="s">
        <v>77</v>
      </c>
      <c r="Q32" s="1">
        <v>36028.35</v>
      </c>
      <c r="R32" s="1" t="s">
        <v>70</v>
      </c>
      <c r="S32" s="19">
        <v>279487</v>
      </c>
      <c r="T32" s="1" t="s">
        <v>71</v>
      </c>
      <c r="U32" s="1" t="s">
        <v>72</v>
      </c>
      <c r="V32" s="1">
        <v>165</v>
      </c>
      <c r="W32" s="1" t="s">
        <v>73</v>
      </c>
      <c r="X32" s="1" t="s">
        <v>78</v>
      </c>
      <c r="Y32" s="1" t="s">
        <v>75</v>
      </c>
      <c r="Z32" s="1" t="s">
        <v>76</v>
      </c>
      <c r="AB32" s="1" t="str">
        <f t="shared" si="3"/>
        <v>فرآب اینترنشنال- هزینه 3% کارمزد اینویس 95 معادل 36028.35 یورو با فی 279487 ریال با شماره رفرنس 165 اعلامیه بدهکار ش 0100/7264 ال سی TMB/96109363</v>
      </c>
    </row>
    <row r="33" spans="1:28" s="1" customFormat="1" ht="24" x14ac:dyDescent="0.25">
      <c r="A33" s="1">
        <v>96</v>
      </c>
      <c r="B33" s="2">
        <v>44345</v>
      </c>
      <c r="C33" s="15">
        <f t="shared" si="0"/>
        <v>44345</v>
      </c>
      <c r="D33" s="19">
        <v>281281</v>
      </c>
      <c r="E33" s="3">
        <v>947237.12</v>
      </c>
      <c r="F33" s="3">
        <v>824096.3</v>
      </c>
      <c r="G33" s="3">
        <v>28417.11</v>
      </c>
      <c r="H33" s="2">
        <v>44359</v>
      </c>
      <c r="I33" s="15">
        <f t="shared" si="1"/>
        <v>44359</v>
      </c>
      <c r="J33" s="19">
        <v>279487</v>
      </c>
      <c r="L33" s="4">
        <f t="shared" si="2"/>
        <v>7942212822.5699997</v>
      </c>
      <c r="M33" s="4">
        <v>7942212823</v>
      </c>
      <c r="N33" s="1" t="s">
        <v>69</v>
      </c>
      <c r="O33" s="1">
        <v>96</v>
      </c>
      <c r="P33" s="1" t="s">
        <v>77</v>
      </c>
      <c r="Q33" s="1">
        <v>28417.11</v>
      </c>
      <c r="R33" s="1" t="s">
        <v>70</v>
      </c>
      <c r="S33" s="19">
        <v>279487</v>
      </c>
      <c r="T33" s="1" t="s">
        <v>71</v>
      </c>
      <c r="U33" s="1" t="s">
        <v>72</v>
      </c>
      <c r="V33" s="1">
        <v>165</v>
      </c>
      <c r="W33" s="1" t="s">
        <v>73</v>
      </c>
      <c r="X33" s="1" t="s">
        <v>78</v>
      </c>
      <c r="Y33" s="1" t="s">
        <v>75</v>
      </c>
      <c r="Z33" s="1" t="s">
        <v>76</v>
      </c>
      <c r="AB33" s="1" t="str">
        <f t="shared" si="3"/>
        <v>فرآب اینترنشنال- هزینه 3% کارمزد اینویس 96 معادل 28417.11 یورو با فی 279487 ریال با شماره رفرنس 165 اعلامیه بدهکار ش 0100/7264 ال سی TMB/96109363</v>
      </c>
    </row>
    <row r="34" spans="1:28" s="1" customFormat="1" ht="24" x14ac:dyDescent="0.25">
      <c r="A34" s="1">
        <v>97</v>
      </c>
      <c r="B34" s="2">
        <v>44345</v>
      </c>
      <c r="C34" s="15">
        <f t="shared" si="0"/>
        <v>44345</v>
      </c>
      <c r="D34" s="19">
        <v>281281</v>
      </c>
      <c r="E34" s="3">
        <v>745496.74</v>
      </c>
      <c r="F34" s="3">
        <v>462207.98</v>
      </c>
      <c r="G34" s="3">
        <v>22364.9</v>
      </c>
      <c r="H34" s="2">
        <v>44359</v>
      </c>
      <c r="I34" s="15">
        <f t="shared" si="1"/>
        <v>44359</v>
      </c>
      <c r="J34" s="19">
        <v>279487</v>
      </c>
      <c r="L34" s="4">
        <f t="shared" si="2"/>
        <v>6250698806.3000002</v>
      </c>
      <c r="M34" s="4">
        <v>6250698806</v>
      </c>
      <c r="N34" s="1" t="s">
        <v>69</v>
      </c>
      <c r="O34" s="1">
        <v>97</v>
      </c>
      <c r="P34" s="1" t="s">
        <v>77</v>
      </c>
      <c r="Q34" s="1">
        <v>22364.9</v>
      </c>
      <c r="R34" s="1" t="s">
        <v>70</v>
      </c>
      <c r="S34" s="19">
        <v>279487</v>
      </c>
      <c r="T34" s="1" t="s">
        <v>71</v>
      </c>
      <c r="U34" s="1" t="s">
        <v>72</v>
      </c>
      <c r="V34" s="1">
        <v>165</v>
      </c>
      <c r="W34" s="1" t="s">
        <v>73</v>
      </c>
      <c r="X34" s="1" t="s">
        <v>78</v>
      </c>
      <c r="Y34" s="1" t="s">
        <v>75</v>
      </c>
      <c r="Z34" s="1" t="s">
        <v>76</v>
      </c>
      <c r="AB34" s="1" t="str">
        <f t="shared" si="3"/>
        <v>فرآب اینترنشنال- هزینه 3% کارمزد اینویس 97 معادل 22364.9 یورو با فی 279487 ریال با شماره رفرنس 165 اعلامیه بدهکار ش 0100/7264 ال سی TMB/96109363</v>
      </c>
    </row>
    <row r="35" spans="1:28" s="1" customFormat="1" ht="24" x14ac:dyDescent="0.25">
      <c r="A35" s="1">
        <v>98</v>
      </c>
      <c r="B35" s="2">
        <v>44347</v>
      </c>
      <c r="C35" s="15">
        <f t="shared" si="0"/>
        <v>44347</v>
      </c>
      <c r="D35" s="19">
        <v>282116</v>
      </c>
      <c r="E35" s="3">
        <v>5395084.9400000004</v>
      </c>
      <c r="F35" s="3">
        <v>3344952.66</v>
      </c>
      <c r="G35" s="3">
        <v>161852.54999999999</v>
      </c>
      <c r="H35" s="2">
        <v>44359</v>
      </c>
      <c r="I35" s="15">
        <f t="shared" si="1"/>
        <v>44359</v>
      </c>
      <c r="J35" s="19">
        <v>279487</v>
      </c>
      <c r="L35" s="4">
        <f t="shared" si="2"/>
        <v>45235683641.849998</v>
      </c>
      <c r="M35" s="4">
        <v>45235683642</v>
      </c>
      <c r="N35" s="1" t="s">
        <v>69</v>
      </c>
      <c r="O35" s="1">
        <v>98</v>
      </c>
      <c r="P35" s="1" t="s">
        <v>77</v>
      </c>
      <c r="Q35" s="1">
        <v>161852.54999999999</v>
      </c>
      <c r="R35" s="1" t="s">
        <v>70</v>
      </c>
      <c r="S35" s="19">
        <v>279487</v>
      </c>
      <c r="T35" s="1" t="s">
        <v>71</v>
      </c>
      <c r="U35" s="1" t="s">
        <v>72</v>
      </c>
      <c r="V35" s="1">
        <v>165</v>
      </c>
      <c r="W35" s="1" t="s">
        <v>73</v>
      </c>
      <c r="X35" s="1" t="s">
        <v>78</v>
      </c>
      <c r="Y35" s="1" t="s">
        <v>75</v>
      </c>
      <c r="Z35" s="1" t="s">
        <v>76</v>
      </c>
      <c r="AB35" s="1" t="str">
        <f t="shared" si="3"/>
        <v>فرآب اینترنشنال- هزینه 3% کارمزد اینویس 98 معادل 161852.55 یورو با فی 279487 ریال با شماره رفرنس 165 اعلامیه بدهکار ش 0100/7264 ال سی TMB/96109363</v>
      </c>
    </row>
    <row r="36" spans="1:28" s="1" customFormat="1" ht="24" x14ac:dyDescent="0.25">
      <c r="A36" s="1">
        <v>99</v>
      </c>
      <c r="B36" s="2">
        <v>44354</v>
      </c>
      <c r="C36" s="15">
        <f t="shared" si="0"/>
        <v>44354</v>
      </c>
      <c r="D36" s="19">
        <v>284473</v>
      </c>
      <c r="E36" s="3">
        <v>428745</v>
      </c>
      <c r="F36" s="3">
        <v>373188.15</v>
      </c>
      <c r="G36" s="3">
        <v>12862.35</v>
      </c>
      <c r="H36" s="2">
        <v>44359</v>
      </c>
      <c r="I36" s="15">
        <f t="shared" si="1"/>
        <v>44359</v>
      </c>
      <c r="J36" s="19">
        <v>279487</v>
      </c>
      <c r="L36" s="4">
        <f t="shared" si="2"/>
        <v>3594859614.4500003</v>
      </c>
      <c r="M36" s="4">
        <v>3594859614</v>
      </c>
      <c r="N36" s="1" t="s">
        <v>69</v>
      </c>
      <c r="O36" s="1">
        <v>99</v>
      </c>
      <c r="P36" s="1" t="s">
        <v>77</v>
      </c>
      <c r="Q36" s="1">
        <v>12862.35</v>
      </c>
      <c r="R36" s="1" t="s">
        <v>70</v>
      </c>
      <c r="S36" s="19">
        <v>279487</v>
      </c>
      <c r="T36" s="1" t="s">
        <v>71</v>
      </c>
      <c r="U36" s="1" t="s">
        <v>72</v>
      </c>
      <c r="V36" s="1">
        <v>165</v>
      </c>
      <c r="W36" s="1" t="s">
        <v>73</v>
      </c>
      <c r="X36" s="1" t="s">
        <v>78</v>
      </c>
      <c r="Y36" s="1" t="s">
        <v>75</v>
      </c>
      <c r="Z36" s="1" t="s">
        <v>76</v>
      </c>
      <c r="AB36" s="1" t="str">
        <f t="shared" si="3"/>
        <v>فرآب اینترنشنال- هزینه 3% کارمزد اینویس 99 معادل 12862.35 یورو با فی 279487 ریال با شماره رفرنس 165 اعلامیه بدهکار ش 0100/7264 ال سی TMB/96109363</v>
      </c>
    </row>
    <row r="37" spans="1:28" s="1" customFormat="1" ht="24" x14ac:dyDescent="0.25">
      <c r="A37" s="1">
        <v>100</v>
      </c>
      <c r="B37" s="2">
        <v>44354</v>
      </c>
      <c r="C37" s="15">
        <f t="shared" si="0"/>
        <v>44354</v>
      </c>
      <c r="D37" s="19">
        <v>284473</v>
      </c>
      <c r="E37" s="3">
        <v>815826.96</v>
      </c>
      <c r="F37" s="3">
        <v>505812.71</v>
      </c>
      <c r="G37" s="3">
        <v>24474.81</v>
      </c>
      <c r="H37" s="2">
        <v>44359</v>
      </c>
      <c r="I37" s="15">
        <f t="shared" si="1"/>
        <v>44359</v>
      </c>
      <c r="J37" s="19">
        <v>279487</v>
      </c>
      <c r="L37" s="4">
        <f t="shared" si="2"/>
        <v>6840391222.4700003</v>
      </c>
      <c r="M37" s="4">
        <v>6840391222</v>
      </c>
      <c r="N37" s="1" t="s">
        <v>69</v>
      </c>
      <c r="O37" s="1">
        <v>100</v>
      </c>
      <c r="P37" s="1" t="s">
        <v>77</v>
      </c>
      <c r="Q37" s="1">
        <v>24474.81</v>
      </c>
      <c r="R37" s="1" t="s">
        <v>70</v>
      </c>
      <c r="S37" s="19">
        <v>279487</v>
      </c>
      <c r="T37" s="1" t="s">
        <v>71</v>
      </c>
      <c r="U37" s="1" t="s">
        <v>72</v>
      </c>
      <c r="V37" s="1">
        <v>165</v>
      </c>
      <c r="W37" s="1" t="s">
        <v>73</v>
      </c>
      <c r="X37" s="1" t="s">
        <v>78</v>
      </c>
      <c r="Y37" s="1" t="s">
        <v>75</v>
      </c>
      <c r="Z37" s="1" t="s">
        <v>76</v>
      </c>
      <c r="AB37" s="1" t="str">
        <f t="shared" si="3"/>
        <v>فرآب اینترنشنال- هزینه 3% کارمزد اینویس 100 معادل 24474.81 یورو با فی 279487 ریال با شماره رفرنس 165 اعلامیه بدهکار ش 0100/7264 ال سی TMB/96109363</v>
      </c>
    </row>
    <row r="38" spans="1:28" s="1" customFormat="1" ht="24" x14ac:dyDescent="0.25">
      <c r="A38" s="1">
        <v>101</v>
      </c>
      <c r="B38" s="2">
        <v>44355</v>
      </c>
      <c r="C38" s="15">
        <f t="shared" si="0"/>
        <v>44355</v>
      </c>
      <c r="D38" s="19">
        <v>284226</v>
      </c>
      <c r="E38" s="3">
        <v>1886618</v>
      </c>
      <c r="F38" s="3">
        <v>1638357.66</v>
      </c>
      <c r="G38" s="3">
        <v>56598.54</v>
      </c>
      <c r="H38" s="2">
        <v>44359</v>
      </c>
      <c r="I38" s="15">
        <f t="shared" si="1"/>
        <v>44359</v>
      </c>
      <c r="J38" s="19">
        <v>279487</v>
      </c>
      <c r="L38" s="4">
        <f t="shared" si="2"/>
        <v>15818556148.98</v>
      </c>
      <c r="M38" s="4">
        <v>15818556149</v>
      </c>
      <c r="N38" s="1" t="s">
        <v>69</v>
      </c>
      <c r="O38" s="1">
        <v>101</v>
      </c>
      <c r="P38" s="1" t="s">
        <v>77</v>
      </c>
      <c r="Q38" s="1">
        <v>56598.54</v>
      </c>
      <c r="R38" s="1" t="s">
        <v>70</v>
      </c>
      <c r="S38" s="19">
        <v>279487</v>
      </c>
      <c r="T38" s="1" t="s">
        <v>71</v>
      </c>
      <c r="U38" s="1" t="s">
        <v>72</v>
      </c>
      <c r="V38" s="1">
        <v>165</v>
      </c>
      <c r="W38" s="1" t="s">
        <v>73</v>
      </c>
      <c r="X38" s="1" t="s">
        <v>78</v>
      </c>
      <c r="Y38" s="1" t="s">
        <v>75</v>
      </c>
      <c r="Z38" s="1" t="s">
        <v>76</v>
      </c>
      <c r="AB38" s="1" t="str">
        <f t="shared" si="3"/>
        <v>فرآب اینترنشنال- هزینه 3% کارمزد اینویس 101 معادل 56598.54 یورو با فی 279487 ریال با شماره رفرنس 165 اعلامیه بدهکار ش 0100/7264 ال سی TMB/96109363</v>
      </c>
    </row>
    <row r="39" spans="1:28" s="5" customFormat="1" ht="19.5" x14ac:dyDescent="0.25"/>
    <row r="40" spans="1:28" s="5" customFormat="1" ht="19.5" x14ac:dyDescent="0.25"/>
    <row r="41" spans="1:28" s="5" customFormat="1" ht="19.5" x14ac:dyDescent="0.25"/>
    <row r="42" spans="1:28" s="5" customFormat="1" ht="19.5" x14ac:dyDescent="0.25"/>
  </sheetData>
  <autoFilter ref="A2:I38" xr:uid="{E3F00309-B7AA-4841-9A24-125A28584F9B}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FA699-032A-4D6E-883A-8F2D8648BA38}">
  <dimension ref="A1:AE30"/>
  <sheetViews>
    <sheetView rightToLeft="1" tabSelected="1" workbookViewId="0">
      <selection activeCell="H13" sqref="H13"/>
    </sheetView>
  </sheetViews>
  <sheetFormatPr defaultRowHeight="15" x14ac:dyDescent="0.25"/>
  <cols>
    <col min="1" max="1" width="9.140625" style="6"/>
    <col min="2" max="4" width="16.42578125" style="6" hidden="1" customWidth="1"/>
    <col min="5" max="5" width="14.7109375" style="6" customWidth="1"/>
    <col min="6" max="6" width="20.140625" style="6" customWidth="1"/>
    <col min="7" max="7" width="17" style="6" bestFit="1" customWidth="1"/>
    <col min="8" max="9" width="12.85546875" style="6" customWidth="1"/>
    <col min="10" max="10" width="12.28515625" style="6" customWidth="1"/>
    <col min="11" max="11" width="16.140625" style="6" customWidth="1"/>
    <col min="12" max="12" width="11.28515625" style="6" bestFit="1" customWidth="1"/>
    <col min="13" max="13" width="9.140625" style="6"/>
    <col min="14" max="14" width="20" style="6" bestFit="1" customWidth="1"/>
    <col min="15" max="15" width="20" style="6" customWidth="1"/>
    <col min="16" max="16" width="34.85546875" style="6" bestFit="1" customWidth="1"/>
    <col min="17" max="18" width="9.140625" style="6"/>
    <col min="19" max="19" width="10.5703125" style="6" bestFit="1" customWidth="1"/>
    <col min="20" max="20" width="10.28515625" style="6" bestFit="1" customWidth="1"/>
    <col min="21" max="22" width="9.140625" style="6"/>
    <col min="23" max="23" width="14.5703125" style="6" bestFit="1" customWidth="1"/>
    <col min="24" max="24" width="9.140625" style="6"/>
    <col min="25" max="25" width="16.5703125" style="6" bestFit="1" customWidth="1"/>
    <col min="26" max="26" width="10.85546875" style="6" bestFit="1" customWidth="1"/>
    <col min="27" max="27" width="9.140625" style="6"/>
    <col min="28" max="28" width="14.85546875" style="6" bestFit="1" customWidth="1"/>
    <col min="29" max="16384" width="9.140625" style="6"/>
  </cols>
  <sheetData>
    <row r="1" spans="1:30" s="1" customFormat="1" ht="24" x14ac:dyDescent="0.25"/>
    <row r="2" spans="1:30" s="17" customFormat="1" ht="69.75" customHeight="1" x14ac:dyDescent="0.25">
      <c r="A2" s="17" t="s">
        <v>0</v>
      </c>
      <c r="B2" s="17" t="s">
        <v>64</v>
      </c>
      <c r="C2" s="17" t="s">
        <v>62</v>
      </c>
      <c r="D2" s="17" t="s">
        <v>68</v>
      </c>
      <c r="E2" s="17" t="s">
        <v>162</v>
      </c>
      <c r="F2" s="17" t="s">
        <v>163</v>
      </c>
      <c r="G2" s="17" t="s">
        <v>165</v>
      </c>
      <c r="H2" s="18" t="s">
        <v>2</v>
      </c>
      <c r="I2" s="18" t="s">
        <v>164</v>
      </c>
      <c r="J2" s="17" t="s">
        <v>65</v>
      </c>
      <c r="K2" s="17" t="s">
        <v>63</v>
      </c>
      <c r="L2" s="17" t="s">
        <v>66</v>
      </c>
    </row>
    <row r="3" spans="1:30" s="1" customFormat="1" ht="24" x14ac:dyDescent="0.25">
      <c r="A3" s="1">
        <v>42</v>
      </c>
      <c r="B3" s="2">
        <v>44027</v>
      </c>
      <c r="C3" s="15">
        <f>B3</f>
        <v>44027</v>
      </c>
      <c r="D3" s="19">
        <v>280412</v>
      </c>
      <c r="E3" s="3">
        <v>412368</v>
      </c>
      <c r="F3" s="3">
        <f>E3*3%</f>
        <v>12371.039999999999</v>
      </c>
      <c r="G3" s="3">
        <v>412368</v>
      </c>
      <c r="H3" s="3">
        <v>12371.04</v>
      </c>
      <c r="I3" s="3">
        <f>H3/G3*100</f>
        <v>3.0000000000000004</v>
      </c>
      <c r="J3" s="2">
        <v>44027</v>
      </c>
      <c r="K3" s="15">
        <f>J3</f>
        <v>44027</v>
      </c>
      <c r="L3" s="19">
        <v>251659</v>
      </c>
      <c r="N3" s="4">
        <f>H3*L3</f>
        <v>3113283555.3600001</v>
      </c>
      <c r="O3" s="4">
        <v>3113283555</v>
      </c>
      <c r="P3" s="1" t="s">
        <v>69</v>
      </c>
      <c r="Q3" s="1">
        <v>42</v>
      </c>
      <c r="R3" s="1" t="s">
        <v>77</v>
      </c>
      <c r="S3" s="29">
        <v>12371.04</v>
      </c>
      <c r="T3" s="1" t="s">
        <v>70</v>
      </c>
      <c r="U3" s="19">
        <v>251659</v>
      </c>
      <c r="V3" s="1" t="s">
        <v>71</v>
      </c>
      <c r="W3" s="1" t="s">
        <v>72</v>
      </c>
      <c r="X3" s="1">
        <v>194</v>
      </c>
      <c r="Y3" s="1" t="s">
        <v>73</v>
      </c>
      <c r="Z3" s="1" t="s">
        <v>166</v>
      </c>
      <c r="AA3" s="1" t="s">
        <v>75</v>
      </c>
      <c r="AB3" s="1" t="s">
        <v>76</v>
      </c>
      <c r="AD3" s="1" t="str">
        <f>P3&amp;Q3&amp;R3&amp;S3&amp;T3&amp;U3&amp;V3&amp;W3&amp;X3&amp;Y3&amp;Z3&amp;AA3&amp;AB3</f>
        <v>فرآب اینترنشنال- هزینه 3% کارمزد اینویس 42 معادل 12371.04 یورو با فی 251659 ریال با شماره رفرنس 194 اعلامیه بدهکار ش 0100/6950 ال سی TMB/96109363</v>
      </c>
    </row>
    <row r="4" spans="1:30" s="1" customFormat="1" ht="24" x14ac:dyDescent="0.25">
      <c r="A4" s="1">
        <v>43</v>
      </c>
      <c r="B4" s="2">
        <v>44038</v>
      </c>
      <c r="C4" s="15">
        <f t="shared" ref="C4:C26" si="0">B4</f>
        <v>44038</v>
      </c>
      <c r="D4" s="19">
        <v>283491</v>
      </c>
      <c r="E4" s="3">
        <v>2204081.19</v>
      </c>
      <c r="F4" s="3">
        <f>E4*3%</f>
        <v>66122.435700000002</v>
      </c>
      <c r="G4" s="3">
        <v>2204081.19</v>
      </c>
      <c r="H4" s="3">
        <v>66122.44</v>
      </c>
      <c r="I4" s="3">
        <f>H4/G4*100</f>
        <v>3.0000001950926318</v>
      </c>
      <c r="J4" s="2">
        <v>44039</v>
      </c>
      <c r="K4" s="15">
        <f t="shared" ref="K4:K26" si="1">J4</f>
        <v>44039</v>
      </c>
      <c r="L4" s="19">
        <v>254055</v>
      </c>
      <c r="N4" s="4">
        <f t="shared" ref="N4:N26" si="2">H4*L4</f>
        <v>16798736494.200001</v>
      </c>
      <c r="O4" s="4">
        <v>16798736494</v>
      </c>
      <c r="P4" s="1" t="s">
        <v>69</v>
      </c>
      <c r="Q4" s="1">
        <v>43</v>
      </c>
      <c r="R4" s="1" t="s">
        <v>77</v>
      </c>
      <c r="S4" s="29">
        <v>66122.44</v>
      </c>
      <c r="T4" s="1" t="s">
        <v>70</v>
      </c>
      <c r="U4" s="19">
        <v>254055</v>
      </c>
      <c r="V4" s="1" t="s">
        <v>71</v>
      </c>
      <c r="W4" s="1" t="s">
        <v>72</v>
      </c>
      <c r="X4" s="1">
        <v>206</v>
      </c>
      <c r="Y4" s="1" t="s">
        <v>73</v>
      </c>
      <c r="Z4" s="1" t="s">
        <v>166</v>
      </c>
      <c r="AA4" s="1" t="s">
        <v>75</v>
      </c>
      <c r="AB4" s="1" t="s">
        <v>76</v>
      </c>
      <c r="AD4" s="1" t="str">
        <f t="shared" ref="AD4:AD26" si="3">P4&amp;Q4&amp;R4&amp;S4&amp;T4&amp;U4&amp;V4&amp;W4&amp;X4&amp;Y4&amp;Z4&amp;AA4&amp;AB4</f>
        <v>فرآب اینترنشنال- هزینه 3% کارمزد اینویس 43 معادل 66122.44 یورو با فی 254055 ریال با شماره رفرنس 206 اعلامیه بدهکار ش 0100/6950 ال سی TMB/96109363</v>
      </c>
    </row>
    <row r="5" spans="1:30" s="1" customFormat="1" ht="24" x14ac:dyDescent="0.25">
      <c r="A5" s="1">
        <v>44</v>
      </c>
      <c r="B5" s="2">
        <v>44010</v>
      </c>
      <c r="C5" s="15">
        <f t="shared" si="0"/>
        <v>44010</v>
      </c>
      <c r="D5" s="19">
        <v>283491</v>
      </c>
      <c r="E5" s="3"/>
      <c r="F5" s="3"/>
      <c r="G5" s="3">
        <v>1050540</v>
      </c>
      <c r="H5" s="3">
        <v>31516.2</v>
      </c>
      <c r="I5" s="3">
        <f>H5/G5*100</f>
        <v>3.0000000000000004</v>
      </c>
      <c r="J5" s="2">
        <v>44048</v>
      </c>
      <c r="K5" s="15">
        <f t="shared" si="1"/>
        <v>44048</v>
      </c>
      <c r="L5" s="19">
        <v>267017</v>
      </c>
      <c r="N5" s="4">
        <f t="shared" si="2"/>
        <v>8415361175.4000006</v>
      </c>
      <c r="O5" s="4">
        <v>8415361175</v>
      </c>
      <c r="P5" s="1" t="s">
        <v>69</v>
      </c>
      <c r="Q5" s="1">
        <v>44</v>
      </c>
      <c r="R5" s="1" t="s">
        <v>77</v>
      </c>
      <c r="S5" s="29">
        <v>31516.2</v>
      </c>
      <c r="T5" s="1" t="s">
        <v>70</v>
      </c>
      <c r="U5" s="19">
        <v>267017</v>
      </c>
      <c r="V5" s="1" t="s">
        <v>71</v>
      </c>
      <c r="W5" s="1" t="s">
        <v>72</v>
      </c>
      <c r="X5" s="1">
        <v>207</v>
      </c>
      <c r="Y5" s="1" t="s">
        <v>73</v>
      </c>
      <c r="Z5" s="1" t="s">
        <v>166</v>
      </c>
      <c r="AA5" s="1" t="s">
        <v>75</v>
      </c>
      <c r="AB5" s="1" t="s">
        <v>76</v>
      </c>
      <c r="AD5" s="1" t="str">
        <f t="shared" si="3"/>
        <v>فرآب اینترنشنال- هزینه 3% کارمزد اینویس 44 معادل 31516.2 یورو با فی 267017 ریال با شماره رفرنس 207 اعلامیه بدهکار ش 0100/6950 ال سی TMB/96109363</v>
      </c>
    </row>
    <row r="6" spans="1:30" s="1" customFormat="1" ht="24" x14ac:dyDescent="0.25">
      <c r="A6" s="1">
        <v>45</v>
      </c>
      <c r="B6" s="2">
        <v>44010</v>
      </c>
      <c r="C6" s="15">
        <f t="shared" si="0"/>
        <v>44010</v>
      </c>
      <c r="D6" s="19">
        <v>301735</v>
      </c>
      <c r="E6" s="3"/>
      <c r="F6" s="3"/>
      <c r="G6" s="3">
        <v>1977402</v>
      </c>
      <c r="H6" s="3">
        <v>59322.06</v>
      </c>
      <c r="I6" s="3">
        <f>H6/G6*100</f>
        <v>3</v>
      </c>
      <c r="J6" s="2">
        <v>44048</v>
      </c>
      <c r="K6" s="15">
        <f t="shared" si="1"/>
        <v>44048</v>
      </c>
      <c r="L6" s="19">
        <v>267017</v>
      </c>
      <c r="N6" s="4">
        <f t="shared" si="2"/>
        <v>15839998495.019999</v>
      </c>
      <c r="O6" s="4">
        <v>15839998495</v>
      </c>
      <c r="P6" s="1" t="s">
        <v>69</v>
      </c>
      <c r="Q6" s="1">
        <v>45</v>
      </c>
      <c r="R6" s="1" t="s">
        <v>77</v>
      </c>
      <c r="S6" s="29">
        <v>59322.06</v>
      </c>
      <c r="T6" s="1" t="s">
        <v>70</v>
      </c>
      <c r="U6" s="19">
        <v>267017</v>
      </c>
      <c r="V6" s="1" t="s">
        <v>71</v>
      </c>
      <c r="W6" s="1" t="s">
        <v>72</v>
      </c>
      <c r="X6" s="1">
        <v>207</v>
      </c>
      <c r="Y6" s="1" t="s">
        <v>73</v>
      </c>
      <c r="Z6" s="1" t="s">
        <v>166</v>
      </c>
      <c r="AA6" s="1" t="s">
        <v>75</v>
      </c>
      <c r="AB6" s="1" t="s">
        <v>76</v>
      </c>
      <c r="AD6" s="1" t="str">
        <f t="shared" si="3"/>
        <v>فرآب اینترنشنال- هزینه 3% کارمزد اینویس 45 معادل 59322.06 یورو با فی 267017 ریال با شماره رفرنس 207 اعلامیه بدهکار ش 0100/6950 ال سی TMB/96109363</v>
      </c>
    </row>
    <row r="7" spans="1:30" s="1" customFormat="1" ht="24" x14ac:dyDescent="0.25">
      <c r="A7" s="1">
        <v>46</v>
      </c>
      <c r="B7" s="2">
        <v>44072</v>
      </c>
      <c r="C7" s="15">
        <f t="shared" si="0"/>
        <v>44072</v>
      </c>
      <c r="D7" s="19">
        <v>299455</v>
      </c>
      <c r="E7" s="3">
        <v>1734803</v>
      </c>
      <c r="F7" s="3">
        <f>E7*3%</f>
        <v>52044.09</v>
      </c>
      <c r="G7" s="3">
        <v>1734803</v>
      </c>
      <c r="H7" s="3">
        <v>52044.99</v>
      </c>
      <c r="I7" s="3">
        <f>H7/G7*100</f>
        <v>3.0000518790894413</v>
      </c>
      <c r="J7" s="2">
        <v>44048</v>
      </c>
      <c r="K7" s="15">
        <f t="shared" si="1"/>
        <v>44048</v>
      </c>
      <c r="L7" s="19">
        <v>267017</v>
      </c>
      <c r="N7" s="4">
        <f t="shared" si="2"/>
        <v>13896897094.83</v>
      </c>
      <c r="O7" s="4">
        <v>13896897095</v>
      </c>
      <c r="P7" s="1" t="s">
        <v>69</v>
      </c>
      <c r="Q7" s="1">
        <v>46</v>
      </c>
      <c r="R7" s="1" t="s">
        <v>77</v>
      </c>
      <c r="S7" s="29">
        <v>52044.99</v>
      </c>
      <c r="T7" s="1" t="s">
        <v>70</v>
      </c>
      <c r="U7" s="19">
        <v>267017</v>
      </c>
      <c r="V7" s="1" t="s">
        <v>71</v>
      </c>
      <c r="W7" s="1" t="s">
        <v>72</v>
      </c>
      <c r="X7" s="1">
        <v>207</v>
      </c>
      <c r="Y7" s="1" t="s">
        <v>73</v>
      </c>
      <c r="Z7" s="1" t="s">
        <v>166</v>
      </c>
      <c r="AA7" s="1" t="s">
        <v>75</v>
      </c>
      <c r="AB7" s="1" t="s">
        <v>76</v>
      </c>
      <c r="AD7" s="1" t="str">
        <f t="shared" si="3"/>
        <v>فرآب اینترنشنال- هزینه 3% کارمزد اینویس 46 معادل 52044.99 یورو با فی 267017 ریال با شماره رفرنس 207 اعلامیه بدهکار ش 0100/6950 ال سی TMB/96109363</v>
      </c>
    </row>
    <row r="8" spans="1:30" s="1" customFormat="1" ht="24" x14ac:dyDescent="0.25">
      <c r="A8" s="1">
        <v>47</v>
      </c>
      <c r="B8" s="2">
        <v>44071</v>
      </c>
      <c r="C8" s="15">
        <f t="shared" si="0"/>
        <v>44071</v>
      </c>
      <c r="D8" s="19">
        <v>296937</v>
      </c>
      <c r="E8" s="25">
        <v>7716115</v>
      </c>
      <c r="F8" s="3">
        <f>E8*3%</f>
        <v>231483.44999999998</v>
      </c>
      <c r="G8" s="3">
        <v>7722645</v>
      </c>
      <c r="H8" s="3">
        <v>231679.35</v>
      </c>
      <c r="I8" s="3">
        <f>H8/G8*100</f>
        <v>3.0000000000000004</v>
      </c>
      <c r="J8" s="2">
        <v>44081</v>
      </c>
      <c r="K8" s="15">
        <f t="shared" si="1"/>
        <v>44081</v>
      </c>
      <c r="L8" s="19">
        <v>269123</v>
      </c>
      <c r="N8" s="4">
        <f t="shared" si="2"/>
        <v>62350241710.050003</v>
      </c>
      <c r="O8" s="4">
        <v>62350241710</v>
      </c>
      <c r="P8" s="1" t="s">
        <v>69</v>
      </c>
      <c r="Q8" s="1">
        <v>47</v>
      </c>
      <c r="R8" s="1" t="s">
        <v>77</v>
      </c>
      <c r="S8" s="29">
        <v>231679.35</v>
      </c>
      <c r="T8" s="1" t="s">
        <v>70</v>
      </c>
      <c r="U8" s="19">
        <v>269123</v>
      </c>
      <c r="V8" s="1" t="s">
        <v>71</v>
      </c>
      <c r="W8" s="1" t="s">
        <v>72</v>
      </c>
      <c r="X8" s="1">
        <v>226</v>
      </c>
      <c r="Y8" s="1" t="s">
        <v>73</v>
      </c>
      <c r="Z8" s="1" t="s">
        <v>166</v>
      </c>
      <c r="AA8" s="1" t="s">
        <v>75</v>
      </c>
      <c r="AB8" s="1" t="s">
        <v>76</v>
      </c>
      <c r="AD8" s="1" t="str">
        <f t="shared" si="3"/>
        <v>فرآب اینترنشنال- هزینه 3% کارمزد اینویس 47 معادل 231679.35 یورو با فی 269123 ریال با شماره رفرنس 226 اعلامیه بدهکار ش 0100/6950 ال سی TMB/96109363</v>
      </c>
    </row>
    <row r="9" spans="1:30" s="1" customFormat="1" ht="24" x14ac:dyDescent="0.25">
      <c r="A9" s="1">
        <v>48</v>
      </c>
      <c r="B9" s="2">
        <v>44060</v>
      </c>
      <c r="C9" s="15">
        <f t="shared" si="0"/>
        <v>44060</v>
      </c>
      <c r="D9" s="19">
        <v>295539</v>
      </c>
      <c r="E9" s="3">
        <v>341766</v>
      </c>
      <c r="F9" s="3">
        <f>E9*3%</f>
        <v>10252.98</v>
      </c>
      <c r="G9" s="3">
        <v>341766</v>
      </c>
      <c r="H9" s="3">
        <v>10252.98</v>
      </c>
      <c r="I9" s="3">
        <f>H9/G9*100</f>
        <v>3</v>
      </c>
      <c r="J9" s="2">
        <v>44061</v>
      </c>
      <c r="K9" s="15">
        <f t="shared" si="1"/>
        <v>44061</v>
      </c>
      <c r="L9" s="19">
        <v>264841</v>
      </c>
      <c r="N9" s="4">
        <f t="shared" si="2"/>
        <v>2715409476.1799998</v>
      </c>
      <c r="O9" s="4">
        <v>2715409476</v>
      </c>
      <c r="P9" s="1" t="s">
        <v>69</v>
      </c>
      <c r="Q9" s="1">
        <v>48</v>
      </c>
      <c r="R9" s="1" t="s">
        <v>77</v>
      </c>
      <c r="S9" s="29">
        <v>10252.98</v>
      </c>
      <c r="T9" s="1" t="s">
        <v>70</v>
      </c>
      <c r="U9" s="19">
        <v>264841</v>
      </c>
      <c r="V9" s="1" t="s">
        <v>71</v>
      </c>
      <c r="W9" s="1" t="s">
        <v>72</v>
      </c>
      <c r="X9" s="1">
        <v>208</v>
      </c>
      <c r="Y9" s="1" t="s">
        <v>73</v>
      </c>
      <c r="Z9" s="1" t="s">
        <v>166</v>
      </c>
      <c r="AA9" s="1" t="s">
        <v>75</v>
      </c>
      <c r="AB9" s="1" t="s">
        <v>76</v>
      </c>
      <c r="AD9" s="1" t="str">
        <f t="shared" si="3"/>
        <v>فرآب اینترنشنال- هزینه 3% کارمزد اینویس 48 معادل 10252.98 یورو با فی 264841 ریال با شماره رفرنس 208 اعلامیه بدهکار ش 0100/6950 ال سی TMB/96109363</v>
      </c>
    </row>
    <row r="10" spans="1:30" s="1" customFormat="1" ht="24" x14ac:dyDescent="0.25">
      <c r="A10" s="1">
        <v>49</v>
      </c>
      <c r="B10" s="2">
        <v>44082</v>
      </c>
      <c r="C10" s="15">
        <f t="shared" si="0"/>
        <v>44082</v>
      </c>
      <c r="D10" s="19">
        <v>283345</v>
      </c>
      <c r="E10" s="25">
        <v>623600</v>
      </c>
      <c r="F10" s="3">
        <f>E10*3%</f>
        <v>18708</v>
      </c>
      <c r="G10" s="3">
        <v>623600</v>
      </c>
      <c r="H10" s="3">
        <v>18978</v>
      </c>
      <c r="I10" s="3">
        <f>H10/G10*100</f>
        <v>3.0432969852469531</v>
      </c>
      <c r="J10" s="2">
        <v>44088</v>
      </c>
      <c r="K10" s="15">
        <f t="shared" si="1"/>
        <v>44088</v>
      </c>
      <c r="L10" s="19">
        <v>284829</v>
      </c>
      <c r="N10" s="4">
        <f t="shared" si="2"/>
        <v>5405484762</v>
      </c>
      <c r="O10" s="4">
        <v>5405484762</v>
      </c>
      <c r="P10" s="1" t="s">
        <v>69</v>
      </c>
      <c r="Q10" s="1">
        <v>49</v>
      </c>
      <c r="R10" s="1" t="s">
        <v>77</v>
      </c>
      <c r="S10" s="28">
        <v>18978</v>
      </c>
      <c r="T10" s="1" t="s">
        <v>70</v>
      </c>
      <c r="U10" s="19">
        <v>284829</v>
      </c>
      <c r="V10" s="1" t="s">
        <v>71</v>
      </c>
      <c r="W10" s="1" t="s">
        <v>72</v>
      </c>
      <c r="X10" s="1">
        <v>227</v>
      </c>
      <c r="Y10" s="1" t="s">
        <v>73</v>
      </c>
      <c r="Z10" s="1" t="s">
        <v>166</v>
      </c>
      <c r="AA10" s="1" t="s">
        <v>75</v>
      </c>
      <c r="AB10" s="1" t="s">
        <v>76</v>
      </c>
      <c r="AD10" s="1" t="str">
        <f t="shared" si="3"/>
        <v>فرآب اینترنشنال- هزینه 3% کارمزد اینویس 49 معادل 18978 یورو با فی 284829 ریال با شماره رفرنس 227 اعلامیه بدهکار ش 0100/6950 ال سی TMB/96109363</v>
      </c>
    </row>
    <row r="11" spans="1:30" s="1" customFormat="1" ht="24" x14ac:dyDescent="0.25">
      <c r="A11" s="1">
        <v>50</v>
      </c>
      <c r="B11" s="2">
        <v>44070</v>
      </c>
      <c r="C11" s="15">
        <f t="shared" si="0"/>
        <v>44070</v>
      </c>
      <c r="D11" s="19">
        <v>283345</v>
      </c>
      <c r="E11" s="3"/>
      <c r="F11" s="3"/>
      <c r="G11" s="3">
        <v>21381</v>
      </c>
      <c r="H11" s="3">
        <v>416.94</v>
      </c>
      <c r="I11" s="27">
        <f>H11/G11*100</f>
        <v>1.9500491090220289</v>
      </c>
      <c r="J11" s="2">
        <v>44088</v>
      </c>
      <c r="K11" s="15">
        <f t="shared" si="1"/>
        <v>44088</v>
      </c>
      <c r="L11" s="19">
        <v>284829</v>
      </c>
      <c r="N11" s="4">
        <f t="shared" si="2"/>
        <v>118756603.26000001</v>
      </c>
      <c r="O11" s="4">
        <v>118756603</v>
      </c>
      <c r="P11" s="1" t="s">
        <v>69</v>
      </c>
      <c r="Q11" s="1">
        <v>50</v>
      </c>
      <c r="R11" s="1" t="s">
        <v>77</v>
      </c>
      <c r="S11" s="29">
        <v>416.94</v>
      </c>
      <c r="T11" s="1" t="s">
        <v>70</v>
      </c>
      <c r="U11" s="19">
        <v>284829</v>
      </c>
      <c r="V11" s="1" t="s">
        <v>71</v>
      </c>
      <c r="W11" s="1" t="s">
        <v>72</v>
      </c>
      <c r="X11" s="1">
        <v>227</v>
      </c>
      <c r="Y11" s="1" t="s">
        <v>73</v>
      </c>
      <c r="Z11" s="1" t="s">
        <v>166</v>
      </c>
      <c r="AA11" s="1" t="s">
        <v>75</v>
      </c>
      <c r="AB11" s="1" t="s">
        <v>76</v>
      </c>
      <c r="AD11" s="1" t="str">
        <f t="shared" si="3"/>
        <v>فرآب اینترنشنال- هزینه 3% کارمزد اینویس 50 معادل 416.94 یورو با فی 284829 ریال با شماره رفرنس 227 اعلامیه بدهکار ش 0100/6950 ال سی TMB/96109363</v>
      </c>
    </row>
    <row r="12" spans="1:30" s="1" customFormat="1" ht="24" x14ac:dyDescent="0.25">
      <c r="A12" s="1">
        <v>51</v>
      </c>
      <c r="B12" s="2">
        <v>44070</v>
      </c>
      <c r="C12" s="15">
        <f t="shared" si="0"/>
        <v>44070</v>
      </c>
      <c r="D12" s="19">
        <v>283345</v>
      </c>
      <c r="E12" s="3"/>
      <c r="F12" s="3"/>
      <c r="G12" s="3">
        <v>114072</v>
      </c>
      <c r="H12" s="3">
        <v>3422.16</v>
      </c>
      <c r="I12" s="3">
        <f>H12/G12*100</f>
        <v>3</v>
      </c>
      <c r="J12" s="2">
        <v>44088</v>
      </c>
      <c r="K12" s="15">
        <f t="shared" si="1"/>
        <v>44088</v>
      </c>
      <c r="L12" s="19">
        <v>284829</v>
      </c>
      <c r="N12" s="4">
        <f t="shared" si="2"/>
        <v>974730410.63999999</v>
      </c>
      <c r="O12" s="4">
        <v>974730411</v>
      </c>
      <c r="P12" s="1" t="s">
        <v>69</v>
      </c>
      <c r="Q12" s="1">
        <v>51</v>
      </c>
      <c r="R12" s="1" t="s">
        <v>77</v>
      </c>
      <c r="S12" s="29">
        <v>3422.16</v>
      </c>
      <c r="T12" s="1" t="s">
        <v>70</v>
      </c>
      <c r="U12" s="19">
        <v>284829</v>
      </c>
      <c r="V12" s="1" t="s">
        <v>71</v>
      </c>
      <c r="W12" s="1" t="s">
        <v>72</v>
      </c>
      <c r="X12" s="1">
        <v>227</v>
      </c>
      <c r="Y12" s="1" t="s">
        <v>73</v>
      </c>
      <c r="Z12" s="1" t="s">
        <v>166</v>
      </c>
      <c r="AA12" s="1" t="s">
        <v>75</v>
      </c>
      <c r="AB12" s="1" t="s">
        <v>76</v>
      </c>
      <c r="AD12" s="1" t="str">
        <f t="shared" si="3"/>
        <v>فرآب اینترنشنال- هزینه 3% کارمزد اینویس 51 معادل 3422.16 یورو با فی 284829 ریال با شماره رفرنس 227 اعلامیه بدهکار ش 0100/6950 ال سی TMB/96109363</v>
      </c>
    </row>
    <row r="13" spans="1:30" s="1" customFormat="1" ht="24" x14ac:dyDescent="0.25">
      <c r="A13" s="1">
        <v>52</v>
      </c>
      <c r="B13" s="2">
        <v>44077</v>
      </c>
      <c r="C13" s="15">
        <f t="shared" si="0"/>
        <v>44077</v>
      </c>
      <c r="D13" s="19">
        <v>295539</v>
      </c>
      <c r="E13" s="3"/>
      <c r="F13" s="3"/>
      <c r="G13" s="3">
        <v>1774400</v>
      </c>
      <c r="H13" s="3">
        <v>53232</v>
      </c>
      <c r="I13" s="3">
        <f>H13/G13*100</f>
        <v>3</v>
      </c>
      <c r="J13" s="2">
        <v>44101</v>
      </c>
      <c r="K13" s="15">
        <f t="shared" si="1"/>
        <v>44101</v>
      </c>
      <c r="L13" s="19">
        <v>330012</v>
      </c>
      <c r="N13" s="4">
        <f t="shared" si="2"/>
        <v>17567198784</v>
      </c>
      <c r="O13" s="4">
        <v>17567198784</v>
      </c>
      <c r="P13" s="1" t="s">
        <v>69</v>
      </c>
      <c r="Q13" s="1">
        <v>52</v>
      </c>
      <c r="R13" s="1" t="s">
        <v>77</v>
      </c>
      <c r="S13" s="28">
        <v>53232</v>
      </c>
      <c r="T13" s="1" t="s">
        <v>70</v>
      </c>
      <c r="U13" s="19">
        <v>330012</v>
      </c>
      <c r="V13" s="1" t="s">
        <v>71</v>
      </c>
      <c r="W13" s="1" t="s">
        <v>72</v>
      </c>
      <c r="X13" s="1">
        <v>228</v>
      </c>
      <c r="Y13" s="1" t="s">
        <v>73</v>
      </c>
      <c r="Z13" s="1" t="s">
        <v>166</v>
      </c>
      <c r="AA13" s="1" t="s">
        <v>75</v>
      </c>
      <c r="AB13" s="1" t="s">
        <v>76</v>
      </c>
      <c r="AD13" s="1" t="str">
        <f t="shared" si="3"/>
        <v>فرآب اینترنشنال- هزینه 3% کارمزد اینویس 52 معادل 53232 یورو با فی 330012 ریال با شماره رفرنس 228 اعلامیه بدهکار ش 0100/6950 ال سی TMB/96109363</v>
      </c>
    </row>
    <row r="14" spans="1:30" s="1" customFormat="1" ht="24" x14ac:dyDescent="0.25">
      <c r="A14" s="1">
        <v>53</v>
      </c>
      <c r="B14" s="2">
        <v>44118</v>
      </c>
      <c r="C14" s="15">
        <f t="shared" si="0"/>
        <v>44118</v>
      </c>
      <c r="D14" s="19">
        <v>284674</v>
      </c>
      <c r="E14" s="3"/>
      <c r="F14" s="3"/>
      <c r="G14" s="3">
        <v>3592540.37</v>
      </c>
      <c r="H14" s="3">
        <v>107776.21</v>
      </c>
      <c r="I14" s="3">
        <f>H14/G14*100</f>
        <v>2.9999999693809984</v>
      </c>
      <c r="J14" s="2">
        <v>44103</v>
      </c>
      <c r="K14" s="15">
        <f t="shared" si="1"/>
        <v>44103</v>
      </c>
      <c r="L14" s="19">
        <v>335054</v>
      </c>
      <c r="N14" s="4">
        <f t="shared" si="2"/>
        <v>36110850265.340004</v>
      </c>
      <c r="O14" s="4">
        <v>36110850265</v>
      </c>
      <c r="P14" s="1" t="s">
        <v>69</v>
      </c>
      <c r="Q14" s="1">
        <v>53</v>
      </c>
      <c r="R14" s="1" t="s">
        <v>77</v>
      </c>
      <c r="S14" s="29">
        <v>107776.21</v>
      </c>
      <c r="T14" s="1" t="s">
        <v>70</v>
      </c>
      <c r="U14" s="19">
        <v>335054</v>
      </c>
      <c r="V14" s="1" t="s">
        <v>71</v>
      </c>
      <c r="W14" s="1" t="s">
        <v>72</v>
      </c>
      <c r="X14" s="1">
        <v>243</v>
      </c>
      <c r="Y14" s="1" t="s">
        <v>73</v>
      </c>
      <c r="Z14" s="1" t="s">
        <v>166</v>
      </c>
      <c r="AA14" s="1" t="s">
        <v>75</v>
      </c>
      <c r="AB14" s="1" t="s">
        <v>76</v>
      </c>
      <c r="AD14" s="1" t="str">
        <f t="shared" si="3"/>
        <v>فرآب اینترنشنال- هزینه 3% کارمزد اینویس 53 معادل 107776.21 یورو با فی 335054 ریال با شماره رفرنس 243 اعلامیه بدهکار ش 0100/6950 ال سی TMB/96109363</v>
      </c>
    </row>
    <row r="15" spans="1:30" s="1" customFormat="1" ht="24" x14ac:dyDescent="0.25">
      <c r="A15" s="1">
        <v>54</v>
      </c>
      <c r="B15" s="2">
        <v>44095</v>
      </c>
      <c r="C15" s="15">
        <f t="shared" si="0"/>
        <v>44095</v>
      </c>
      <c r="D15" s="19">
        <v>290508</v>
      </c>
      <c r="E15" s="3"/>
      <c r="F15" s="3"/>
      <c r="G15" s="3">
        <v>928526</v>
      </c>
      <c r="H15" s="3">
        <v>27855.78</v>
      </c>
      <c r="I15" s="3">
        <f>H15/G15*100</f>
        <v>3</v>
      </c>
      <c r="J15" s="2">
        <v>44103</v>
      </c>
      <c r="K15" s="15">
        <f t="shared" si="1"/>
        <v>44103</v>
      </c>
      <c r="L15" s="19">
        <v>335054</v>
      </c>
      <c r="N15" s="4">
        <f t="shared" si="2"/>
        <v>9333190512.1199989</v>
      </c>
      <c r="O15" s="4">
        <v>9333190512</v>
      </c>
      <c r="P15" s="1" t="s">
        <v>69</v>
      </c>
      <c r="Q15" s="1">
        <v>54</v>
      </c>
      <c r="R15" s="1" t="s">
        <v>77</v>
      </c>
      <c r="S15" s="29">
        <v>27855.78</v>
      </c>
      <c r="T15" s="1" t="s">
        <v>70</v>
      </c>
      <c r="U15" s="19">
        <v>335054</v>
      </c>
      <c r="V15" s="1" t="s">
        <v>71</v>
      </c>
      <c r="W15" s="1" t="s">
        <v>72</v>
      </c>
      <c r="X15" s="1">
        <v>238</v>
      </c>
      <c r="Y15" s="1" t="s">
        <v>73</v>
      </c>
      <c r="Z15" s="1" t="s">
        <v>166</v>
      </c>
      <c r="AA15" s="1" t="s">
        <v>75</v>
      </c>
      <c r="AB15" s="1" t="s">
        <v>76</v>
      </c>
      <c r="AD15" s="1" t="str">
        <f t="shared" si="3"/>
        <v>فرآب اینترنشنال- هزینه 3% کارمزد اینویس 54 معادل 27855.78 یورو با فی 335054 ریال با شماره رفرنس 238 اعلامیه بدهکار ش 0100/6950 ال سی TMB/96109363</v>
      </c>
    </row>
    <row r="16" spans="1:30" s="1" customFormat="1" ht="24" x14ac:dyDescent="0.25">
      <c r="A16" s="1">
        <v>55</v>
      </c>
      <c r="B16" s="2">
        <v>44103</v>
      </c>
      <c r="C16" s="15">
        <f t="shared" si="0"/>
        <v>44103</v>
      </c>
      <c r="D16" s="19">
        <v>290508</v>
      </c>
      <c r="E16" s="3"/>
      <c r="F16" s="3"/>
      <c r="G16" s="3">
        <v>3346263.78</v>
      </c>
      <c r="H16" s="3">
        <v>100387.91</v>
      </c>
      <c r="I16" s="3">
        <f>H16/G16*100</f>
        <v>2.9999998983941434</v>
      </c>
      <c r="J16" s="2">
        <v>44122</v>
      </c>
      <c r="K16" s="15">
        <f t="shared" si="1"/>
        <v>44122</v>
      </c>
      <c r="L16" s="19">
        <v>357800</v>
      </c>
      <c r="N16" s="4">
        <f t="shared" si="2"/>
        <v>35918794198</v>
      </c>
      <c r="O16" s="4">
        <v>35918794198</v>
      </c>
      <c r="P16" s="1" t="s">
        <v>69</v>
      </c>
      <c r="Q16" s="1">
        <v>55</v>
      </c>
      <c r="R16" s="1" t="s">
        <v>77</v>
      </c>
      <c r="S16" s="29">
        <v>100387.91</v>
      </c>
      <c r="T16" s="1" t="s">
        <v>70</v>
      </c>
      <c r="U16" s="19">
        <v>357800</v>
      </c>
      <c r="V16" s="1" t="s">
        <v>71</v>
      </c>
      <c r="W16" s="1" t="s">
        <v>72</v>
      </c>
      <c r="X16" s="1">
        <v>238</v>
      </c>
      <c r="Y16" s="1" t="s">
        <v>73</v>
      </c>
      <c r="Z16" s="1" t="s">
        <v>166</v>
      </c>
      <c r="AA16" s="1" t="s">
        <v>75</v>
      </c>
      <c r="AB16" s="1" t="s">
        <v>76</v>
      </c>
      <c r="AD16" s="1" t="str">
        <f t="shared" si="3"/>
        <v>فرآب اینترنشنال- هزینه 3% کارمزد اینویس 55 معادل 100387.91 یورو با فی 357800 ریال با شماره رفرنس 238 اعلامیه بدهکار ش 0100/6950 ال سی TMB/96109363</v>
      </c>
    </row>
    <row r="17" spans="1:31" s="1" customFormat="1" ht="24.75" thickBot="1" x14ac:dyDescent="0.3">
      <c r="A17" s="7">
        <v>56</v>
      </c>
      <c r="B17" s="8">
        <v>44103</v>
      </c>
      <c r="C17" s="16">
        <f t="shared" si="0"/>
        <v>44103</v>
      </c>
      <c r="D17" s="20">
        <v>286159</v>
      </c>
      <c r="E17" s="9">
        <v>2095021</v>
      </c>
      <c r="F17" s="9">
        <f>E17*3%</f>
        <v>62850.63</v>
      </c>
      <c r="G17" s="9">
        <v>2095021</v>
      </c>
      <c r="H17" s="9">
        <v>62850.63</v>
      </c>
      <c r="I17" s="9">
        <f>H17/G17*100</f>
        <v>3</v>
      </c>
      <c r="J17" s="8">
        <v>44123</v>
      </c>
      <c r="K17" s="16">
        <f t="shared" si="1"/>
        <v>44123</v>
      </c>
      <c r="L17" s="20">
        <v>361019</v>
      </c>
      <c r="M17" s="7"/>
      <c r="N17" s="26">
        <f t="shared" si="2"/>
        <v>22690271591.969997</v>
      </c>
      <c r="O17" s="26">
        <v>22690271592</v>
      </c>
      <c r="P17" s="7" t="s">
        <v>69</v>
      </c>
      <c r="Q17" s="7">
        <v>56</v>
      </c>
      <c r="R17" s="7" t="s">
        <v>77</v>
      </c>
      <c r="S17" s="30">
        <v>62850.63</v>
      </c>
      <c r="T17" s="7" t="s">
        <v>70</v>
      </c>
      <c r="U17" s="20">
        <v>361019</v>
      </c>
      <c r="V17" s="7" t="s">
        <v>71</v>
      </c>
      <c r="W17" s="7" t="s">
        <v>72</v>
      </c>
      <c r="X17" s="7">
        <v>244</v>
      </c>
      <c r="Y17" s="7" t="s">
        <v>73</v>
      </c>
      <c r="Z17" s="7" t="s">
        <v>166</v>
      </c>
      <c r="AA17" s="7" t="s">
        <v>75</v>
      </c>
      <c r="AB17" s="7" t="s">
        <v>76</v>
      </c>
      <c r="AC17" s="7"/>
      <c r="AD17" s="7" t="str">
        <f t="shared" si="3"/>
        <v>فرآب اینترنشنال- هزینه 3% کارمزد اینویس 56 معادل 62850.63 یورو با فی 361019 ریال با شماره رفرنس 244 اعلامیه بدهکار ش 0100/6950 ال سی TMB/96109363</v>
      </c>
      <c r="AE17" s="7"/>
    </row>
    <row r="18" spans="1:31" s="1" customFormat="1" ht="24" x14ac:dyDescent="0.25">
      <c r="A18" s="1">
        <v>57</v>
      </c>
      <c r="B18" s="2">
        <v>44324</v>
      </c>
      <c r="C18" s="15">
        <f t="shared" si="0"/>
        <v>44324</v>
      </c>
      <c r="D18" s="19">
        <v>251568</v>
      </c>
      <c r="E18" s="3"/>
      <c r="F18" s="3"/>
      <c r="G18" s="3">
        <v>2198610.7599999998</v>
      </c>
      <c r="H18" s="3">
        <v>65958.320000000007</v>
      </c>
      <c r="I18" s="3">
        <f>H18/G18*100</f>
        <v>2.9999998726468533</v>
      </c>
      <c r="J18" s="2">
        <v>44125</v>
      </c>
      <c r="K18" s="15">
        <f t="shared" si="1"/>
        <v>44125</v>
      </c>
      <c r="L18" s="19">
        <v>327749</v>
      </c>
      <c r="N18" s="4">
        <f t="shared" si="2"/>
        <v>21617773421.680004</v>
      </c>
      <c r="O18" s="4">
        <v>21617773422</v>
      </c>
      <c r="P18" s="1" t="s">
        <v>69</v>
      </c>
      <c r="Q18" s="1">
        <v>57</v>
      </c>
      <c r="R18" s="1" t="s">
        <v>77</v>
      </c>
      <c r="S18" s="29">
        <v>65958.320000000007</v>
      </c>
      <c r="T18" s="1" t="s">
        <v>70</v>
      </c>
      <c r="U18" s="19">
        <v>327749</v>
      </c>
      <c r="V18" s="1" t="s">
        <v>71</v>
      </c>
      <c r="W18" s="1" t="s">
        <v>72</v>
      </c>
      <c r="X18" s="1">
        <v>253</v>
      </c>
      <c r="Y18" s="1" t="s">
        <v>73</v>
      </c>
      <c r="Z18" s="1" t="s">
        <v>167</v>
      </c>
      <c r="AA18" s="1" t="s">
        <v>75</v>
      </c>
      <c r="AB18" s="1" t="s">
        <v>76</v>
      </c>
      <c r="AD18" s="1" t="str">
        <f t="shared" si="3"/>
        <v>فرآب اینترنشنال- هزینه 3% کارمزد اینویس 57 معادل 65958.32 یورو با فی 327749 ریال با شماره رفرنس 253 اعلامیه بدهکار ش 0100/7089 ال سی TMB/96109363</v>
      </c>
    </row>
    <row r="19" spans="1:31" s="1" customFormat="1" ht="24" x14ac:dyDescent="0.25">
      <c r="A19" s="1">
        <v>58</v>
      </c>
      <c r="B19" s="2">
        <v>44324</v>
      </c>
      <c r="C19" s="15">
        <f t="shared" si="0"/>
        <v>44324</v>
      </c>
      <c r="D19" s="19">
        <v>251568</v>
      </c>
      <c r="E19" s="3"/>
      <c r="F19" s="3"/>
      <c r="G19" s="3">
        <v>1410286.52</v>
      </c>
      <c r="H19" s="3">
        <v>42308.6</v>
      </c>
      <c r="I19" s="3">
        <f>H19/G19*100</f>
        <v>3.0000003119933387</v>
      </c>
      <c r="J19" s="2">
        <v>44130</v>
      </c>
      <c r="K19" s="15">
        <f t="shared" si="1"/>
        <v>44130</v>
      </c>
      <c r="L19" s="19">
        <v>329720</v>
      </c>
      <c r="N19" s="4">
        <f t="shared" si="2"/>
        <v>13949991592</v>
      </c>
      <c r="O19" s="4">
        <v>13949991592</v>
      </c>
      <c r="P19" s="1" t="s">
        <v>69</v>
      </c>
      <c r="Q19" s="1">
        <v>58</v>
      </c>
      <c r="R19" s="1" t="s">
        <v>77</v>
      </c>
      <c r="S19" s="29">
        <v>42308.6</v>
      </c>
      <c r="T19" s="1" t="s">
        <v>70</v>
      </c>
      <c r="U19" s="19">
        <v>329720</v>
      </c>
      <c r="V19" s="1" t="s">
        <v>71</v>
      </c>
      <c r="W19" s="1" t="s">
        <v>72</v>
      </c>
      <c r="X19" s="1">
        <v>254</v>
      </c>
      <c r="Y19" s="1" t="s">
        <v>73</v>
      </c>
      <c r="Z19" s="1" t="s">
        <v>167</v>
      </c>
      <c r="AA19" s="1" t="s">
        <v>75</v>
      </c>
      <c r="AB19" s="1" t="s">
        <v>76</v>
      </c>
      <c r="AD19" s="1" t="str">
        <f t="shared" si="3"/>
        <v>فرآب اینترنشنال- هزینه 3% کارمزد اینویس 58 معادل 42308.6 یورو با فی 329720 ریال با شماره رفرنس 254 اعلامیه بدهکار ش 0100/7089 ال سی TMB/96109363</v>
      </c>
    </row>
    <row r="20" spans="1:31" s="1" customFormat="1" ht="24" x14ac:dyDescent="0.25">
      <c r="A20" s="1">
        <v>59</v>
      </c>
      <c r="B20" s="2">
        <v>44324</v>
      </c>
      <c r="C20" s="15">
        <f t="shared" si="0"/>
        <v>44324</v>
      </c>
      <c r="D20" s="19">
        <v>251568</v>
      </c>
      <c r="E20" s="3"/>
      <c r="F20" s="3"/>
      <c r="G20" s="3">
        <v>3017210</v>
      </c>
      <c r="H20" s="3">
        <v>90516.3</v>
      </c>
      <c r="I20" s="3">
        <f>H20/G20*100</f>
        <v>3.0000000000000004</v>
      </c>
      <c r="J20" s="2">
        <v>44130</v>
      </c>
      <c r="K20" s="15">
        <f t="shared" si="1"/>
        <v>44130</v>
      </c>
      <c r="L20" s="19">
        <v>329720</v>
      </c>
      <c r="N20" s="4">
        <f t="shared" si="2"/>
        <v>29845034436</v>
      </c>
      <c r="O20" s="4">
        <v>29845034436</v>
      </c>
      <c r="P20" s="1" t="s">
        <v>69</v>
      </c>
      <c r="Q20" s="1">
        <v>59</v>
      </c>
      <c r="R20" s="1" t="s">
        <v>77</v>
      </c>
      <c r="S20" s="29">
        <v>90516.3</v>
      </c>
      <c r="T20" s="1" t="s">
        <v>70</v>
      </c>
      <c r="U20" s="19">
        <v>329720</v>
      </c>
      <c r="V20" s="1" t="s">
        <v>71</v>
      </c>
      <c r="W20" s="1" t="s">
        <v>72</v>
      </c>
      <c r="X20" s="1">
        <v>254</v>
      </c>
      <c r="Y20" s="1" t="s">
        <v>73</v>
      </c>
      <c r="Z20" s="1" t="s">
        <v>167</v>
      </c>
      <c r="AA20" s="1" t="s">
        <v>75</v>
      </c>
      <c r="AB20" s="1" t="s">
        <v>76</v>
      </c>
      <c r="AD20" s="1" t="str">
        <f t="shared" si="3"/>
        <v>فرآب اینترنشنال- هزینه 3% کارمزد اینویس 59 معادل 90516.3 یورو با فی 329720 ریال با شماره رفرنس 254 اعلامیه بدهکار ش 0100/7089 ال سی TMB/96109363</v>
      </c>
    </row>
    <row r="21" spans="1:31" s="1" customFormat="1" ht="24" x14ac:dyDescent="0.25">
      <c r="A21" s="1">
        <v>60</v>
      </c>
      <c r="B21" s="2">
        <v>44325</v>
      </c>
      <c r="C21" s="15">
        <f t="shared" si="0"/>
        <v>44325</v>
      </c>
      <c r="D21" s="19">
        <v>252130</v>
      </c>
      <c r="E21" s="3"/>
      <c r="F21" s="3"/>
      <c r="G21" s="3">
        <v>3514000</v>
      </c>
      <c r="H21" s="3">
        <v>105420</v>
      </c>
      <c r="I21" s="3">
        <f>H21/G21*100</f>
        <v>3</v>
      </c>
      <c r="J21" s="2">
        <v>44135</v>
      </c>
      <c r="K21" s="15">
        <f t="shared" si="1"/>
        <v>44135</v>
      </c>
      <c r="L21" s="19">
        <v>316365</v>
      </c>
      <c r="N21" s="4">
        <f t="shared" si="2"/>
        <v>33351198300</v>
      </c>
      <c r="O21" s="4">
        <v>33351198300</v>
      </c>
      <c r="P21" s="1" t="s">
        <v>69</v>
      </c>
      <c r="Q21" s="1">
        <v>60</v>
      </c>
      <c r="R21" s="1" t="s">
        <v>77</v>
      </c>
      <c r="S21" s="28">
        <v>105420</v>
      </c>
      <c r="T21" s="1" t="s">
        <v>70</v>
      </c>
      <c r="U21" s="19">
        <v>316365</v>
      </c>
      <c r="V21" s="1" t="s">
        <v>71</v>
      </c>
      <c r="W21" s="1" t="s">
        <v>72</v>
      </c>
      <c r="X21" s="1">
        <v>256</v>
      </c>
      <c r="Y21" s="1" t="s">
        <v>73</v>
      </c>
      <c r="Z21" s="1" t="s">
        <v>167</v>
      </c>
      <c r="AA21" s="1" t="s">
        <v>75</v>
      </c>
      <c r="AB21" s="1" t="s">
        <v>76</v>
      </c>
      <c r="AD21" s="1" t="str">
        <f t="shared" si="3"/>
        <v>فرآب اینترنشنال- هزینه 3% کارمزد اینویس 60 معادل 105420 یورو با فی 316365 ریال با شماره رفرنس 256 اعلامیه بدهکار ش 0100/7089 ال سی TMB/96109363</v>
      </c>
    </row>
    <row r="22" spans="1:31" s="1" customFormat="1" ht="24" x14ac:dyDescent="0.25">
      <c r="A22" s="1">
        <v>61</v>
      </c>
      <c r="B22" s="2">
        <v>44325</v>
      </c>
      <c r="C22" s="15">
        <f t="shared" si="0"/>
        <v>44325</v>
      </c>
      <c r="D22" s="19">
        <v>252130</v>
      </c>
      <c r="E22" s="3"/>
      <c r="F22" s="3"/>
      <c r="G22" s="3">
        <v>1333389</v>
      </c>
      <c r="H22" s="3">
        <v>40001.67</v>
      </c>
      <c r="I22" s="3">
        <f>H22/G22*100</f>
        <v>3</v>
      </c>
      <c r="J22" s="2">
        <v>44136</v>
      </c>
      <c r="K22" s="15">
        <f t="shared" si="1"/>
        <v>44136</v>
      </c>
      <c r="L22" s="19">
        <v>310309</v>
      </c>
      <c r="N22" s="4">
        <f t="shared" si="2"/>
        <v>12412878216.029999</v>
      </c>
      <c r="O22" s="4">
        <v>12412878216</v>
      </c>
      <c r="P22" s="1" t="s">
        <v>69</v>
      </c>
      <c r="Q22" s="1">
        <v>61</v>
      </c>
      <c r="R22" s="1" t="s">
        <v>77</v>
      </c>
      <c r="S22" s="29">
        <v>40001.67</v>
      </c>
      <c r="T22" s="1" t="s">
        <v>70</v>
      </c>
      <c r="U22" s="19">
        <v>310309</v>
      </c>
      <c r="V22" s="1" t="s">
        <v>71</v>
      </c>
      <c r="W22" s="1" t="s">
        <v>72</v>
      </c>
      <c r="X22" s="1">
        <v>257</v>
      </c>
      <c r="Y22" s="1" t="s">
        <v>73</v>
      </c>
      <c r="Z22" s="1" t="s">
        <v>167</v>
      </c>
      <c r="AA22" s="1" t="s">
        <v>75</v>
      </c>
      <c r="AB22" s="1" t="s">
        <v>76</v>
      </c>
      <c r="AD22" s="1" t="str">
        <f t="shared" si="3"/>
        <v>فرآب اینترنشنال- هزینه 3% کارمزد اینویس 61 معادل 40001.67 یورو با فی 310309 ریال با شماره رفرنس 257 اعلامیه بدهکار ش 0100/7089 ال سی TMB/96109363</v>
      </c>
    </row>
    <row r="23" spans="1:31" s="1" customFormat="1" ht="24" x14ac:dyDescent="0.25">
      <c r="A23" s="1">
        <v>62</v>
      </c>
      <c r="B23" s="2">
        <v>44327</v>
      </c>
      <c r="C23" s="15">
        <f t="shared" si="0"/>
        <v>44327</v>
      </c>
      <c r="D23" s="19">
        <v>263481</v>
      </c>
      <c r="E23" s="3"/>
      <c r="F23" s="3"/>
      <c r="G23" s="3">
        <v>2023000</v>
      </c>
      <c r="H23" s="3">
        <v>60690</v>
      </c>
      <c r="I23" s="3">
        <f>H23/G23*100</f>
        <v>3</v>
      </c>
      <c r="J23" s="2">
        <v>44153</v>
      </c>
      <c r="K23" s="15">
        <f t="shared" si="1"/>
        <v>44153</v>
      </c>
      <c r="L23" s="19">
        <v>298191</v>
      </c>
      <c r="N23" s="4">
        <f t="shared" si="2"/>
        <v>18097211790</v>
      </c>
      <c r="O23" s="4">
        <v>18097211790</v>
      </c>
      <c r="P23" s="1" t="s">
        <v>69</v>
      </c>
      <c r="Q23" s="1">
        <v>62</v>
      </c>
      <c r="R23" s="1" t="s">
        <v>77</v>
      </c>
      <c r="S23" s="28">
        <v>60690</v>
      </c>
      <c r="T23" s="1" t="s">
        <v>70</v>
      </c>
      <c r="U23" s="19">
        <v>298191</v>
      </c>
      <c r="V23" s="1" t="s">
        <v>71</v>
      </c>
      <c r="W23" s="1" t="s">
        <v>72</v>
      </c>
      <c r="X23" s="1">
        <v>293</v>
      </c>
      <c r="Y23" s="1" t="s">
        <v>73</v>
      </c>
      <c r="Z23" s="1" t="s">
        <v>167</v>
      </c>
      <c r="AA23" s="1" t="s">
        <v>75</v>
      </c>
      <c r="AB23" s="1" t="s">
        <v>76</v>
      </c>
      <c r="AD23" s="1" t="str">
        <f t="shared" si="3"/>
        <v>فرآب اینترنشنال- هزینه 3% کارمزد اینویس 62 معادل 60690 یورو با فی 298191 ریال با شماره رفرنس 293 اعلامیه بدهکار ش 0100/7089 ال سی TMB/96109363</v>
      </c>
    </row>
    <row r="24" spans="1:31" s="1" customFormat="1" ht="24" x14ac:dyDescent="0.25">
      <c r="A24" s="1">
        <v>63</v>
      </c>
      <c r="B24" s="2">
        <v>44334</v>
      </c>
      <c r="C24" s="15">
        <f t="shared" si="0"/>
        <v>44334</v>
      </c>
      <c r="D24" s="19">
        <v>269359</v>
      </c>
      <c r="E24" s="3"/>
      <c r="F24" s="3"/>
      <c r="G24" s="3">
        <v>550000</v>
      </c>
      <c r="H24" s="3">
        <v>16500</v>
      </c>
      <c r="I24" s="3">
        <f>H24/G24*100</f>
        <v>3</v>
      </c>
      <c r="J24" s="2">
        <v>44158</v>
      </c>
      <c r="K24" s="15">
        <f t="shared" si="1"/>
        <v>44158</v>
      </c>
      <c r="L24" s="19">
        <v>298405</v>
      </c>
      <c r="N24" s="4">
        <f t="shared" si="2"/>
        <v>4923682500</v>
      </c>
      <c r="O24" s="4">
        <v>4923682500</v>
      </c>
      <c r="P24" s="1" t="s">
        <v>69</v>
      </c>
      <c r="Q24" s="1">
        <v>63</v>
      </c>
      <c r="R24" s="1" t="s">
        <v>77</v>
      </c>
      <c r="S24" s="28">
        <v>16500</v>
      </c>
      <c r="T24" s="1" t="s">
        <v>70</v>
      </c>
      <c r="U24" s="19">
        <v>298405</v>
      </c>
      <c r="V24" s="1" t="s">
        <v>71</v>
      </c>
      <c r="W24" s="1" t="s">
        <v>72</v>
      </c>
      <c r="X24" s="1">
        <v>294</v>
      </c>
      <c r="Y24" s="1" t="s">
        <v>73</v>
      </c>
      <c r="Z24" s="1" t="s">
        <v>167</v>
      </c>
      <c r="AA24" s="1" t="s">
        <v>75</v>
      </c>
      <c r="AB24" s="1" t="s">
        <v>76</v>
      </c>
      <c r="AD24" s="1" t="str">
        <f t="shared" si="3"/>
        <v>فرآب اینترنشنال- هزینه 3% کارمزد اینویس 63 معادل 16500 یورو با فی 298405 ریال با شماره رفرنس 294 اعلامیه بدهکار ش 0100/7089 ال سی TMB/96109363</v>
      </c>
    </row>
    <row r="25" spans="1:31" s="1" customFormat="1" ht="24" x14ac:dyDescent="0.25">
      <c r="A25" s="1">
        <v>64</v>
      </c>
      <c r="B25" s="2">
        <v>44338</v>
      </c>
      <c r="C25" s="15">
        <f t="shared" si="0"/>
        <v>44338</v>
      </c>
      <c r="D25" s="19">
        <v>269672</v>
      </c>
      <c r="E25" s="3"/>
      <c r="F25" s="3"/>
      <c r="G25" s="3">
        <v>4135500</v>
      </c>
      <c r="H25" s="3">
        <v>102035</v>
      </c>
      <c r="I25" s="3">
        <f>H25/G25*100</f>
        <v>2.4672953693628341</v>
      </c>
      <c r="J25" s="2">
        <v>44181</v>
      </c>
      <c r="K25" s="15">
        <f t="shared" si="1"/>
        <v>44181</v>
      </c>
      <c r="L25" s="19">
        <v>309483</v>
      </c>
      <c r="N25" s="4">
        <f t="shared" si="2"/>
        <v>31578097905</v>
      </c>
      <c r="O25" s="4">
        <v>31578097905</v>
      </c>
      <c r="P25" s="1" t="s">
        <v>69</v>
      </c>
      <c r="Q25" s="1">
        <v>64</v>
      </c>
      <c r="R25" s="1" t="s">
        <v>77</v>
      </c>
      <c r="S25" s="28">
        <v>102035</v>
      </c>
      <c r="T25" s="1" t="s">
        <v>70</v>
      </c>
      <c r="U25" s="19">
        <v>309483</v>
      </c>
      <c r="V25" s="1" t="s">
        <v>71</v>
      </c>
      <c r="W25" s="1" t="s">
        <v>72</v>
      </c>
      <c r="X25" s="1">
        <v>299</v>
      </c>
      <c r="Y25" s="1" t="s">
        <v>73</v>
      </c>
      <c r="Z25" s="1" t="s">
        <v>167</v>
      </c>
      <c r="AA25" s="1" t="s">
        <v>75</v>
      </c>
      <c r="AB25" s="1" t="s">
        <v>76</v>
      </c>
      <c r="AD25" s="1" t="str">
        <f t="shared" si="3"/>
        <v>فرآب اینترنشنال- هزینه 3% کارمزد اینویس 64 معادل 102035 یورو با فی 309483 ریال با شماره رفرنس 299 اعلامیه بدهکار ش 0100/7089 ال سی TMB/96109363</v>
      </c>
    </row>
    <row r="26" spans="1:31" s="1" customFormat="1" ht="24" x14ac:dyDescent="0.25">
      <c r="A26" s="1">
        <v>65</v>
      </c>
      <c r="B26" s="2">
        <v>44339</v>
      </c>
      <c r="C26" s="15">
        <f t="shared" si="0"/>
        <v>44339</v>
      </c>
      <c r="D26" s="19">
        <v>270105</v>
      </c>
      <c r="E26" s="3"/>
      <c r="F26" s="3"/>
      <c r="G26" s="3">
        <v>2014000</v>
      </c>
      <c r="H26" s="3">
        <v>60240</v>
      </c>
      <c r="I26" s="3">
        <f>H26/G26*100</f>
        <v>2.9910625620655411</v>
      </c>
      <c r="J26" s="2">
        <v>44194</v>
      </c>
      <c r="K26" s="15">
        <f t="shared" si="1"/>
        <v>44194</v>
      </c>
      <c r="L26" s="19">
        <v>308269</v>
      </c>
      <c r="N26" s="4">
        <f t="shared" si="2"/>
        <v>18570124560</v>
      </c>
      <c r="O26" s="4">
        <v>18570124560</v>
      </c>
      <c r="P26" s="1" t="s">
        <v>69</v>
      </c>
      <c r="Q26" s="1">
        <v>65</v>
      </c>
      <c r="R26" s="1" t="s">
        <v>77</v>
      </c>
      <c r="S26" s="28">
        <v>60240</v>
      </c>
      <c r="T26" s="1" t="s">
        <v>70</v>
      </c>
      <c r="U26" s="19">
        <v>308269</v>
      </c>
      <c r="V26" s="1" t="s">
        <v>71</v>
      </c>
      <c r="W26" s="1" t="s">
        <v>72</v>
      </c>
      <c r="X26" s="1">
        <v>337</v>
      </c>
      <c r="Y26" s="1" t="s">
        <v>73</v>
      </c>
      <c r="Z26" s="1" t="s">
        <v>167</v>
      </c>
      <c r="AA26" s="1" t="s">
        <v>75</v>
      </c>
      <c r="AB26" s="1" t="s">
        <v>76</v>
      </c>
      <c r="AD26" s="1" t="str">
        <f t="shared" si="3"/>
        <v>فرآب اینترنشنال- هزینه 3% کارمزد اینویس 65 معادل 60240 یورو با فی 308269 ریال با شماره رفرنس 337 اعلامیه بدهکار ش 0100/7089 ال سی TMB/96109363</v>
      </c>
    </row>
    <row r="27" spans="1:31" s="5" customFormat="1" ht="19.5" x14ac:dyDescent="0.25"/>
    <row r="28" spans="1:31" s="5" customFormat="1" ht="19.5" x14ac:dyDescent="0.25"/>
    <row r="29" spans="1:31" s="5" customFormat="1" ht="19.5" x14ac:dyDescent="0.25"/>
    <row r="30" spans="1:31" s="5" customFormat="1" ht="19.5" x14ac:dyDescent="0.25"/>
  </sheetData>
  <autoFilter ref="A2:K26" xr:uid="{E3F00309-B7AA-4841-9A24-125A28584F9B}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364AB-AE3B-40D3-83F6-1B1B31E4DD09}">
  <dimension ref="A1:F103"/>
  <sheetViews>
    <sheetView view="pageBreakPreview" topLeftCell="A20" zoomScaleNormal="100" zoomScaleSheetLayoutView="100" workbookViewId="0">
      <selection activeCell="D50" sqref="D50"/>
    </sheetView>
  </sheetViews>
  <sheetFormatPr defaultRowHeight="15" x14ac:dyDescent="0.25"/>
  <cols>
    <col min="1" max="1" width="8.140625" style="12" customWidth="1"/>
    <col min="2" max="2" width="10.7109375" style="12" bestFit="1" customWidth="1"/>
    <col min="3" max="3" width="9.140625" style="12"/>
    <col min="4" max="4" width="12.42578125" style="13" bestFit="1" customWidth="1"/>
    <col min="5" max="5" width="10" style="12" bestFit="1" customWidth="1"/>
    <col min="6" max="16384" width="9.140625" style="12"/>
  </cols>
  <sheetData>
    <row r="1" spans="1:6" x14ac:dyDescent="0.25">
      <c r="A1" s="10" t="s">
        <v>54</v>
      </c>
      <c r="B1" s="10" t="s">
        <v>58</v>
      </c>
      <c r="C1" s="10" t="s">
        <v>55</v>
      </c>
      <c r="D1" s="11" t="s">
        <v>56</v>
      </c>
      <c r="E1" s="10" t="s">
        <v>59</v>
      </c>
      <c r="F1" s="10" t="s">
        <v>57</v>
      </c>
    </row>
    <row r="2" spans="1:6" x14ac:dyDescent="0.25">
      <c r="A2" s="10">
        <v>1</v>
      </c>
      <c r="B2" s="10" t="s">
        <v>3</v>
      </c>
      <c r="C2" s="10"/>
      <c r="D2" s="11">
        <v>5155.2299999999996</v>
      </c>
      <c r="E2" s="10"/>
      <c r="F2" s="10"/>
    </row>
    <row r="3" spans="1:6" x14ac:dyDescent="0.25">
      <c r="A3" s="10">
        <v>2</v>
      </c>
      <c r="B3" s="10" t="s">
        <v>48</v>
      </c>
      <c r="C3" s="10"/>
      <c r="D3" s="11">
        <v>2840.61</v>
      </c>
      <c r="E3" s="10"/>
      <c r="F3" s="10"/>
    </row>
    <row r="4" spans="1:6" x14ac:dyDescent="0.25">
      <c r="A4" s="10" t="s">
        <v>60</v>
      </c>
      <c r="B4" s="10" t="s">
        <v>35</v>
      </c>
      <c r="C4" s="10"/>
      <c r="D4" s="11">
        <v>20990</v>
      </c>
      <c r="E4" s="10"/>
      <c r="F4" s="10"/>
    </row>
    <row r="5" spans="1:6" x14ac:dyDescent="0.25">
      <c r="A5" s="10">
        <v>5</v>
      </c>
      <c r="B5" s="10" t="s">
        <v>36</v>
      </c>
      <c r="C5" s="10"/>
      <c r="D5" s="11">
        <v>12949.15</v>
      </c>
      <c r="E5" s="10"/>
      <c r="F5" s="10"/>
    </row>
    <row r="6" spans="1:6" x14ac:dyDescent="0.25">
      <c r="A6" s="10">
        <v>6</v>
      </c>
      <c r="B6" s="10" t="s">
        <v>49</v>
      </c>
      <c r="C6" s="10"/>
      <c r="D6" s="11">
        <v>48748.7</v>
      </c>
      <c r="E6" s="10"/>
      <c r="F6" s="10"/>
    </row>
    <row r="7" spans="1:6" x14ac:dyDescent="0.25">
      <c r="A7" s="10">
        <v>7</v>
      </c>
      <c r="B7" s="10" t="s">
        <v>49</v>
      </c>
      <c r="C7" s="10"/>
      <c r="D7" s="11">
        <v>14266.59</v>
      </c>
      <c r="E7" s="10"/>
      <c r="F7" s="10"/>
    </row>
    <row r="8" spans="1:6" x14ac:dyDescent="0.25">
      <c r="A8" s="10">
        <v>8</v>
      </c>
      <c r="B8" s="10" t="s">
        <v>49</v>
      </c>
      <c r="C8" s="10"/>
      <c r="D8" s="11">
        <v>14941.08</v>
      </c>
      <c r="E8" s="10"/>
      <c r="F8" s="10"/>
    </row>
    <row r="9" spans="1:6" x14ac:dyDescent="0.25">
      <c r="A9" s="10">
        <v>9</v>
      </c>
      <c r="B9" s="10" t="s">
        <v>50</v>
      </c>
      <c r="C9" s="10"/>
      <c r="D9" s="11">
        <v>9329.51</v>
      </c>
      <c r="E9" s="10"/>
      <c r="F9" s="10"/>
    </row>
    <row r="10" spans="1:6" x14ac:dyDescent="0.25">
      <c r="A10" s="10">
        <v>10</v>
      </c>
      <c r="B10" s="10" t="s">
        <v>51</v>
      </c>
      <c r="C10" s="10"/>
      <c r="D10" s="11">
        <v>14009.147999999999</v>
      </c>
      <c r="E10" s="10"/>
      <c r="F10" s="10"/>
    </row>
    <row r="11" spans="1:6" x14ac:dyDescent="0.25">
      <c r="A11" s="10">
        <v>11</v>
      </c>
      <c r="B11" s="10" t="s">
        <v>4</v>
      </c>
      <c r="C11" s="10"/>
      <c r="D11" s="11">
        <v>30317.445</v>
      </c>
      <c r="E11" s="10"/>
      <c r="F11" s="10"/>
    </row>
    <row r="12" spans="1:6" x14ac:dyDescent="0.25">
      <c r="A12" s="10">
        <v>12</v>
      </c>
      <c r="B12" s="10" t="s">
        <v>4</v>
      </c>
      <c r="C12" s="10"/>
      <c r="D12" s="11">
        <v>18142.511999999999</v>
      </c>
      <c r="E12" s="10"/>
      <c r="F12" s="10"/>
    </row>
    <row r="13" spans="1:6" x14ac:dyDescent="0.25">
      <c r="A13" s="10">
        <v>13</v>
      </c>
      <c r="B13" s="10" t="s">
        <v>5</v>
      </c>
      <c r="C13" s="10"/>
      <c r="D13" s="11">
        <v>13402.87</v>
      </c>
      <c r="E13" s="10"/>
      <c r="F13" s="10"/>
    </row>
    <row r="14" spans="1:6" x14ac:dyDescent="0.25">
      <c r="A14" s="10">
        <v>14</v>
      </c>
      <c r="B14" s="10" t="s">
        <v>6</v>
      </c>
      <c r="C14" s="10"/>
      <c r="D14" s="11">
        <v>43017.552899999995</v>
      </c>
      <c r="E14" s="10"/>
      <c r="F14" s="10"/>
    </row>
    <row r="15" spans="1:6" x14ac:dyDescent="0.25">
      <c r="A15" s="10">
        <v>15</v>
      </c>
      <c r="B15" s="10" t="s">
        <v>52</v>
      </c>
      <c r="C15" s="10"/>
      <c r="D15" s="11">
        <v>58370.755499999999</v>
      </c>
      <c r="E15" s="10"/>
      <c r="F15" s="10"/>
    </row>
    <row r="16" spans="1:6" x14ac:dyDescent="0.25">
      <c r="A16" s="10">
        <v>16</v>
      </c>
      <c r="B16" s="10" t="s">
        <v>23</v>
      </c>
      <c r="C16" s="10"/>
      <c r="D16" s="11">
        <v>14744.519999999999</v>
      </c>
      <c r="E16" s="10"/>
      <c r="F16" s="10"/>
    </row>
    <row r="17" spans="1:6" x14ac:dyDescent="0.25">
      <c r="A17" s="10">
        <v>17</v>
      </c>
      <c r="B17" s="10" t="s">
        <v>7</v>
      </c>
      <c r="C17" s="10"/>
      <c r="D17" s="11">
        <v>17391.294300000001</v>
      </c>
      <c r="E17" s="10"/>
      <c r="F17" s="10"/>
    </row>
    <row r="18" spans="1:6" x14ac:dyDescent="0.25">
      <c r="A18" s="10">
        <v>18</v>
      </c>
      <c r="B18" s="10" t="s">
        <v>8</v>
      </c>
      <c r="C18" s="10"/>
      <c r="D18" s="11">
        <v>55877.888399999996</v>
      </c>
      <c r="E18" s="10"/>
      <c r="F18" s="10"/>
    </row>
    <row r="19" spans="1:6" x14ac:dyDescent="0.25">
      <c r="A19" s="10">
        <v>19</v>
      </c>
      <c r="B19" s="10" t="s">
        <v>9</v>
      </c>
      <c r="C19" s="10"/>
      <c r="D19" s="11">
        <v>9766.6979999999985</v>
      </c>
      <c r="E19" s="10"/>
      <c r="F19" s="10"/>
    </row>
    <row r="20" spans="1:6" x14ac:dyDescent="0.25">
      <c r="A20" s="10">
        <v>20</v>
      </c>
      <c r="B20" s="10" t="s">
        <v>10</v>
      </c>
      <c r="C20" s="10"/>
      <c r="D20" s="11">
        <v>14829.294599999999</v>
      </c>
      <c r="E20" s="10"/>
      <c r="F20" s="10"/>
    </row>
    <row r="21" spans="1:6" x14ac:dyDescent="0.25">
      <c r="A21" s="10">
        <v>21</v>
      </c>
      <c r="B21" s="10" t="s">
        <v>10</v>
      </c>
      <c r="C21" s="10"/>
      <c r="D21" s="11">
        <v>10306.859999999999</v>
      </c>
      <c r="E21" s="10"/>
      <c r="F21" s="10"/>
    </row>
    <row r="22" spans="1:6" x14ac:dyDescent="0.25">
      <c r="A22" s="10">
        <v>22</v>
      </c>
      <c r="B22" s="10" t="s">
        <v>11</v>
      </c>
      <c r="C22" s="10"/>
      <c r="D22" s="11">
        <v>17835.055199999999</v>
      </c>
      <c r="E22" s="10"/>
      <c r="F22" s="10"/>
    </row>
    <row r="23" spans="1:6" x14ac:dyDescent="0.25">
      <c r="A23" s="10">
        <v>23</v>
      </c>
      <c r="B23" s="10" t="s">
        <v>12</v>
      </c>
      <c r="C23" s="10"/>
      <c r="D23" s="11">
        <v>72330</v>
      </c>
      <c r="E23" s="10"/>
      <c r="F23" s="10"/>
    </row>
    <row r="24" spans="1:6" x14ac:dyDescent="0.25">
      <c r="A24" s="10">
        <v>24</v>
      </c>
      <c r="B24" s="10" t="s">
        <v>13</v>
      </c>
      <c r="C24" s="10"/>
      <c r="D24" s="11">
        <v>13820.048999999999</v>
      </c>
      <c r="E24" s="10"/>
      <c r="F24" s="10"/>
    </row>
    <row r="25" spans="1:6" x14ac:dyDescent="0.25">
      <c r="A25" s="10">
        <v>25</v>
      </c>
      <c r="B25" s="10" t="s">
        <v>13</v>
      </c>
      <c r="C25" s="10"/>
      <c r="D25" s="11">
        <v>52964.540999999997</v>
      </c>
      <c r="E25" s="10"/>
      <c r="F25" s="10"/>
    </row>
    <row r="26" spans="1:6" x14ac:dyDescent="0.25">
      <c r="A26" s="10">
        <v>26</v>
      </c>
      <c r="B26" s="10" t="s">
        <v>14</v>
      </c>
      <c r="C26" s="10"/>
      <c r="D26" s="11">
        <v>7072.6596</v>
      </c>
      <c r="E26" s="10"/>
      <c r="F26" s="10"/>
    </row>
    <row r="27" spans="1:6" x14ac:dyDescent="0.25">
      <c r="A27" s="10">
        <v>27</v>
      </c>
      <c r="B27" s="10" t="s">
        <v>15</v>
      </c>
      <c r="C27" s="10"/>
      <c r="D27" s="11">
        <v>43853.172299999998</v>
      </c>
      <c r="E27" s="10"/>
      <c r="F27" s="10"/>
    </row>
    <row r="28" spans="1:6" x14ac:dyDescent="0.25">
      <c r="A28" s="10">
        <v>28</v>
      </c>
      <c r="B28" s="10" t="s">
        <v>37</v>
      </c>
      <c r="C28" s="10"/>
      <c r="D28" s="11">
        <v>32827.306799999998</v>
      </c>
      <c r="E28" s="10"/>
      <c r="F28" s="10"/>
    </row>
    <row r="29" spans="1:6" x14ac:dyDescent="0.25">
      <c r="A29" s="10">
        <v>29</v>
      </c>
      <c r="B29" s="10" t="s">
        <v>16</v>
      </c>
      <c r="C29" s="10"/>
      <c r="D29" s="11">
        <v>7502.4384</v>
      </c>
      <c r="E29" s="10"/>
      <c r="F29" s="10"/>
    </row>
    <row r="30" spans="1:6" x14ac:dyDescent="0.25">
      <c r="A30" s="10">
        <v>30</v>
      </c>
      <c r="B30" s="10" t="s">
        <v>17</v>
      </c>
      <c r="C30" s="10"/>
      <c r="D30" s="11">
        <v>31488.0144</v>
      </c>
      <c r="E30" s="10"/>
      <c r="F30" s="10"/>
    </row>
    <row r="31" spans="1:6" x14ac:dyDescent="0.25">
      <c r="A31" s="10">
        <v>31</v>
      </c>
      <c r="B31" s="10" t="s">
        <v>17</v>
      </c>
      <c r="C31" s="10"/>
      <c r="D31" s="11">
        <v>15511.182299999999</v>
      </c>
      <c r="E31" s="10"/>
      <c r="F31" s="10"/>
    </row>
    <row r="32" spans="1:6" x14ac:dyDescent="0.25">
      <c r="A32" s="10">
        <v>32</v>
      </c>
      <c r="B32" s="10" t="s">
        <v>18</v>
      </c>
      <c r="C32" s="10"/>
      <c r="D32" s="11">
        <v>10934.457</v>
      </c>
      <c r="E32" s="10"/>
      <c r="F32" s="10"/>
    </row>
    <row r="33" spans="1:6" x14ac:dyDescent="0.25">
      <c r="A33" s="10">
        <v>33</v>
      </c>
      <c r="B33" s="10" t="s">
        <v>19</v>
      </c>
      <c r="C33" s="10"/>
      <c r="D33" s="11">
        <v>119848.58100000001</v>
      </c>
      <c r="E33" s="10"/>
      <c r="F33" s="10"/>
    </row>
    <row r="34" spans="1:6" x14ac:dyDescent="0.25">
      <c r="A34" s="10">
        <v>34</v>
      </c>
      <c r="B34" s="10" t="s">
        <v>20</v>
      </c>
      <c r="C34" s="10"/>
      <c r="D34" s="11">
        <v>54900</v>
      </c>
      <c r="E34" s="10"/>
      <c r="F34" s="10"/>
    </row>
    <row r="35" spans="1:6" x14ac:dyDescent="0.25">
      <c r="A35" s="10">
        <v>35</v>
      </c>
      <c r="B35" s="10" t="s">
        <v>21</v>
      </c>
      <c r="C35" s="10"/>
      <c r="D35" s="11">
        <v>5321.4519</v>
      </c>
      <c r="E35" s="10"/>
      <c r="F35" s="10"/>
    </row>
    <row r="36" spans="1:6" x14ac:dyDescent="0.25">
      <c r="A36" s="10">
        <v>36</v>
      </c>
      <c r="B36" s="10" t="s">
        <v>22</v>
      </c>
      <c r="C36" s="10"/>
      <c r="D36" s="11">
        <v>12225.289500000001</v>
      </c>
      <c r="E36" s="10"/>
      <c r="F36" s="10"/>
    </row>
    <row r="37" spans="1:6" x14ac:dyDescent="0.25">
      <c r="A37" s="10">
        <v>37</v>
      </c>
      <c r="B37" s="10" t="s">
        <v>23</v>
      </c>
      <c r="C37" s="10"/>
      <c r="D37" s="11">
        <v>12612.777</v>
      </c>
      <c r="E37" s="10"/>
      <c r="F37" s="10"/>
    </row>
    <row r="38" spans="1:6" x14ac:dyDescent="0.25">
      <c r="A38" s="10">
        <v>38</v>
      </c>
      <c r="B38" s="10" t="s">
        <v>24</v>
      </c>
      <c r="C38" s="10"/>
      <c r="D38" s="11">
        <v>67886.399999999994</v>
      </c>
      <c r="E38" s="10"/>
      <c r="F38" s="10"/>
    </row>
    <row r="39" spans="1:6" x14ac:dyDescent="0.25">
      <c r="A39" s="10">
        <v>39</v>
      </c>
      <c r="B39" s="10" t="s">
        <v>24</v>
      </c>
      <c r="C39" s="10"/>
      <c r="D39" s="11">
        <v>22980</v>
      </c>
      <c r="E39" s="10"/>
      <c r="F39" s="10"/>
    </row>
    <row r="40" spans="1:6" x14ac:dyDescent="0.25">
      <c r="A40" s="10">
        <v>40</v>
      </c>
      <c r="B40" s="10" t="s">
        <v>25</v>
      </c>
      <c r="C40" s="10"/>
      <c r="D40" s="11">
        <v>85883.7</v>
      </c>
      <c r="E40" s="10"/>
      <c r="F40" s="10"/>
    </row>
    <row r="41" spans="1:6" x14ac:dyDescent="0.25">
      <c r="A41" s="10">
        <v>41</v>
      </c>
      <c r="B41" s="10" t="s">
        <v>24</v>
      </c>
      <c r="C41" s="10"/>
      <c r="D41" s="11">
        <v>5011.7885999999999</v>
      </c>
      <c r="E41" s="10"/>
      <c r="F41" s="10"/>
    </row>
    <row r="42" spans="1:6" x14ac:dyDescent="0.25">
      <c r="A42" s="10">
        <v>42</v>
      </c>
      <c r="B42" s="10" t="s">
        <v>26</v>
      </c>
      <c r="C42" s="10"/>
      <c r="D42" s="11">
        <v>12371.039999999999</v>
      </c>
      <c r="E42" s="10"/>
      <c r="F42" s="10"/>
    </row>
    <row r="43" spans="1:6" x14ac:dyDescent="0.25">
      <c r="A43" s="10">
        <v>43</v>
      </c>
      <c r="B43" s="10" t="s">
        <v>26</v>
      </c>
      <c r="C43" s="10"/>
      <c r="D43" s="11">
        <v>66122.435700000002</v>
      </c>
      <c r="E43" s="10"/>
      <c r="F43" s="10"/>
    </row>
    <row r="44" spans="1:6" x14ac:dyDescent="0.25">
      <c r="A44" s="10">
        <v>44</v>
      </c>
      <c r="B44" s="10" t="s">
        <v>27</v>
      </c>
      <c r="C44" s="10"/>
      <c r="D44" s="11">
        <v>31516.199999999997</v>
      </c>
      <c r="E44" s="10"/>
      <c r="F44" s="10"/>
    </row>
    <row r="45" spans="1:6" x14ac:dyDescent="0.25">
      <c r="A45" s="10">
        <v>45</v>
      </c>
      <c r="B45" s="10" t="s">
        <v>27</v>
      </c>
      <c r="C45" s="10"/>
      <c r="D45" s="11">
        <v>59322.06</v>
      </c>
      <c r="E45" s="10"/>
      <c r="F45" s="10"/>
    </row>
    <row r="46" spans="1:6" x14ac:dyDescent="0.25">
      <c r="A46" s="10">
        <v>46</v>
      </c>
      <c r="B46" s="10" t="s">
        <v>28</v>
      </c>
      <c r="C46" s="10"/>
      <c r="D46" s="11">
        <v>52044.09</v>
      </c>
      <c r="E46" s="10"/>
      <c r="F46" s="10"/>
    </row>
    <row r="47" spans="1:6" x14ac:dyDescent="0.25">
      <c r="A47" s="10">
        <v>47</v>
      </c>
      <c r="B47" s="10" t="s">
        <v>29</v>
      </c>
      <c r="C47" s="10"/>
      <c r="D47" s="11">
        <v>231483.42899999997</v>
      </c>
      <c r="E47" s="10"/>
      <c r="F47" s="10"/>
    </row>
    <row r="48" spans="1:6" x14ac:dyDescent="0.25">
      <c r="A48" s="10">
        <v>48</v>
      </c>
      <c r="B48" s="10" t="s">
        <v>30</v>
      </c>
      <c r="C48" s="10"/>
      <c r="D48" s="11">
        <v>10252.98</v>
      </c>
      <c r="E48" s="10"/>
      <c r="F48" s="10"/>
    </row>
    <row r="49" spans="1:6" x14ac:dyDescent="0.25">
      <c r="A49" s="10">
        <v>49</v>
      </c>
      <c r="B49" s="10" t="s">
        <v>38</v>
      </c>
      <c r="C49" s="10"/>
      <c r="D49" s="11">
        <v>18978</v>
      </c>
      <c r="E49" s="10"/>
      <c r="F49" s="10"/>
    </row>
    <row r="50" spans="1:6" x14ac:dyDescent="0.25">
      <c r="A50" s="10">
        <v>50</v>
      </c>
      <c r="B50" s="10" t="s">
        <v>39</v>
      </c>
      <c r="C50" s="10"/>
      <c r="D50" s="11">
        <v>641.42999999999995</v>
      </c>
      <c r="E50" s="10"/>
      <c r="F50" s="10"/>
    </row>
    <row r="51" spans="1:6" x14ac:dyDescent="0.25">
      <c r="A51" s="10">
        <v>51</v>
      </c>
      <c r="B51" s="10" t="s">
        <v>39</v>
      </c>
      <c r="C51" s="10"/>
      <c r="D51" s="11">
        <v>3422.16</v>
      </c>
      <c r="E51" s="10"/>
      <c r="F51" s="10"/>
    </row>
    <row r="52" spans="1:6" x14ac:dyDescent="0.25">
      <c r="A52" s="10">
        <v>52</v>
      </c>
      <c r="B52" s="10" t="s">
        <v>40</v>
      </c>
      <c r="C52" s="10"/>
      <c r="D52" s="11">
        <v>53232</v>
      </c>
      <c r="E52" s="10"/>
      <c r="F52" s="10"/>
    </row>
    <row r="53" spans="1:6" x14ac:dyDescent="0.25">
      <c r="A53" s="10">
        <v>53</v>
      </c>
      <c r="B53" s="10" t="s">
        <v>41</v>
      </c>
      <c r="C53" s="10"/>
      <c r="D53" s="11">
        <v>107776.2111</v>
      </c>
      <c r="E53" s="10"/>
      <c r="F53" s="10"/>
    </row>
    <row r="54" spans="1:6" x14ac:dyDescent="0.25">
      <c r="A54" s="10">
        <v>54</v>
      </c>
      <c r="B54" s="10" t="s">
        <v>42</v>
      </c>
      <c r="C54" s="10"/>
      <c r="D54" s="11">
        <v>27855.78</v>
      </c>
      <c r="E54" s="10"/>
      <c r="F54" s="10"/>
    </row>
    <row r="55" spans="1:6" x14ac:dyDescent="0.25">
      <c r="A55" s="10">
        <v>55</v>
      </c>
      <c r="B55" s="10" t="s">
        <v>9</v>
      </c>
      <c r="C55" s="10"/>
      <c r="D55" s="11">
        <v>100387.91339999999</v>
      </c>
      <c r="E55" s="10"/>
      <c r="F55" s="10"/>
    </row>
    <row r="56" spans="1:6" x14ac:dyDescent="0.25">
      <c r="A56" s="10">
        <v>56</v>
      </c>
      <c r="B56" s="10" t="s">
        <v>43</v>
      </c>
      <c r="C56" s="10"/>
      <c r="D56" s="11">
        <v>62850.63</v>
      </c>
      <c r="E56" s="10"/>
      <c r="F56" s="10"/>
    </row>
    <row r="57" spans="1:6" x14ac:dyDescent="0.25">
      <c r="A57" s="10">
        <v>57</v>
      </c>
      <c r="B57" s="10" t="s">
        <v>44</v>
      </c>
      <c r="C57" s="10"/>
      <c r="D57" s="11">
        <v>65958.322799999994</v>
      </c>
      <c r="E57" s="10"/>
      <c r="F57" s="10"/>
    </row>
    <row r="58" spans="1:6" x14ac:dyDescent="0.25">
      <c r="A58" s="10">
        <v>58</v>
      </c>
      <c r="B58" s="10" t="s">
        <v>45</v>
      </c>
      <c r="C58" s="10"/>
      <c r="D58" s="11">
        <v>42308.595600000001</v>
      </c>
      <c r="E58" s="10"/>
      <c r="F58" s="10"/>
    </row>
    <row r="59" spans="1:6" x14ac:dyDescent="0.25">
      <c r="A59" s="10">
        <v>59</v>
      </c>
      <c r="B59" s="10" t="s">
        <v>46</v>
      </c>
      <c r="C59" s="10"/>
      <c r="D59" s="11">
        <v>90516.3</v>
      </c>
      <c r="E59" s="10"/>
      <c r="F59" s="10"/>
    </row>
    <row r="60" spans="1:6" x14ac:dyDescent="0.25">
      <c r="A60" s="10">
        <v>60</v>
      </c>
      <c r="B60" s="10" t="s">
        <v>47</v>
      </c>
      <c r="C60" s="10"/>
      <c r="D60" s="11">
        <v>105420</v>
      </c>
      <c r="E60" s="10"/>
      <c r="F60" s="10"/>
    </row>
    <row r="61" spans="1:6" x14ac:dyDescent="0.25">
      <c r="A61" s="10">
        <v>61</v>
      </c>
      <c r="B61" s="10" t="s">
        <v>53</v>
      </c>
      <c r="C61" s="10"/>
      <c r="D61" s="11">
        <v>40001.67</v>
      </c>
      <c r="E61" s="10"/>
      <c r="F61" s="10"/>
    </row>
    <row r="62" spans="1:6" x14ac:dyDescent="0.25">
      <c r="A62" s="10">
        <v>62</v>
      </c>
      <c r="B62" s="10" t="s">
        <v>31</v>
      </c>
      <c r="C62" s="10"/>
      <c r="D62" s="11">
        <v>60690</v>
      </c>
      <c r="E62" s="10"/>
      <c r="F62" s="10"/>
    </row>
    <row r="63" spans="1:6" x14ac:dyDescent="0.25">
      <c r="A63" s="10">
        <v>63</v>
      </c>
      <c r="B63" s="10" t="s">
        <v>32</v>
      </c>
      <c r="C63" s="10"/>
      <c r="D63" s="11">
        <v>16500</v>
      </c>
      <c r="E63" s="10"/>
      <c r="F63" s="10"/>
    </row>
    <row r="64" spans="1:6" x14ac:dyDescent="0.25">
      <c r="A64" s="10">
        <v>64</v>
      </c>
      <c r="B64" s="10" t="s">
        <v>33</v>
      </c>
      <c r="C64" s="10"/>
      <c r="D64" s="11">
        <v>124035</v>
      </c>
      <c r="E64" s="10"/>
      <c r="F64" s="10"/>
    </row>
    <row r="65" spans="1:6" x14ac:dyDescent="0.25">
      <c r="A65" s="10">
        <v>65</v>
      </c>
      <c r="B65" s="10" t="s">
        <v>34</v>
      </c>
      <c r="C65" s="10"/>
      <c r="D65" s="11">
        <v>60420</v>
      </c>
      <c r="E65" s="10"/>
      <c r="F65" s="10"/>
    </row>
    <row r="66" spans="1:6" x14ac:dyDescent="0.25">
      <c r="A66" s="10">
        <v>66</v>
      </c>
      <c r="B66" s="10"/>
      <c r="C66" s="10"/>
      <c r="D66" s="11">
        <v>7546.98</v>
      </c>
      <c r="E66" s="10"/>
      <c r="F66" s="10"/>
    </row>
    <row r="67" spans="1:6" x14ac:dyDescent="0.25">
      <c r="A67" s="10">
        <v>67</v>
      </c>
      <c r="B67" s="10"/>
      <c r="C67" s="10"/>
      <c r="D67" s="11">
        <v>42362.294399999999</v>
      </c>
      <c r="E67" s="10"/>
      <c r="F67" s="10"/>
    </row>
    <row r="68" spans="1:6" x14ac:dyDescent="0.25">
      <c r="A68" s="10">
        <v>68</v>
      </c>
      <c r="B68" s="10"/>
      <c r="C68" s="10"/>
      <c r="D68" s="11">
        <v>61873.505999999994</v>
      </c>
      <c r="E68" s="10"/>
      <c r="F68" s="10"/>
    </row>
    <row r="69" spans="1:6" x14ac:dyDescent="0.25">
      <c r="A69" s="10">
        <v>69</v>
      </c>
      <c r="B69" s="14"/>
      <c r="C69" s="10"/>
      <c r="D69" s="11">
        <v>97712.66339999999</v>
      </c>
      <c r="E69" s="10"/>
      <c r="F69" s="10"/>
    </row>
    <row r="70" spans="1:6" x14ac:dyDescent="0.25">
      <c r="A70" s="10">
        <v>70</v>
      </c>
      <c r="B70" s="10"/>
      <c r="C70" s="10"/>
      <c r="D70" s="11">
        <v>8400</v>
      </c>
      <c r="E70" s="10"/>
      <c r="F70" s="10"/>
    </row>
    <row r="71" spans="1:6" x14ac:dyDescent="0.25">
      <c r="A71" s="10">
        <v>71</v>
      </c>
      <c r="B71" s="10"/>
      <c r="C71" s="10"/>
      <c r="D71" s="11">
        <v>29700</v>
      </c>
      <c r="E71" s="10"/>
      <c r="F71" s="10"/>
    </row>
    <row r="72" spans="1:6" x14ac:dyDescent="0.25">
      <c r="A72" s="10">
        <v>72</v>
      </c>
      <c r="B72" s="10"/>
      <c r="C72" s="10"/>
      <c r="D72" s="11">
        <v>42356.28</v>
      </c>
      <c r="E72" s="10"/>
      <c r="F72" s="10"/>
    </row>
    <row r="73" spans="1:6" x14ac:dyDescent="0.25">
      <c r="A73" s="10">
        <v>73</v>
      </c>
      <c r="B73" s="10"/>
      <c r="C73" s="10"/>
      <c r="D73" s="11">
        <v>36114.283799999997</v>
      </c>
      <c r="E73" s="10"/>
      <c r="F73" s="10"/>
    </row>
    <row r="74" spans="1:6" x14ac:dyDescent="0.25">
      <c r="A74" s="10">
        <v>74</v>
      </c>
      <c r="B74" s="10"/>
      <c r="C74" s="10"/>
      <c r="D74" s="11">
        <v>14554.725</v>
      </c>
      <c r="E74" s="10"/>
      <c r="F74" s="10"/>
    </row>
    <row r="75" spans="1:6" x14ac:dyDescent="0.25">
      <c r="A75" s="10">
        <v>75</v>
      </c>
      <c r="B75" s="10"/>
      <c r="C75" s="10"/>
      <c r="D75" s="11">
        <v>3493.2</v>
      </c>
      <c r="E75" s="10"/>
      <c r="F75" s="10"/>
    </row>
    <row r="76" spans="1:6" x14ac:dyDescent="0.25">
      <c r="A76" s="10">
        <v>76</v>
      </c>
      <c r="B76" s="10"/>
      <c r="C76" s="10"/>
      <c r="D76" s="11">
        <v>23024.16</v>
      </c>
      <c r="E76" s="10"/>
      <c r="F76" s="10"/>
    </row>
    <row r="77" spans="1:6" x14ac:dyDescent="0.25">
      <c r="A77" s="10">
        <v>77</v>
      </c>
      <c r="B77" s="10"/>
      <c r="C77" s="10"/>
      <c r="D77" s="11">
        <v>68754.599999999991</v>
      </c>
      <c r="E77" s="10"/>
      <c r="F77" s="10"/>
    </row>
    <row r="78" spans="1:6" x14ac:dyDescent="0.25">
      <c r="A78" s="10">
        <v>78</v>
      </c>
      <c r="B78" s="10"/>
      <c r="C78" s="10"/>
      <c r="D78" s="11">
        <v>39946.964999999997</v>
      </c>
      <c r="E78" s="10"/>
      <c r="F78" s="10"/>
    </row>
    <row r="79" spans="1:6" x14ac:dyDescent="0.25">
      <c r="A79" s="10">
        <v>79</v>
      </c>
      <c r="B79" s="10"/>
      <c r="C79" s="10"/>
      <c r="D79" s="11">
        <v>86200.713600000003</v>
      </c>
      <c r="E79" s="10"/>
      <c r="F79" s="10"/>
    </row>
    <row r="80" spans="1:6" x14ac:dyDescent="0.25">
      <c r="A80" s="10">
        <v>80</v>
      </c>
      <c r="B80" s="10"/>
      <c r="C80" s="10"/>
      <c r="D80" s="11">
        <v>25267.333499999997</v>
      </c>
      <c r="E80" s="10"/>
      <c r="F80" s="10"/>
    </row>
    <row r="81" spans="1:6" x14ac:dyDescent="0.25">
      <c r="A81" s="10">
        <v>81</v>
      </c>
      <c r="B81" s="10"/>
      <c r="C81" s="10"/>
      <c r="D81" s="11">
        <v>61669.241699999991</v>
      </c>
      <c r="E81" s="10"/>
      <c r="F81" s="10"/>
    </row>
    <row r="82" spans="1:6" x14ac:dyDescent="0.25">
      <c r="A82" s="10">
        <v>82</v>
      </c>
      <c r="B82" s="10"/>
      <c r="C82" s="10"/>
      <c r="D82" s="11">
        <v>27073.591800000002</v>
      </c>
      <c r="E82" s="10"/>
      <c r="F82" s="10"/>
    </row>
    <row r="83" spans="1:6" x14ac:dyDescent="0.25">
      <c r="A83" s="10">
        <v>83</v>
      </c>
      <c r="B83" s="10"/>
      <c r="C83" s="10"/>
      <c r="D83" s="11">
        <v>27912.978899999998</v>
      </c>
      <c r="E83" s="10"/>
      <c r="F83" s="10"/>
    </row>
    <row r="84" spans="1:6" x14ac:dyDescent="0.25">
      <c r="A84" s="10">
        <v>84</v>
      </c>
      <c r="B84" s="10"/>
      <c r="C84" s="10"/>
      <c r="D84" s="11">
        <v>10003.491</v>
      </c>
      <c r="E84" s="10"/>
      <c r="F84" s="10"/>
    </row>
    <row r="85" spans="1:6" x14ac:dyDescent="0.25">
      <c r="A85" s="10">
        <v>85</v>
      </c>
      <c r="B85" s="10"/>
      <c r="C85" s="10"/>
      <c r="D85" s="11">
        <v>188085.408</v>
      </c>
      <c r="E85" s="10"/>
      <c r="F85" s="10"/>
    </row>
    <row r="86" spans="1:6" x14ac:dyDescent="0.25">
      <c r="A86" s="10">
        <v>86</v>
      </c>
      <c r="B86" s="10"/>
      <c r="C86" s="10"/>
      <c r="D86" s="11">
        <v>63298.799999999996</v>
      </c>
      <c r="E86" s="10"/>
      <c r="F86" s="10"/>
    </row>
    <row r="87" spans="1:6" x14ac:dyDescent="0.25">
      <c r="A87" s="10">
        <v>87</v>
      </c>
      <c r="B87" s="10"/>
      <c r="C87" s="10"/>
      <c r="D87" s="11">
        <v>35551.724999999999</v>
      </c>
      <c r="E87" s="10"/>
      <c r="F87" s="10"/>
    </row>
    <row r="88" spans="1:6" x14ac:dyDescent="0.25">
      <c r="A88" s="10">
        <v>88</v>
      </c>
      <c r="B88" s="10"/>
      <c r="C88" s="10"/>
      <c r="D88" s="11">
        <v>12000</v>
      </c>
      <c r="E88" s="10"/>
      <c r="F88" s="10"/>
    </row>
    <row r="89" spans="1:6" x14ac:dyDescent="0.25">
      <c r="A89" s="10">
        <v>89</v>
      </c>
      <c r="B89" s="10"/>
      <c r="C89" s="10"/>
      <c r="D89" s="11">
        <v>27220.5</v>
      </c>
      <c r="E89" s="10"/>
      <c r="F89" s="10"/>
    </row>
    <row r="90" spans="1:6" x14ac:dyDescent="0.25">
      <c r="A90" s="10">
        <v>90</v>
      </c>
      <c r="B90" s="10"/>
      <c r="C90" s="10"/>
      <c r="D90" s="11">
        <v>69063.09</v>
      </c>
      <c r="E90" s="10"/>
      <c r="F90" s="10"/>
    </row>
    <row r="91" spans="1:6" x14ac:dyDescent="0.25">
      <c r="A91" s="10">
        <v>91</v>
      </c>
      <c r="B91" s="10"/>
      <c r="C91" s="10"/>
      <c r="D91" s="11">
        <v>10062.869999999999</v>
      </c>
      <c r="E91" s="10"/>
      <c r="F91" s="10"/>
    </row>
    <row r="92" spans="1:6" x14ac:dyDescent="0.25">
      <c r="A92" s="10">
        <v>92</v>
      </c>
      <c r="B92" s="10"/>
      <c r="C92" s="10"/>
      <c r="D92" s="11">
        <v>23725.41</v>
      </c>
      <c r="E92" s="10"/>
      <c r="F92" s="10"/>
    </row>
    <row r="93" spans="1:6" x14ac:dyDescent="0.25">
      <c r="A93" s="10">
        <v>93</v>
      </c>
      <c r="B93" s="10"/>
      <c r="C93" s="10"/>
      <c r="D93" s="11">
        <v>15000</v>
      </c>
      <c r="E93" s="10"/>
      <c r="F93" s="10"/>
    </row>
    <row r="94" spans="1:6" x14ac:dyDescent="0.25">
      <c r="A94" s="10">
        <v>94</v>
      </c>
      <c r="B94" s="10"/>
      <c r="C94" s="10"/>
      <c r="D94" s="11">
        <v>110501.30639999999</v>
      </c>
      <c r="E94" s="10"/>
      <c r="F94" s="10"/>
    </row>
    <row r="95" spans="1:6" x14ac:dyDescent="0.25">
      <c r="A95" s="10">
        <v>95</v>
      </c>
      <c r="B95" s="10"/>
      <c r="C95" s="10"/>
      <c r="D95" s="11">
        <v>36028.353000000003</v>
      </c>
      <c r="E95" s="10"/>
      <c r="F95" s="10"/>
    </row>
    <row r="96" spans="1:6" x14ac:dyDescent="0.25">
      <c r="A96" s="10">
        <v>96</v>
      </c>
      <c r="B96" s="10"/>
      <c r="C96" s="10"/>
      <c r="D96" s="11">
        <v>28417.113600000001</v>
      </c>
      <c r="E96" s="10"/>
      <c r="F96" s="10"/>
    </row>
    <row r="97" spans="1:6" x14ac:dyDescent="0.25">
      <c r="A97" s="10">
        <v>97</v>
      </c>
      <c r="B97" s="10"/>
      <c r="C97" s="10"/>
      <c r="D97" s="11">
        <v>22364.9022</v>
      </c>
      <c r="E97" s="10"/>
      <c r="F97" s="10"/>
    </row>
    <row r="98" spans="1:6" x14ac:dyDescent="0.25">
      <c r="A98" s="10">
        <v>98</v>
      </c>
      <c r="B98" s="10"/>
      <c r="C98" s="10"/>
      <c r="D98" s="11">
        <v>161852.54820000002</v>
      </c>
      <c r="E98" s="10"/>
      <c r="F98" s="10"/>
    </row>
    <row r="99" spans="1:6" x14ac:dyDescent="0.25">
      <c r="A99" s="10">
        <v>99</v>
      </c>
      <c r="B99" s="10"/>
      <c r="C99" s="10"/>
      <c r="D99" s="11">
        <v>12862.35</v>
      </c>
      <c r="E99" s="10"/>
      <c r="F99" s="10"/>
    </row>
    <row r="100" spans="1:6" x14ac:dyDescent="0.25">
      <c r="A100" s="10">
        <v>100</v>
      </c>
      <c r="B100" s="10"/>
      <c r="C100" s="10"/>
      <c r="D100" s="11">
        <v>24474.808799999999</v>
      </c>
      <c r="E100" s="10"/>
      <c r="F100" s="10"/>
    </row>
    <row r="101" spans="1:6" x14ac:dyDescent="0.25">
      <c r="A101" s="10">
        <v>101</v>
      </c>
      <c r="B101" s="10"/>
      <c r="C101" s="10"/>
      <c r="D101" s="11">
        <v>56598.54</v>
      </c>
      <c r="E101" s="10"/>
      <c r="F101" s="10"/>
    </row>
    <row r="103" spans="1:6" x14ac:dyDescent="0.25">
      <c r="B103" s="10" t="s">
        <v>61</v>
      </c>
      <c r="D103" s="11">
        <f>SUM(D2:D101)</f>
        <v>4177387.5536000002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D0BBC-A437-4692-9A60-F38649FEF714}">
  <dimension ref="A1:N60"/>
  <sheetViews>
    <sheetView rightToLeft="1" workbookViewId="0">
      <selection activeCell="E25" sqref="E25"/>
    </sheetView>
  </sheetViews>
  <sheetFormatPr defaultRowHeight="12.75" x14ac:dyDescent="0.2"/>
  <cols>
    <col min="1" max="1" width="11.85546875" style="21" bestFit="1" customWidth="1"/>
    <col min="2" max="2" width="11.140625" style="21" bestFit="1" customWidth="1"/>
    <col min="3" max="3" width="12.28515625" style="21" customWidth="1"/>
    <col min="4" max="4" width="12.7109375" style="21" bestFit="1" customWidth="1"/>
    <col min="5" max="5" width="10.42578125" style="21" bestFit="1" customWidth="1"/>
    <col min="6" max="6" width="149.85546875" style="21" bestFit="1" customWidth="1"/>
    <col min="7" max="7" width="20.7109375" style="21" customWidth="1"/>
    <col min="8" max="8" width="14.85546875" style="21" bestFit="1" customWidth="1"/>
    <col min="9" max="9" width="8.140625" style="21" bestFit="1" customWidth="1"/>
    <col min="10" max="10" width="13.42578125" style="21" bestFit="1" customWidth="1"/>
    <col min="11" max="11" width="13.5703125" style="21" bestFit="1" customWidth="1"/>
    <col min="12" max="12" width="11.5703125" style="21" bestFit="1" customWidth="1"/>
    <col min="13" max="13" width="8.85546875" style="21" bestFit="1" customWidth="1"/>
    <col min="14" max="14" width="7.7109375" style="21" bestFit="1" customWidth="1"/>
    <col min="15" max="16384" width="9.140625" style="21"/>
  </cols>
  <sheetData>
    <row r="1" spans="1:14" x14ac:dyDescent="0.2">
      <c r="A1" s="24" t="s">
        <v>161</v>
      </c>
      <c r="B1" s="24" t="s">
        <v>160</v>
      </c>
      <c r="C1" s="24" t="s">
        <v>159</v>
      </c>
      <c r="D1" s="24" t="s">
        <v>158</v>
      </c>
      <c r="E1" s="24" t="s">
        <v>157</v>
      </c>
      <c r="F1" s="24" t="s">
        <v>156</v>
      </c>
      <c r="G1" s="24"/>
      <c r="H1" s="24" t="s">
        <v>155</v>
      </c>
      <c r="I1" s="24" t="s">
        <v>154</v>
      </c>
      <c r="J1" s="24" t="s">
        <v>153</v>
      </c>
      <c r="K1" s="24" t="s">
        <v>152</v>
      </c>
      <c r="L1" s="24" t="s">
        <v>151</v>
      </c>
      <c r="M1" s="24" t="s">
        <v>150</v>
      </c>
      <c r="N1" s="24" t="s">
        <v>149</v>
      </c>
    </row>
    <row r="2" spans="1:14" x14ac:dyDescent="0.2">
      <c r="A2" s="22">
        <v>9</v>
      </c>
      <c r="B2" s="22">
        <v>203</v>
      </c>
      <c r="C2" s="22">
        <v>343</v>
      </c>
      <c r="D2" s="23" t="s">
        <v>79</v>
      </c>
      <c r="E2" s="23" t="s">
        <v>123</v>
      </c>
      <c r="F2" s="23" t="s">
        <v>148</v>
      </c>
      <c r="G2" s="23">
        <v>16</v>
      </c>
      <c r="H2" s="22">
        <v>2657758708</v>
      </c>
      <c r="I2" s="22">
        <v>0</v>
      </c>
      <c r="J2" s="23" t="s">
        <v>79</v>
      </c>
      <c r="K2" s="23" t="s">
        <v>79</v>
      </c>
      <c r="L2" s="23" t="s">
        <v>79</v>
      </c>
      <c r="M2" s="23" t="s">
        <v>79</v>
      </c>
      <c r="N2" s="22"/>
    </row>
    <row r="3" spans="1:14" x14ac:dyDescent="0.2">
      <c r="A3" s="22">
        <v>7</v>
      </c>
      <c r="B3" s="22">
        <v>52</v>
      </c>
      <c r="C3" s="22">
        <v>8</v>
      </c>
      <c r="D3" s="23" t="s">
        <v>79</v>
      </c>
      <c r="E3" s="23" t="s">
        <v>147</v>
      </c>
      <c r="F3" s="23" t="s">
        <v>146</v>
      </c>
      <c r="G3" s="23">
        <v>23</v>
      </c>
      <c r="H3" s="22">
        <v>12115275000</v>
      </c>
      <c r="I3" s="22">
        <v>0</v>
      </c>
      <c r="J3" s="23" t="s">
        <v>79</v>
      </c>
      <c r="K3" s="23" t="s">
        <v>79</v>
      </c>
      <c r="L3" s="23" t="s">
        <v>79</v>
      </c>
      <c r="M3" s="23" t="s">
        <v>79</v>
      </c>
      <c r="N3" s="22"/>
    </row>
    <row r="4" spans="1:14" x14ac:dyDescent="0.2">
      <c r="A4" s="22">
        <v>7</v>
      </c>
      <c r="B4" s="22">
        <v>62</v>
      </c>
      <c r="C4" s="22">
        <v>14</v>
      </c>
      <c r="D4" s="23" t="s">
        <v>79</v>
      </c>
      <c r="E4" s="23" t="s">
        <v>145</v>
      </c>
      <c r="F4" s="23" t="s">
        <v>144</v>
      </c>
      <c r="G4" s="23">
        <v>24</v>
      </c>
      <c r="H4" s="22">
        <v>2301038325</v>
      </c>
      <c r="I4" s="22">
        <v>0</v>
      </c>
      <c r="J4" s="23" t="s">
        <v>79</v>
      </c>
      <c r="K4" s="23" t="s">
        <v>79</v>
      </c>
      <c r="L4" s="23" t="s">
        <v>79</v>
      </c>
      <c r="M4" s="23" t="s">
        <v>79</v>
      </c>
      <c r="N4" s="22"/>
    </row>
    <row r="5" spans="1:14" x14ac:dyDescent="0.2">
      <c r="A5" s="22">
        <v>5</v>
      </c>
      <c r="B5" s="22">
        <v>71</v>
      </c>
      <c r="C5" s="22">
        <v>157</v>
      </c>
      <c r="D5" s="23" t="s">
        <v>79</v>
      </c>
      <c r="E5" s="23" t="s">
        <v>143</v>
      </c>
      <c r="F5" s="23" t="s">
        <v>142</v>
      </c>
      <c r="G5" s="23">
        <v>25</v>
      </c>
      <c r="H5" s="22">
        <v>8951007260</v>
      </c>
      <c r="I5" s="22">
        <v>0</v>
      </c>
      <c r="J5" s="23" t="s">
        <v>79</v>
      </c>
      <c r="K5" s="23" t="s">
        <v>79</v>
      </c>
      <c r="L5" s="23" t="s">
        <v>79</v>
      </c>
      <c r="M5" s="23" t="s">
        <v>79</v>
      </c>
      <c r="N5" s="22"/>
    </row>
    <row r="6" spans="1:14" x14ac:dyDescent="0.2">
      <c r="A6" s="22">
        <v>1</v>
      </c>
      <c r="B6" s="22">
        <v>129</v>
      </c>
      <c r="C6" s="22">
        <v>182</v>
      </c>
      <c r="D6" s="23" t="s">
        <v>79</v>
      </c>
      <c r="E6" s="23" t="s">
        <v>141</v>
      </c>
      <c r="F6" s="23" t="s">
        <v>140</v>
      </c>
      <c r="G6" s="23">
        <v>26</v>
      </c>
      <c r="H6" s="22">
        <v>1216497520</v>
      </c>
      <c r="I6" s="22">
        <v>0</v>
      </c>
      <c r="J6" s="23" t="s">
        <v>79</v>
      </c>
      <c r="K6" s="23" t="s">
        <v>79</v>
      </c>
      <c r="L6" s="23" t="s">
        <v>79</v>
      </c>
      <c r="M6" s="23" t="s">
        <v>79</v>
      </c>
      <c r="N6" s="22"/>
    </row>
    <row r="7" spans="1:14" x14ac:dyDescent="0.2">
      <c r="A7" s="22">
        <v>21</v>
      </c>
      <c r="B7" s="22">
        <v>130</v>
      </c>
      <c r="C7" s="22">
        <v>106</v>
      </c>
      <c r="D7" s="23" t="s">
        <v>79</v>
      </c>
      <c r="E7" s="23" t="s">
        <v>139</v>
      </c>
      <c r="F7" s="23" t="s">
        <v>138</v>
      </c>
      <c r="G7" s="23">
        <v>27</v>
      </c>
      <c r="H7" s="22">
        <v>7718157920</v>
      </c>
      <c r="I7" s="22">
        <v>0</v>
      </c>
      <c r="J7" s="23" t="s">
        <v>79</v>
      </c>
      <c r="K7" s="23" t="s">
        <v>79</v>
      </c>
      <c r="L7" s="23" t="s">
        <v>79</v>
      </c>
      <c r="M7" s="23" t="s">
        <v>79</v>
      </c>
      <c r="N7" s="22"/>
    </row>
    <row r="8" spans="1:14" x14ac:dyDescent="0.2">
      <c r="A8" s="22">
        <v>7</v>
      </c>
      <c r="B8" s="22">
        <v>152</v>
      </c>
      <c r="C8" s="22">
        <v>121</v>
      </c>
      <c r="D8" s="23" t="s">
        <v>79</v>
      </c>
      <c r="E8" s="23" t="s">
        <v>134</v>
      </c>
      <c r="F8" s="23" t="s">
        <v>137</v>
      </c>
      <c r="G8" s="23">
        <v>28</v>
      </c>
      <c r="H8" s="22">
        <v>6105879660</v>
      </c>
      <c r="I8" s="22">
        <v>0</v>
      </c>
      <c r="J8" s="23" t="s">
        <v>79</v>
      </c>
      <c r="K8" s="23" t="s">
        <v>79</v>
      </c>
      <c r="L8" s="23" t="s">
        <v>79</v>
      </c>
      <c r="M8" s="23" t="s">
        <v>79</v>
      </c>
      <c r="N8" s="22"/>
    </row>
    <row r="9" spans="1:14" x14ac:dyDescent="0.2">
      <c r="A9" s="22">
        <v>9</v>
      </c>
      <c r="B9" s="22">
        <v>152</v>
      </c>
      <c r="C9" s="22">
        <v>121</v>
      </c>
      <c r="D9" s="23" t="s">
        <v>79</v>
      </c>
      <c r="E9" s="23" t="s">
        <v>134</v>
      </c>
      <c r="F9" s="23" t="s">
        <v>136</v>
      </c>
      <c r="G9" s="23">
        <v>29</v>
      </c>
      <c r="H9" s="22">
        <v>1395453840</v>
      </c>
      <c r="I9" s="22">
        <v>0</v>
      </c>
      <c r="J9" s="23" t="s">
        <v>79</v>
      </c>
      <c r="K9" s="23" t="s">
        <v>79</v>
      </c>
      <c r="L9" s="23" t="s">
        <v>79</v>
      </c>
      <c r="M9" s="23" t="s">
        <v>79</v>
      </c>
      <c r="N9" s="22"/>
    </row>
    <row r="10" spans="1:14" x14ac:dyDescent="0.2">
      <c r="A10" s="22">
        <v>11</v>
      </c>
      <c r="B10" s="22">
        <v>152</v>
      </c>
      <c r="C10" s="22">
        <v>121</v>
      </c>
      <c r="D10" s="23" t="s">
        <v>79</v>
      </c>
      <c r="E10" s="23" t="s">
        <v>134</v>
      </c>
      <c r="F10" s="23" t="s">
        <v>135</v>
      </c>
      <c r="G10" s="23">
        <v>30</v>
      </c>
      <c r="H10" s="22">
        <v>5856769860</v>
      </c>
      <c r="I10" s="22">
        <v>0</v>
      </c>
      <c r="J10" s="23" t="s">
        <v>79</v>
      </c>
      <c r="K10" s="23" t="s">
        <v>79</v>
      </c>
      <c r="L10" s="23" t="s">
        <v>79</v>
      </c>
      <c r="M10" s="23" t="s">
        <v>79</v>
      </c>
      <c r="N10" s="22"/>
    </row>
    <row r="11" spans="1:14" x14ac:dyDescent="0.2">
      <c r="A11" s="22">
        <v>13</v>
      </c>
      <c r="B11" s="22">
        <v>152</v>
      </c>
      <c r="C11" s="22">
        <v>121</v>
      </c>
      <c r="D11" s="23" t="s">
        <v>79</v>
      </c>
      <c r="E11" s="23" t="s">
        <v>134</v>
      </c>
      <c r="F11" s="23" t="s">
        <v>133</v>
      </c>
      <c r="G11" s="23">
        <v>31</v>
      </c>
      <c r="H11" s="22">
        <v>2885079480</v>
      </c>
      <c r="I11" s="22">
        <v>0</v>
      </c>
      <c r="J11" s="23" t="s">
        <v>79</v>
      </c>
      <c r="K11" s="23" t="s">
        <v>79</v>
      </c>
      <c r="L11" s="23" t="s">
        <v>79</v>
      </c>
      <c r="M11" s="23" t="s">
        <v>79</v>
      </c>
      <c r="N11" s="22"/>
    </row>
    <row r="12" spans="1:14" x14ac:dyDescent="0.2">
      <c r="A12" s="22">
        <v>3</v>
      </c>
      <c r="B12" s="22">
        <v>203</v>
      </c>
      <c r="C12" s="22">
        <v>343</v>
      </c>
      <c r="D12" s="23" t="s">
        <v>79</v>
      </c>
      <c r="E12" s="23" t="s">
        <v>123</v>
      </c>
      <c r="F12" s="23" t="s">
        <v>132</v>
      </c>
      <c r="G12" s="23">
        <v>32</v>
      </c>
      <c r="H12" s="22">
        <v>1940330861</v>
      </c>
      <c r="I12" s="22">
        <v>0</v>
      </c>
      <c r="J12" s="23" t="s">
        <v>79</v>
      </c>
      <c r="K12" s="23" t="s">
        <v>79</v>
      </c>
      <c r="L12" s="23" t="s">
        <v>79</v>
      </c>
      <c r="M12" s="23" t="s">
        <v>79</v>
      </c>
      <c r="N12" s="22"/>
    </row>
    <row r="13" spans="1:14" x14ac:dyDescent="0.2">
      <c r="A13" s="22">
        <v>1</v>
      </c>
      <c r="B13" s="22">
        <v>203</v>
      </c>
      <c r="C13" s="22">
        <v>343</v>
      </c>
      <c r="D13" s="23" t="s">
        <v>79</v>
      </c>
      <c r="E13" s="23" t="s">
        <v>123</v>
      </c>
      <c r="F13" s="23" t="s">
        <v>131</v>
      </c>
      <c r="G13" s="23">
        <v>33</v>
      </c>
      <c r="H13" s="22">
        <v>21199535922</v>
      </c>
      <c r="I13" s="22">
        <v>0</v>
      </c>
      <c r="J13" s="23" t="s">
        <v>79</v>
      </c>
      <c r="K13" s="23" t="s">
        <v>79</v>
      </c>
      <c r="L13" s="23" t="s">
        <v>79</v>
      </c>
      <c r="M13" s="23" t="s">
        <v>79</v>
      </c>
      <c r="N13" s="22"/>
    </row>
    <row r="14" spans="1:14" x14ac:dyDescent="0.2">
      <c r="A14" s="22">
        <v>5</v>
      </c>
      <c r="B14" s="22">
        <v>203</v>
      </c>
      <c r="C14" s="22">
        <v>343</v>
      </c>
      <c r="D14" s="23" t="s">
        <v>79</v>
      </c>
      <c r="E14" s="23" t="s">
        <v>123</v>
      </c>
      <c r="F14" s="23" t="s">
        <v>130</v>
      </c>
      <c r="G14" s="23">
        <v>34</v>
      </c>
      <c r="H14" s="22">
        <v>9742059900</v>
      </c>
      <c r="I14" s="22">
        <v>0</v>
      </c>
      <c r="J14" s="23" t="s">
        <v>79</v>
      </c>
      <c r="K14" s="23" t="s">
        <v>79</v>
      </c>
      <c r="L14" s="23" t="s">
        <v>79</v>
      </c>
      <c r="M14" s="23" t="s">
        <v>79</v>
      </c>
      <c r="N14" s="22"/>
    </row>
    <row r="15" spans="1:14" x14ac:dyDescent="0.2">
      <c r="A15" s="22">
        <v>21</v>
      </c>
      <c r="B15" s="22">
        <v>203</v>
      </c>
      <c r="C15" s="22">
        <v>343</v>
      </c>
      <c r="D15" s="23" t="s">
        <v>79</v>
      </c>
      <c r="E15" s="23" t="s">
        <v>123</v>
      </c>
      <c r="F15" s="23" t="s">
        <v>129</v>
      </c>
      <c r="G15" s="23">
        <v>35</v>
      </c>
      <c r="H15" s="22">
        <v>1032057977</v>
      </c>
      <c r="I15" s="22">
        <v>0</v>
      </c>
      <c r="J15" s="23" t="s">
        <v>79</v>
      </c>
      <c r="K15" s="23" t="s">
        <v>79</v>
      </c>
      <c r="L15" s="23" t="s">
        <v>79</v>
      </c>
      <c r="M15" s="23" t="s">
        <v>79</v>
      </c>
      <c r="N15" s="22"/>
    </row>
    <row r="16" spans="1:14" x14ac:dyDescent="0.2">
      <c r="A16" s="22">
        <v>7</v>
      </c>
      <c r="B16" s="22">
        <v>203</v>
      </c>
      <c r="C16" s="22">
        <v>343</v>
      </c>
      <c r="D16" s="23" t="s">
        <v>79</v>
      </c>
      <c r="E16" s="23" t="s">
        <v>123</v>
      </c>
      <c r="F16" s="23" t="s">
        <v>128</v>
      </c>
      <c r="G16" s="23">
        <v>36</v>
      </c>
      <c r="H16" s="22">
        <v>2179231294</v>
      </c>
      <c r="I16" s="22">
        <v>0</v>
      </c>
      <c r="J16" s="23" t="s">
        <v>79</v>
      </c>
      <c r="K16" s="23" t="s">
        <v>79</v>
      </c>
      <c r="L16" s="23" t="s">
        <v>79</v>
      </c>
      <c r="M16" s="23" t="s">
        <v>79</v>
      </c>
      <c r="N16" s="22"/>
    </row>
    <row r="17" spans="1:14" x14ac:dyDescent="0.2">
      <c r="A17" s="22">
        <v>11</v>
      </c>
      <c r="B17" s="22">
        <v>203</v>
      </c>
      <c r="C17" s="22">
        <v>343</v>
      </c>
      <c r="D17" s="23" t="s">
        <v>79</v>
      </c>
      <c r="E17" s="23" t="s">
        <v>123</v>
      </c>
      <c r="F17" s="23" t="s">
        <v>127</v>
      </c>
      <c r="G17" s="23">
        <v>37</v>
      </c>
      <c r="H17" s="22">
        <v>2273504046</v>
      </c>
      <c r="I17" s="22">
        <v>0</v>
      </c>
      <c r="J17" s="23" t="s">
        <v>79</v>
      </c>
      <c r="K17" s="23" t="s">
        <v>79</v>
      </c>
      <c r="L17" s="23" t="s">
        <v>79</v>
      </c>
      <c r="M17" s="23" t="s">
        <v>79</v>
      </c>
      <c r="N17" s="22"/>
    </row>
    <row r="18" spans="1:14" x14ac:dyDescent="0.2">
      <c r="A18" s="22">
        <v>13</v>
      </c>
      <c r="B18" s="22">
        <v>203</v>
      </c>
      <c r="C18" s="22">
        <v>343</v>
      </c>
      <c r="D18" s="23" t="s">
        <v>79</v>
      </c>
      <c r="E18" s="23" t="s">
        <v>123</v>
      </c>
      <c r="F18" s="23" t="s">
        <v>126</v>
      </c>
      <c r="G18" s="23">
        <v>38</v>
      </c>
      <c r="H18" s="22">
        <v>6035779197</v>
      </c>
      <c r="I18" s="22">
        <v>0</v>
      </c>
      <c r="J18" s="23" t="s">
        <v>79</v>
      </c>
      <c r="K18" s="23" t="s">
        <v>79</v>
      </c>
      <c r="L18" s="23" t="s">
        <v>79</v>
      </c>
      <c r="M18" s="23" t="s">
        <v>79</v>
      </c>
      <c r="N18" s="22"/>
    </row>
    <row r="19" spans="1:14" x14ac:dyDescent="0.2">
      <c r="A19" s="22">
        <v>17</v>
      </c>
      <c r="B19" s="22">
        <v>203</v>
      </c>
      <c r="C19" s="22">
        <v>343</v>
      </c>
      <c r="D19" s="23" t="s">
        <v>79</v>
      </c>
      <c r="E19" s="23" t="s">
        <v>123</v>
      </c>
      <c r="F19" s="23" t="s">
        <v>125</v>
      </c>
      <c r="G19" s="23">
        <v>39</v>
      </c>
      <c r="H19" s="22">
        <v>4420777500</v>
      </c>
      <c r="I19" s="22">
        <v>0</v>
      </c>
      <c r="J19" s="23" t="s">
        <v>79</v>
      </c>
      <c r="K19" s="23" t="s">
        <v>79</v>
      </c>
      <c r="L19" s="23" t="s">
        <v>79</v>
      </c>
      <c r="M19" s="23" t="s">
        <v>79</v>
      </c>
      <c r="N19" s="22"/>
    </row>
    <row r="20" spans="1:14" x14ac:dyDescent="0.2">
      <c r="A20" s="22">
        <v>15</v>
      </c>
      <c r="B20" s="22">
        <v>203</v>
      </c>
      <c r="C20" s="22">
        <v>343</v>
      </c>
      <c r="D20" s="23" t="s">
        <v>79</v>
      </c>
      <c r="E20" s="23" t="s">
        <v>123</v>
      </c>
      <c r="F20" s="23" t="s">
        <v>124</v>
      </c>
      <c r="G20" s="23">
        <v>40</v>
      </c>
      <c r="H20" s="22">
        <v>16462617035</v>
      </c>
      <c r="I20" s="22">
        <v>0</v>
      </c>
      <c r="J20" s="23" t="s">
        <v>79</v>
      </c>
      <c r="K20" s="23" t="s">
        <v>79</v>
      </c>
      <c r="L20" s="23" t="s">
        <v>79</v>
      </c>
      <c r="M20" s="23" t="s">
        <v>79</v>
      </c>
      <c r="N20" s="22"/>
    </row>
    <row r="21" spans="1:14" x14ac:dyDescent="0.2">
      <c r="A21" s="22">
        <v>19</v>
      </c>
      <c r="B21" s="22">
        <v>203</v>
      </c>
      <c r="C21" s="22">
        <v>343</v>
      </c>
      <c r="D21" s="23" t="s">
        <v>79</v>
      </c>
      <c r="E21" s="23" t="s">
        <v>123</v>
      </c>
      <c r="F21" s="23" t="s">
        <v>122</v>
      </c>
      <c r="G21" s="23">
        <v>41</v>
      </c>
      <c r="H21" s="22">
        <v>964143101</v>
      </c>
      <c r="I21" s="22">
        <v>0</v>
      </c>
      <c r="J21" s="23" t="s">
        <v>79</v>
      </c>
      <c r="K21" s="23" t="s">
        <v>79</v>
      </c>
      <c r="L21" s="23" t="s">
        <v>79</v>
      </c>
      <c r="M21" s="23" t="s">
        <v>79</v>
      </c>
      <c r="N21" s="22"/>
    </row>
    <row r="22" spans="1:14" x14ac:dyDescent="0.2">
      <c r="A22" s="22">
        <v>3</v>
      </c>
      <c r="B22" s="22">
        <v>9</v>
      </c>
      <c r="C22" s="22">
        <v>19</v>
      </c>
      <c r="D22" s="23" t="s">
        <v>79</v>
      </c>
      <c r="E22" s="23" t="s">
        <v>121</v>
      </c>
      <c r="F22" s="23" t="s">
        <v>120</v>
      </c>
      <c r="G22" s="23"/>
      <c r="H22" s="22">
        <v>154901931</v>
      </c>
      <c r="I22" s="22">
        <v>0</v>
      </c>
      <c r="J22" s="23" t="s">
        <v>79</v>
      </c>
      <c r="K22" s="23" t="s">
        <v>79</v>
      </c>
      <c r="L22" s="23" t="s">
        <v>79</v>
      </c>
      <c r="M22" s="23" t="s">
        <v>79</v>
      </c>
      <c r="N22" s="22"/>
    </row>
    <row r="23" spans="1:14" x14ac:dyDescent="0.2">
      <c r="A23" s="22">
        <v>1</v>
      </c>
      <c r="B23" s="22">
        <v>266</v>
      </c>
      <c r="C23" s="22">
        <v>294</v>
      </c>
      <c r="D23" s="23" t="s">
        <v>79</v>
      </c>
      <c r="E23" s="23" t="s">
        <v>118</v>
      </c>
      <c r="F23" s="23" t="s">
        <v>119</v>
      </c>
      <c r="G23" s="23"/>
      <c r="H23" s="22">
        <v>165813476976</v>
      </c>
      <c r="I23" s="22">
        <v>0</v>
      </c>
      <c r="J23" s="23" t="s">
        <v>79</v>
      </c>
      <c r="K23" s="23" t="s">
        <v>79</v>
      </c>
      <c r="L23" s="23" t="s">
        <v>79</v>
      </c>
      <c r="M23" s="23" t="s">
        <v>79</v>
      </c>
      <c r="N23" s="22"/>
    </row>
    <row r="24" spans="1:14" x14ac:dyDescent="0.2">
      <c r="A24" s="22">
        <v>2</v>
      </c>
      <c r="B24" s="22">
        <v>266</v>
      </c>
      <c r="C24" s="22">
        <v>294</v>
      </c>
      <c r="D24" s="23" t="s">
        <v>79</v>
      </c>
      <c r="E24" s="23" t="s">
        <v>118</v>
      </c>
      <c r="F24" s="23" t="s">
        <v>117</v>
      </c>
      <c r="G24" s="23"/>
      <c r="H24" s="22">
        <v>200929088799</v>
      </c>
      <c r="I24" s="22">
        <v>0</v>
      </c>
      <c r="J24" s="23" t="s">
        <v>79</v>
      </c>
      <c r="K24" s="23" t="s">
        <v>79</v>
      </c>
      <c r="L24" s="23" t="s">
        <v>79</v>
      </c>
      <c r="M24" s="23" t="s">
        <v>79</v>
      </c>
      <c r="N24" s="22"/>
    </row>
    <row r="25" spans="1:14" x14ac:dyDescent="0.2">
      <c r="A25" s="22">
        <v>1</v>
      </c>
      <c r="B25" s="22">
        <v>524</v>
      </c>
      <c r="C25" s="22">
        <v>1354</v>
      </c>
      <c r="D25" s="23" t="s">
        <v>79</v>
      </c>
      <c r="E25" s="23" t="s">
        <v>81</v>
      </c>
      <c r="F25" s="23" t="s">
        <v>116</v>
      </c>
      <c r="G25" s="23"/>
      <c r="H25" s="22">
        <v>2227840359</v>
      </c>
      <c r="I25" s="22">
        <v>0</v>
      </c>
      <c r="J25" s="23" t="s">
        <v>79</v>
      </c>
      <c r="K25" s="23" t="s">
        <v>79</v>
      </c>
      <c r="L25" s="23" t="s">
        <v>79</v>
      </c>
      <c r="M25" s="23" t="s">
        <v>79</v>
      </c>
      <c r="N25" s="22"/>
    </row>
    <row r="26" spans="1:14" x14ac:dyDescent="0.2">
      <c r="A26" s="22">
        <v>3</v>
      </c>
      <c r="B26" s="22">
        <v>524</v>
      </c>
      <c r="C26" s="22">
        <v>1354</v>
      </c>
      <c r="D26" s="23" t="s">
        <v>79</v>
      </c>
      <c r="E26" s="23" t="s">
        <v>81</v>
      </c>
      <c r="F26" s="23" t="s">
        <v>115</v>
      </c>
      <c r="G26" s="23"/>
      <c r="H26" s="22">
        <v>12782185573</v>
      </c>
      <c r="I26" s="22">
        <v>0</v>
      </c>
      <c r="J26" s="23" t="s">
        <v>79</v>
      </c>
      <c r="K26" s="23" t="s">
        <v>79</v>
      </c>
      <c r="L26" s="23" t="s">
        <v>79</v>
      </c>
      <c r="M26" s="23" t="s">
        <v>79</v>
      </c>
      <c r="N26" s="22"/>
    </row>
    <row r="27" spans="1:14" x14ac:dyDescent="0.2">
      <c r="A27" s="22">
        <v>5</v>
      </c>
      <c r="B27" s="22">
        <v>524</v>
      </c>
      <c r="C27" s="22">
        <v>1354</v>
      </c>
      <c r="D27" s="23" t="s">
        <v>79</v>
      </c>
      <c r="E27" s="23" t="s">
        <v>81</v>
      </c>
      <c r="F27" s="23" t="s">
        <v>114</v>
      </c>
      <c r="G27" s="23"/>
      <c r="H27" s="22">
        <v>18669403540</v>
      </c>
      <c r="I27" s="22">
        <v>0</v>
      </c>
      <c r="J27" s="23" t="s">
        <v>79</v>
      </c>
      <c r="K27" s="23" t="s">
        <v>79</v>
      </c>
      <c r="L27" s="23" t="s">
        <v>79</v>
      </c>
      <c r="M27" s="23" t="s">
        <v>79</v>
      </c>
      <c r="N27" s="22"/>
    </row>
    <row r="28" spans="1:14" x14ac:dyDescent="0.2">
      <c r="A28" s="22">
        <v>7</v>
      </c>
      <c r="B28" s="22">
        <v>524</v>
      </c>
      <c r="C28" s="22">
        <v>1354</v>
      </c>
      <c r="D28" s="23" t="s">
        <v>79</v>
      </c>
      <c r="E28" s="23" t="s">
        <v>81</v>
      </c>
      <c r="F28" s="23" t="s">
        <v>113</v>
      </c>
      <c r="G28" s="23"/>
      <c r="H28" s="22">
        <v>29459292151</v>
      </c>
      <c r="I28" s="22">
        <v>0</v>
      </c>
      <c r="J28" s="23" t="s">
        <v>79</v>
      </c>
      <c r="K28" s="23" t="s">
        <v>79</v>
      </c>
      <c r="L28" s="23" t="s">
        <v>79</v>
      </c>
      <c r="M28" s="23" t="s">
        <v>79</v>
      </c>
      <c r="N28" s="22"/>
    </row>
    <row r="29" spans="1:14" x14ac:dyDescent="0.2">
      <c r="A29" s="22">
        <v>9</v>
      </c>
      <c r="B29" s="22">
        <v>524</v>
      </c>
      <c r="C29" s="22">
        <v>1354</v>
      </c>
      <c r="D29" s="23" t="s">
        <v>79</v>
      </c>
      <c r="E29" s="23" t="s">
        <v>81</v>
      </c>
      <c r="F29" s="23" t="s">
        <v>112</v>
      </c>
      <c r="G29" s="23"/>
      <c r="H29" s="22">
        <v>2554398000</v>
      </c>
      <c r="I29" s="22">
        <v>0</v>
      </c>
      <c r="J29" s="23" t="s">
        <v>79</v>
      </c>
      <c r="K29" s="23" t="s">
        <v>79</v>
      </c>
      <c r="L29" s="23" t="s">
        <v>79</v>
      </c>
      <c r="M29" s="23" t="s">
        <v>79</v>
      </c>
      <c r="N29" s="22"/>
    </row>
    <row r="30" spans="1:14" x14ac:dyDescent="0.2">
      <c r="A30" s="22">
        <v>11</v>
      </c>
      <c r="B30" s="22">
        <v>524</v>
      </c>
      <c r="C30" s="22">
        <v>1354</v>
      </c>
      <c r="D30" s="23" t="s">
        <v>79</v>
      </c>
      <c r="E30" s="23" t="s">
        <v>81</v>
      </c>
      <c r="F30" s="23" t="s">
        <v>111</v>
      </c>
      <c r="G30" s="23"/>
      <c r="H30" s="22">
        <v>9031621500</v>
      </c>
      <c r="I30" s="22">
        <v>0</v>
      </c>
      <c r="J30" s="23" t="s">
        <v>79</v>
      </c>
      <c r="K30" s="23" t="s">
        <v>79</v>
      </c>
      <c r="L30" s="23" t="s">
        <v>79</v>
      </c>
      <c r="M30" s="23" t="s">
        <v>79</v>
      </c>
      <c r="N30" s="22"/>
    </row>
    <row r="31" spans="1:14" x14ac:dyDescent="0.2">
      <c r="A31" s="22">
        <v>13</v>
      </c>
      <c r="B31" s="22">
        <v>524</v>
      </c>
      <c r="C31" s="22">
        <v>1354</v>
      </c>
      <c r="D31" s="23" t="s">
        <v>79</v>
      </c>
      <c r="E31" s="23" t="s">
        <v>81</v>
      </c>
      <c r="F31" s="23" t="s">
        <v>110</v>
      </c>
      <c r="G31" s="23"/>
      <c r="H31" s="22">
        <v>12282685856</v>
      </c>
      <c r="I31" s="22">
        <v>0</v>
      </c>
      <c r="J31" s="23" t="s">
        <v>79</v>
      </c>
      <c r="K31" s="23" t="s">
        <v>79</v>
      </c>
      <c r="L31" s="23" t="s">
        <v>79</v>
      </c>
      <c r="M31" s="23" t="s">
        <v>79</v>
      </c>
      <c r="N31" s="22"/>
    </row>
    <row r="32" spans="1:14" x14ac:dyDescent="0.2">
      <c r="A32" s="22">
        <v>15</v>
      </c>
      <c r="B32" s="22">
        <v>524</v>
      </c>
      <c r="C32" s="22">
        <v>1354</v>
      </c>
      <c r="D32" s="23" t="s">
        <v>79</v>
      </c>
      <c r="E32" s="23" t="s">
        <v>81</v>
      </c>
      <c r="F32" s="23" t="s">
        <v>109</v>
      </c>
      <c r="G32" s="23"/>
      <c r="H32" s="22">
        <v>10472599486</v>
      </c>
      <c r="I32" s="22">
        <v>0</v>
      </c>
      <c r="J32" s="23" t="s">
        <v>79</v>
      </c>
      <c r="K32" s="23" t="s">
        <v>79</v>
      </c>
      <c r="L32" s="23" t="s">
        <v>79</v>
      </c>
      <c r="M32" s="23" t="s">
        <v>79</v>
      </c>
      <c r="N32" s="22"/>
    </row>
    <row r="33" spans="1:14" x14ac:dyDescent="0.2">
      <c r="A33" s="22">
        <v>17</v>
      </c>
      <c r="B33" s="22">
        <v>524</v>
      </c>
      <c r="C33" s="22">
        <v>1354</v>
      </c>
      <c r="D33" s="23" t="s">
        <v>79</v>
      </c>
      <c r="E33" s="23" t="s">
        <v>81</v>
      </c>
      <c r="F33" s="23" t="s">
        <v>108</v>
      </c>
      <c r="G33" s="23"/>
      <c r="H33" s="22">
        <v>4228891356</v>
      </c>
      <c r="I33" s="22">
        <v>0</v>
      </c>
      <c r="J33" s="23" t="s">
        <v>79</v>
      </c>
      <c r="K33" s="23" t="s">
        <v>79</v>
      </c>
      <c r="L33" s="23" t="s">
        <v>79</v>
      </c>
      <c r="M33" s="23" t="s">
        <v>79</v>
      </c>
      <c r="N33" s="22"/>
    </row>
    <row r="34" spans="1:14" x14ac:dyDescent="0.2">
      <c r="A34" s="22">
        <v>19</v>
      </c>
      <c r="B34" s="22">
        <v>524</v>
      </c>
      <c r="C34" s="22">
        <v>1354</v>
      </c>
      <c r="D34" s="23" t="s">
        <v>79</v>
      </c>
      <c r="E34" s="23" t="s">
        <v>81</v>
      </c>
      <c r="F34" s="23" t="s">
        <v>107</v>
      </c>
      <c r="G34" s="23"/>
      <c r="H34" s="22">
        <v>991778864</v>
      </c>
      <c r="I34" s="22">
        <v>0</v>
      </c>
      <c r="J34" s="23" t="s">
        <v>79</v>
      </c>
      <c r="K34" s="23" t="s">
        <v>79</v>
      </c>
      <c r="L34" s="23" t="s">
        <v>79</v>
      </c>
      <c r="M34" s="23" t="s">
        <v>79</v>
      </c>
      <c r="N34" s="22"/>
    </row>
    <row r="35" spans="1:14" x14ac:dyDescent="0.2">
      <c r="A35" s="22">
        <v>21</v>
      </c>
      <c r="B35" s="22">
        <v>524</v>
      </c>
      <c r="C35" s="22">
        <v>1354</v>
      </c>
      <c r="D35" s="23" t="s">
        <v>79</v>
      </c>
      <c r="E35" s="23" t="s">
        <v>81</v>
      </c>
      <c r="F35" s="23" t="s">
        <v>106</v>
      </c>
      <c r="G35" s="23"/>
      <c r="H35" s="22">
        <v>6554379724</v>
      </c>
      <c r="I35" s="22">
        <v>0</v>
      </c>
      <c r="J35" s="23" t="s">
        <v>79</v>
      </c>
      <c r="K35" s="23" t="s">
        <v>79</v>
      </c>
      <c r="L35" s="23" t="s">
        <v>79</v>
      </c>
      <c r="M35" s="23" t="s">
        <v>79</v>
      </c>
      <c r="N35" s="22"/>
    </row>
    <row r="36" spans="1:14" x14ac:dyDescent="0.2">
      <c r="A36" s="22">
        <v>23</v>
      </c>
      <c r="B36" s="22">
        <v>524</v>
      </c>
      <c r="C36" s="22">
        <v>1354</v>
      </c>
      <c r="D36" s="23" t="s">
        <v>79</v>
      </c>
      <c r="E36" s="23" t="s">
        <v>81</v>
      </c>
      <c r="F36" s="23" t="s">
        <v>105</v>
      </c>
      <c r="G36" s="23"/>
      <c r="H36" s="22">
        <v>19572647000</v>
      </c>
      <c r="I36" s="22">
        <v>0</v>
      </c>
      <c r="J36" s="23" t="s">
        <v>79</v>
      </c>
      <c r="K36" s="23" t="s">
        <v>79</v>
      </c>
      <c r="L36" s="23" t="s">
        <v>79</v>
      </c>
      <c r="M36" s="23" t="s">
        <v>79</v>
      </c>
      <c r="N36" s="22"/>
    </row>
    <row r="37" spans="1:14" x14ac:dyDescent="0.2">
      <c r="A37" s="22">
        <v>25</v>
      </c>
      <c r="B37" s="22">
        <v>524</v>
      </c>
      <c r="C37" s="22">
        <v>1354</v>
      </c>
      <c r="D37" s="23" t="s">
        <v>79</v>
      </c>
      <c r="E37" s="23" t="s">
        <v>81</v>
      </c>
      <c r="F37" s="23" t="s">
        <v>104</v>
      </c>
      <c r="G37" s="23"/>
      <c r="H37" s="22">
        <v>11545553163</v>
      </c>
      <c r="I37" s="22">
        <v>0</v>
      </c>
      <c r="J37" s="23" t="s">
        <v>79</v>
      </c>
      <c r="K37" s="23" t="s">
        <v>79</v>
      </c>
      <c r="L37" s="23" t="s">
        <v>79</v>
      </c>
      <c r="M37" s="23" t="s">
        <v>79</v>
      </c>
      <c r="N37" s="22"/>
    </row>
    <row r="38" spans="1:14" x14ac:dyDescent="0.2">
      <c r="A38" s="22">
        <v>27</v>
      </c>
      <c r="B38" s="22">
        <v>524</v>
      </c>
      <c r="C38" s="22">
        <v>1354</v>
      </c>
      <c r="D38" s="23" t="s">
        <v>79</v>
      </c>
      <c r="E38" s="23" t="s">
        <v>81</v>
      </c>
      <c r="F38" s="23" t="s">
        <v>103</v>
      </c>
      <c r="G38" s="23"/>
      <c r="H38" s="22">
        <v>24913901606</v>
      </c>
      <c r="I38" s="22">
        <v>0</v>
      </c>
      <c r="J38" s="23" t="s">
        <v>79</v>
      </c>
      <c r="K38" s="23" t="s">
        <v>79</v>
      </c>
      <c r="L38" s="23" t="s">
        <v>79</v>
      </c>
      <c r="M38" s="23" t="s">
        <v>79</v>
      </c>
      <c r="N38" s="22"/>
    </row>
    <row r="39" spans="1:14" x14ac:dyDescent="0.2">
      <c r="A39" s="22">
        <v>29</v>
      </c>
      <c r="B39" s="22">
        <v>524</v>
      </c>
      <c r="C39" s="22">
        <v>1354</v>
      </c>
      <c r="D39" s="23" t="s">
        <v>79</v>
      </c>
      <c r="E39" s="23" t="s">
        <v>81</v>
      </c>
      <c r="F39" s="23" t="s">
        <v>102</v>
      </c>
      <c r="G39" s="23"/>
      <c r="H39" s="22">
        <v>7270396267</v>
      </c>
      <c r="I39" s="22">
        <v>0</v>
      </c>
      <c r="J39" s="23" t="s">
        <v>79</v>
      </c>
      <c r="K39" s="23" t="s">
        <v>79</v>
      </c>
      <c r="L39" s="23" t="s">
        <v>79</v>
      </c>
      <c r="M39" s="23" t="s">
        <v>79</v>
      </c>
      <c r="N39" s="22"/>
    </row>
    <row r="40" spans="1:14" x14ac:dyDescent="0.2">
      <c r="A40" s="22">
        <v>31</v>
      </c>
      <c r="B40" s="22">
        <v>524</v>
      </c>
      <c r="C40" s="22">
        <v>1354</v>
      </c>
      <c r="D40" s="23" t="s">
        <v>79</v>
      </c>
      <c r="E40" s="23" t="s">
        <v>81</v>
      </c>
      <c r="F40" s="23" t="s">
        <v>101</v>
      </c>
      <c r="G40" s="23"/>
      <c r="H40" s="22">
        <v>17451839897</v>
      </c>
      <c r="I40" s="22">
        <v>0</v>
      </c>
      <c r="J40" s="23" t="s">
        <v>79</v>
      </c>
      <c r="K40" s="23" t="s">
        <v>79</v>
      </c>
      <c r="L40" s="23" t="s">
        <v>79</v>
      </c>
      <c r="M40" s="23" t="s">
        <v>79</v>
      </c>
      <c r="N40" s="22"/>
    </row>
    <row r="41" spans="1:14" x14ac:dyDescent="0.2">
      <c r="A41" s="22">
        <v>33</v>
      </c>
      <c r="B41" s="22">
        <v>524</v>
      </c>
      <c r="C41" s="22">
        <v>1354</v>
      </c>
      <c r="D41" s="23" t="s">
        <v>79</v>
      </c>
      <c r="E41" s="23" t="s">
        <v>81</v>
      </c>
      <c r="F41" s="23" t="s">
        <v>100</v>
      </c>
      <c r="G41" s="23"/>
      <c r="H41" s="22">
        <v>7650671651</v>
      </c>
      <c r="I41" s="22">
        <v>0</v>
      </c>
      <c r="J41" s="23" t="s">
        <v>79</v>
      </c>
      <c r="K41" s="23" t="s">
        <v>79</v>
      </c>
      <c r="L41" s="23" t="s">
        <v>79</v>
      </c>
      <c r="M41" s="23" t="s">
        <v>79</v>
      </c>
      <c r="N41" s="22"/>
    </row>
    <row r="42" spans="1:14" x14ac:dyDescent="0.2">
      <c r="A42" s="22">
        <v>35</v>
      </c>
      <c r="B42" s="22">
        <v>524</v>
      </c>
      <c r="C42" s="22">
        <v>1354</v>
      </c>
      <c r="D42" s="23" t="s">
        <v>79</v>
      </c>
      <c r="E42" s="23" t="s">
        <v>81</v>
      </c>
      <c r="F42" s="23" t="s">
        <v>99</v>
      </c>
      <c r="G42" s="23"/>
      <c r="H42" s="22">
        <v>7887873192</v>
      </c>
      <c r="I42" s="22">
        <v>0</v>
      </c>
      <c r="J42" s="23" t="s">
        <v>79</v>
      </c>
      <c r="K42" s="23" t="s">
        <v>79</v>
      </c>
      <c r="L42" s="23" t="s">
        <v>79</v>
      </c>
      <c r="M42" s="23" t="s">
        <v>79</v>
      </c>
      <c r="N42" s="22"/>
    </row>
    <row r="43" spans="1:14" x14ac:dyDescent="0.2">
      <c r="A43" s="22">
        <v>37</v>
      </c>
      <c r="B43" s="22">
        <v>524</v>
      </c>
      <c r="C43" s="22">
        <v>1354</v>
      </c>
      <c r="D43" s="23" t="s">
        <v>79</v>
      </c>
      <c r="E43" s="23" t="s">
        <v>81</v>
      </c>
      <c r="F43" s="23" t="s">
        <v>98</v>
      </c>
      <c r="G43" s="23"/>
      <c r="H43" s="22">
        <v>2791483888</v>
      </c>
      <c r="I43" s="22">
        <v>0</v>
      </c>
      <c r="J43" s="23" t="s">
        <v>79</v>
      </c>
      <c r="K43" s="23" t="s">
        <v>79</v>
      </c>
      <c r="L43" s="23" t="s">
        <v>79</v>
      </c>
      <c r="M43" s="23" t="s">
        <v>79</v>
      </c>
      <c r="N43" s="22"/>
    </row>
    <row r="44" spans="1:14" x14ac:dyDescent="0.2">
      <c r="A44" s="22">
        <v>39</v>
      </c>
      <c r="B44" s="22">
        <v>524</v>
      </c>
      <c r="C44" s="22">
        <v>1354</v>
      </c>
      <c r="D44" s="23" t="s">
        <v>79</v>
      </c>
      <c r="E44" s="23" t="s">
        <v>81</v>
      </c>
      <c r="F44" s="23" t="s">
        <v>97</v>
      </c>
      <c r="G44" s="23"/>
      <c r="H44" s="22">
        <v>52323104037</v>
      </c>
      <c r="I44" s="22">
        <v>0</v>
      </c>
      <c r="J44" s="23" t="s">
        <v>79</v>
      </c>
      <c r="K44" s="23" t="s">
        <v>79</v>
      </c>
      <c r="L44" s="23" t="s">
        <v>79</v>
      </c>
      <c r="M44" s="23" t="s">
        <v>79</v>
      </c>
      <c r="N44" s="22"/>
    </row>
    <row r="45" spans="1:14" x14ac:dyDescent="0.2">
      <c r="A45" s="22">
        <v>41</v>
      </c>
      <c r="B45" s="22">
        <v>524</v>
      </c>
      <c r="C45" s="22">
        <v>1354</v>
      </c>
      <c r="D45" s="23" t="s">
        <v>79</v>
      </c>
      <c r="E45" s="23" t="s">
        <v>81</v>
      </c>
      <c r="F45" s="23" t="s">
        <v>96</v>
      </c>
      <c r="G45" s="23"/>
      <c r="H45" s="22">
        <v>15959526444</v>
      </c>
      <c r="I45" s="22">
        <v>0</v>
      </c>
      <c r="J45" s="23" t="s">
        <v>79</v>
      </c>
      <c r="K45" s="23" t="s">
        <v>79</v>
      </c>
      <c r="L45" s="23" t="s">
        <v>79</v>
      </c>
      <c r="M45" s="23" t="s">
        <v>79</v>
      </c>
      <c r="N45" s="22"/>
    </row>
    <row r="46" spans="1:14" x14ac:dyDescent="0.2">
      <c r="A46" s="22">
        <v>43</v>
      </c>
      <c r="B46" s="22">
        <v>524</v>
      </c>
      <c r="C46" s="22">
        <v>1354</v>
      </c>
      <c r="D46" s="23" t="s">
        <v>79</v>
      </c>
      <c r="E46" s="23" t="s">
        <v>81</v>
      </c>
      <c r="F46" s="23" t="s">
        <v>95</v>
      </c>
      <c r="G46" s="23"/>
      <c r="H46" s="22">
        <v>8963657685</v>
      </c>
      <c r="I46" s="22">
        <v>0</v>
      </c>
      <c r="J46" s="23" t="s">
        <v>79</v>
      </c>
      <c r="K46" s="23" t="s">
        <v>79</v>
      </c>
      <c r="L46" s="23" t="s">
        <v>79</v>
      </c>
      <c r="M46" s="23" t="s">
        <v>79</v>
      </c>
      <c r="N46" s="22"/>
    </row>
    <row r="47" spans="1:14" x14ac:dyDescent="0.2">
      <c r="A47" s="22">
        <v>45</v>
      </c>
      <c r="B47" s="22">
        <v>524</v>
      </c>
      <c r="C47" s="22">
        <v>1354</v>
      </c>
      <c r="D47" s="23" t="s">
        <v>79</v>
      </c>
      <c r="E47" s="23" t="s">
        <v>81</v>
      </c>
      <c r="F47" s="23" t="s">
        <v>94</v>
      </c>
      <c r="G47" s="23"/>
      <c r="H47" s="22">
        <v>3025560000</v>
      </c>
      <c r="I47" s="22">
        <v>0</v>
      </c>
      <c r="J47" s="23" t="s">
        <v>79</v>
      </c>
      <c r="K47" s="23" t="s">
        <v>79</v>
      </c>
      <c r="L47" s="23" t="s">
        <v>79</v>
      </c>
      <c r="M47" s="23" t="s">
        <v>79</v>
      </c>
      <c r="N47" s="22"/>
    </row>
    <row r="48" spans="1:14" x14ac:dyDescent="0.2">
      <c r="A48" s="22">
        <v>47</v>
      </c>
      <c r="B48" s="22">
        <v>524</v>
      </c>
      <c r="C48" s="22">
        <v>1354</v>
      </c>
      <c r="D48" s="23" t="s">
        <v>79</v>
      </c>
      <c r="E48" s="23" t="s">
        <v>81</v>
      </c>
      <c r="F48" s="23" t="s">
        <v>93</v>
      </c>
      <c r="G48" s="23"/>
      <c r="H48" s="22">
        <v>6863104665</v>
      </c>
      <c r="I48" s="22">
        <v>0</v>
      </c>
      <c r="J48" s="23" t="s">
        <v>79</v>
      </c>
      <c r="K48" s="23" t="s">
        <v>79</v>
      </c>
      <c r="L48" s="23" t="s">
        <v>79</v>
      </c>
      <c r="M48" s="23" t="s">
        <v>79</v>
      </c>
      <c r="N48" s="22"/>
    </row>
    <row r="49" spans="1:14" x14ac:dyDescent="0.2">
      <c r="A49" s="22">
        <v>49</v>
      </c>
      <c r="B49" s="22">
        <v>524</v>
      </c>
      <c r="C49" s="22">
        <v>1354</v>
      </c>
      <c r="D49" s="23" t="s">
        <v>79</v>
      </c>
      <c r="E49" s="23" t="s">
        <v>81</v>
      </c>
      <c r="F49" s="23" t="s">
        <v>92</v>
      </c>
      <c r="G49" s="23"/>
      <c r="H49" s="22">
        <v>18602764859</v>
      </c>
      <c r="I49" s="22">
        <v>0</v>
      </c>
      <c r="J49" s="23" t="s">
        <v>79</v>
      </c>
      <c r="K49" s="23" t="s">
        <v>79</v>
      </c>
      <c r="L49" s="23" t="s">
        <v>79</v>
      </c>
      <c r="M49" s="23" t="s">
        <v>79</v>
      </c>
      <c r="N49" s="22"/>
    </row>
    <row r="50" spans="1:14" x14ac:dyDescent="0.2">
      <c r="A50" s="22">
        <v>51</v>
      </c>
      <c r="B50" s="22">
        <v>524</v>
      </c>
      <c r="C50" s="22">
        <v>1354</v>
      </c>
      <c r="D50" s="23" t="s">
        <v>79</v>
      </c>
      <c r="E50" s="23" t="s">
        <v>81</v>
      </c>
      <c r="F50" s="23" t="s">
        <v>91</v>
      </c>
      <c r="G50" s="23"/>
      <c r="H50" s="22">
        <v>2710524600</v>
      </c>
      <c r="I50" s="22">
        <v>0</v>
      </c>
      <c r="J50" s="23" t="s">
        <v>79</v>
      </c>
      <c r="K50" s="23" t="s">
        <v>79</v>
      </c>
      <c r="L50" s="23" t="s">
        <v>79</v>
      </c>
      <c r="M50" s="23" t="s">
        <v>79</v>
      </c>
      <c r="N50" s="22"/>
    </row>
    <row r="51" spans="1:14" x14ac:dyDescent="0.2">
      <c r="A51" s="22">
        <v>53</v>
      </c>
      <c r="B51" s="22">
        <v>524</v>
      </c>
      <c r="C51" s="22">
        <v>1354</v>
      </c>
      <c r="D51" s="23" t="s">
        <v>79</v>
      </c>
      <c r="E51" s="23" t="s">
        <v>81</v>
      </c>
      <c r="F51" s="23" t="s">
        <v>90</v>
      </c>
      <c r="G51" s="23"/>
      <c r="H51" s="22">
        <v>6429609835</v>
      </c>
      <c r="I51" s="22">
        <v>0</v>
      </c>
      <c r="J51" s="23" t="s">
        <v>79</v>
      </c>
      <c r="K51" s="23" t="s">
        <v>79</v>
      </c>
      <c r="L51" s="23" t="s">
        <v>79</v>
      </c>
      <c r="M51" s="23" t="s">
        <v>79</v>
      </c>
      <c r="N51" s="22"/>
    </row>
    <row r="52" spans="1:14" x14ac:dyDescent="0.2">
      <c r="A52" s="22">
        <v>55</v>
      </c>
      <c r="B52" s="22">
        <v>524</v>
      </c>
      <c r="C52" s="22">
        <v>1354</v>
      </c>
      <c r="D52" s="23" t="s">
        <v>79</v>
      </c>
      <c r="E52" s="23" t="s">
        <v>81</v>
      </c>
      <c r="F52" s="23" t="s">
        <v>89</v>
      </c>
      <c r="G52" s="23"/>
      <c r="H52" s="22">
        <v>4065015000</v>
      </c>
      <c r="I52" s="22">
        <v>0</v>
      </c>
      <c r="J52" s="23" t="s">
        <v>79</v>
      </c>
      <c r="K52" s="23" t="s">
        <v>79</v>
      </c>
      <c r="L52" s="23" t="s">
        <v>79</v>
      </c>
      <c r="M52" s="23" t="s">
        <v>79</v>
      </c>
      <c r="N52" s="22"/>
    </row>
    <row r="53" spans="1:14" x14ac:dyDescent="0.2">
      <c r="A53" s="22">
        <v>57</v>
      </c>
      <c r="B53" s="22">
        <v>524</v>
      </c>
      <c r="C53" s="22">
        <v>1354</v>
      </c>
      <c r="D53" s="23" t="s">
        <v>79</v>
      </c>
      <c r="E53" s="23" t="s">
        <v>81</v>
      </c>
      <c r="F53" s="23" t="s">
        <v>88</v>
      </c>
      <c r="G53" s="23"/>
      <c r="H53" s="22">
        <v>29945965511</v>
      </c>
      <c r="I53" s="22">
        <v>0</v>
      </c>
      <c r="J53" s="23" t="s">
        <v>79</v>
      </c>
      <c r="K53" s="23" t="s">
        <v>79</v>
      </c>
      <c r="L53" s="23" t="s">
        <v>79</v>
      </c>
      <c r="M53" s="23" t="s">
        <v>79</v>
      </c>
      <c r="N53" s="22"/>
    </row>
    <row r="54" spans="1:14" x14ac:dyDescent="0.2">
      <c r="A54" s="22">
        <v>59</v>
      </c>
      <c r="B54" s="22">
        <v>524</v>
      </c>
      <c r="C54" s="22">
        <v>1354</v>
      </c>
      <c r="D54" s="23" t="s">
        <v>79</v>
      </c>
      <c r="E54" s="23" t="s">
        <v>81</v>
      </c>
      <c r="F54" s="23" t="s">
        <v>87</v>
      </c>
      <c r="G54" s="23"/>
      <c r="H54" s="22">
        <v>10069455456</v>
      </c>
      <c r="I54" s="22">
        <v>0</v>
      </c>
      <c r="J54" s="23" t="s">
        <v>79</v>
      </c>
      <c r="K54" s="23" t="s">
        <v>79</v>
      </c>
      <c r="L54" s="23" t="s">
        <v>79</v>
      </c>
      <c r="M54" s="23" t="s">
        <v>79</v>
      </c>
      <c r="N54" s="22"/>
    </row>
    <row r="55" spans="1:14" x14ac:dyDescent="0.2">
      <c r="A55" s="22">
        <v>61</v>
      </c>
      <c r="B55" s="22">
        <v>524</v>
      </c>
      <c r="C55" s="22">
        <v>1354</v>
      </c>
      <c r="D55" s="23" t="s">
        <v>79</v>
      </c>
      <c r="E55" s="23" t="s">
        <v>81</v>
      </c>
      <c r="F55" s="23" t="s">
        <v>86</v>
      </c>
      <c r="G55" s="23"/>
      <c r="H55" s="22">
        <v>7942212823</v>
      </c>
      <c r="I55" s="22">
        <v>0</v>
      </c>
      <c r="J55" s="23" t="s">
        <v>79</v>
      </c>
      <c r="K55" s="23" t="s">
        <v>79</v>
      </c>
      <c r="L55" s="23" t="s">
        <v>79</v>
      </c>
      <c r="M55" s="23" t="s">
        <v>79</v>
      </c>
      <c r="N55" s="22"/>
    </row>
    <row r="56" spans="1:14" x14ac:dyDescent="0.2">
      <c r="A56" s="22">
        <v>63</v>
      </c>
      <c r="B56" s="22">
        <v>524</v>
      </c>
      <c r="C56" s="22">
        <v>1354</v>
      </c>
      <c r="D56" s="23" t="s">
        <v>79</v>
      </c>
      <c r="E56" s="23" t="s">
        <v>81</v>
      </c>
      <c r="F56" s="23" t="s">
        <v>85</v>
      </c>
      <c r="G56" s="23"/>
      <c r="H56" s="22">
        <v>6250698806</v>
      </c>
      <c r="I56" s="22">
        <v>0</v>
      </c>
      <c r="J56" s="23" t="s">
        <v>79</v>
      </c>
      <c r="K56" s="23" t="s">
        <v>79</v>
      </c>
      <c r="L56" s="23" t="s">
        <v>79</v>
      </c>
      <c r="M56" s="23" t="s">
        <v>79</v>
      </c>
      <c r="N56" s="22"/>
    </row>
    <row r="57" spans="1:14" x14ac:dyDescent="0.2">
      <c r="A57" s="22">
        <v>65</v>
      </c>
      <c r="B57" s="22">
        <v>524</v>
      </c>
      <c r="C57" s="22">
        <v>1354</v>
      </c>
      <c r="D57" s="23" t="s">
        <v>79</v>
      </c>
      <c r="E57" s="23" t="s">
        <v>81</v>
      </c>
      <c r="F57" s="23" t="s">
        <v>84</v>
      </c>
      <c r="G57" s="23"/>
      <c r="H57" s="22">
        <v>45235683642</v>
      </c>
      <c r="I57" s="22">
        <v>0</v>
      </c>
      <c r="J57" s="23" t="s">
        <v>79</v>
      </c>
      <c r="K57" s="23" t="s">
        <v>79</v>
      </c>
      <c r="L57" s="23" t="s">
        <v>79</v>
      </c>
      <c r="M57" s="23" t="s">
        <v>79</v>
      </c>
      <c r="N57" s="22"/>
    </row>
    <row r="58" spans="1:14" x14ac:dyDescent="0.2">
      <c r="A58" s="22">
        <v>67</v>
      </c>
      <c r="B58" s="22">
        <v>524</v>
      </c>
      <c r="C58" s="22">
        <v>1354</v>
      </c>
      <c r="D58" s="23" t="s">
        <v>79</v>
      </c>
      <c r="E58" s="23" t="s">
        <v>81</v>
      </c>
      <c r="F58" s="23" t="s">
        <v>83</v>
      </c>
      <c r="G58" s="23"/>
      <c r="H58" s="22">
        <v>3594859614</v>
      </c>
      <c r="I58" s="22">
        <v>0</v>
      </c>
      <c r="J58" s="23" t="s">
        <v>79</v>
      </c>
      <c r="K58" s="23" t="s">
        <v>79</v>
      </c>
      <c r="L58" s="23" t="s">
        <v>79</v>
      </c>
      <c r="M58" s="23" t="s">
        <v>79</v>
      </c>
      <c r="N58" s="22"/>
    </row>
    <row r="59" spans="1:14" x14ac:dyDescent="0.2">
      <c r="A59" s="22">
        <v>69</v>
      </c>
      <c r="B59" s="22">
        <v>524</v>
      </c>
      <c r="C59" s="22">
        <v>1354</v>
      </c>
      <c r="D59" s="23" t="s">
        <v>79</v>
      </c>
      <c r="E59" s="23" t="s">
        <v>81</v>
      </c>
      <c r="F59" s="23" t="s">
        <v>82</v>
      </c>
      <c r="G59" s="23"/>
      <c r="H59" s="22">
        <v>6840391222</v>
      </c>
      <c r="I59" s="22">
        <v>0</v>
      </c>
      <c r="J59" s="23" t="s">
        <v>79</v>
      </c>
      <c r="K59" s="23" t="s">
        <v>79</v>
      </c>
      <c r="L59" s="23" t="s">
        <v>79</v>
      </c>
      <c r="M59" s="23" t="s">
        <v>79</v>
      </c>
      <c r="N59" s="22"/>
    </row>
    <row r="60" spans="1:14" x14ac:dyDescent="0.2">
      <c r="A60" s="22">
        <v>71</v>
      </c>
      <c r="B60" s="22">
        <v>524</v>
      </c>
      <c r="C60" s="22">
        <v>1354</v>
      </c>
      <c r="D60" s="23" t="s">
        <v>79</v>
      </c>
      <c r="E60" s="23" t="s">
        <v>81</v>
      </c>
      <c r="F60" s="23" t="s">
        <v>80</v>
      </c>
      <c r="G60" s="23"/>
      <c r="H60" s="22">
        <v>15818556149</v>
      </c>
      <c r="I60" s="22">
        <v>0</v>
      </c>
      <c r="J60" s="23" t="s">
        <v>79</v>
      </c>
      <c r="K60" s="23" t="s">
        <v>79</v>
      </c>
      <c r="L60" s="23" t="s">
        <v>79</v>
      </c>
      <c r="M60" s="23" t="s">
        <v>79</v>
      </c>
      <c r="N60" s="22"/>
    </row>
  </sheetData>
  <autoFilter ref="A1:N1" xr:uid="{00000000-0001-0000-0000-000000000000}">
    <sortState xmlns:xlrd2="http://schemas.microsoft.com/office/spreadsheetml/2017/richdata2" ref="A2:N60">
      <sortCondition ref="G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Sheet1</vt:lpstr>
      <vt:lpstr>سند برج 4</vt:lpstr>
      <vt:lpstr>سند برج 7</vt:lpstr>
      <vt:lpstr>تکمیل شود</vt:lpstr>
      <vt:lpstr>ثبت دفاتر</vt:lpstr>
      <vt:lpstr>'تکمیل شود'!Print_Area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Seyed Masoud Hossei</dc:creator>
  <cp:lastModifiedBy>Seyed Masoud Hossei</cp:lastModifiedBy>
  <dcterms:created xsi:type="dcterms:W3CDTF">2022-10-31T15:09:25Z</dcterms:created>
  <dcterms:modified xsi:type="dcterms:W3CDTF">2022-11-28T12:57:40Z</dcterms:modified>
</cp:coreProperties>
</file>