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share\Concractors\"/>
    </mc:Choice>
  </mc:AlternateContent>
  <xr:revisionPtr revIDLastSave="0" documentId="13_ncr:1_{BAAA2EB5-C2A6-4074-8961-9247B3CFE736}" xr6:coauthVersionLast="47" xr6:coauthVersionMax="47" xr10:uidLastSave="{00000000-0000-0000-0000-000000000000}"/>
  <bookViews>
    <workbookView xWindow="-120" yWindow="-120" windowWidth="29040" windowHeight="15840" activeTab="3" xr2:uid="{F02D1649-B96C-4AE8-8EC7-425A3815A146}"/>
  </bookViews>
  <sheets>
    <sheet name="ص و 1" sheetId="1" r:id="rId1"/>
    <sheet name="ص و 2" sheetId="2" r:id="rId2"/>
    <sheet name="ص و 3 " sheetId="3" r:id="rId3"/>
    <sheet name="ص و 4  " sheetId="4" r:id="rId4"/>
  </sheets>
  <externalReferences>
    <externalReference r:id="rId5"/>
  </externalReferences>
  <definedNames>
    <definedName name="_xlnm.Print_Area" localSheetId="1">'ص و 2'!$B$1:$K$42</definedName>
    <definedName name="_xlnm.Print_Area" localSheetId="2">'ص و 3 '!$B$1:$K$45</definedName>
    <definedName name="_xlnm.Print_Area" localSheetId="3">'ص و 4  '!$B$1:$K$46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4" l="1"/>
  <c r="I28" i="4"/>
  <c r="I29" i="4"/>
  <c r="G27" i="4"/>
  <c r="G28" i="4"/>
  <c r="G29" i="4"/>
  <c r="G30" i="4"/>
  <c r="G31" i="4"/>
  <c r="F31" i="4" s="1"/>
  <c r="G26" i="4"/>
  <c r="G23" i="4"/>
  <c r="F23" i="4" s="1"/>
  <c r="I34" i="4"/>
  <c r="I30" i="4"/>
  <c r="I26" i="4"/>
  <c r="I26" i="3"/>
  <c r="I27" i="3"/>
  <c r="I28" i="3"/>
  <c r="I29" i="3"/>
  <c r="I33" i="3"/>
  <c r="I25" i="3"/>
  <c r="I28" i="2"/>
  <c r="F27" i="1"/>
  <c r="G27" i="2" s="1"/>
  <c r="F27" i="2" s="1"/>
  <c r="G30" i="3" s="1"/>
  <c r="F30" i="3" s="1"/>
  <c r="F19" i="1"/>
  <c r="G19" i="2" s="1"/>
  <c r="I30" i="2"/>
  <c r="I26" i="2"/>
  <c r="I25" i="2"/>
  <c r="I24" i="2"/>
  <c r="I23" i="2"/>
  <c r="I22" i="2"/>
  <c r="F26" i="4" l="1"/>
  <c r="F27" i="4"/>
  <c r="F30" i="4"/>
  <c r="F29" i="4"/>
  <c r="F28" i="4"/>
  <c r="G32" i="4"/>
  <c r="I32" i="4"/>
  <c r="I33" i="4" s="1"/>
  <c r="I35" i="4" s="1"/>
  <c r="I39" i="4" s="1"/>
  <c r="F32" i="4"/>
  <c r="I31" i="3"/>
  <c r="I32" i="3" s="1"/>
  <c r="I34" i="3" s="1"/>
  <c r="I38" i="3" s="1"/>
  <c r="F19" i="2"/>
  <c r="G22" i="3" s="1"/>
  <c r="F22" i="3" s="1"/>
  <c r="I30" i="1"/>
  <c r="I29" i="2" l="1"/>
  <c r="I31" i="2" s="1"/>
  <c r="I35" i="2" s="1"/>
  <c r="I26" i="1"/>
  <c r="G26" i="1"/>
  <c r="I25" i="1"/>
  <c r="F25" i="1" s="1"/>
  <c r="G25" i="2" s="1"/>
  <c r="F25" i="2" s="1"/>
  <c r="G28" i="3" s="1"/>
  <c r="F28" i="3" s="1"/>
  <c r="I24" i="1"/>
  <c r="G24" i="1"/>
  <c r="I23" i="1"/>
  <c r="F23" i="1" s="1"/>
  <c r="G23" i="2" s="1"/>
  <c r="F23" i="2" s="1"/>
  <c r="G26" i="3" s="1"/>
  <c r="F26" i="3" s="1"/>
  <c r="I22" i="1"/>
  <c r="G22" i="1"/>
  <c r="G28" i="1" s="1"/>
  <c r="F24" i="1" l="1"/>
  <c r="G24" i="2" s="1"/>
  <c r="F24" i="2" s="1"/>
  <c r="G27" i="3" s="1"/>
  <c r="F27" i="3" s="1"/>
  <c r="F26" i="1"/>
  <c r="G26" i="2" s="1"/>
  <c r="F26" i="2" s="1"/>
  <c r="G29" i="3" s="1"/>
  <c r="F29" i="3" s="1"/>
  <c r="F22" i="1"/>
  <c r="I28" i="1"/>
  <c r="I29" i="1" s="1"/>
  <c r="I31" i="1" s="1"/>
  <c r="I34" i="1" s="1"/>
  <c r="F28" i="1" l="1"/>
  <c r="G22" i="2"/>
  <c r="G28" i="2" l="1"/>
  <c r="F22" i="2"/>
  <c r="F28" i="2" l="1"/>
  <c r="G25" i="3"/>
  <c r="G31" i="3" l="1"/>
  <c r="F25" i="3"/>
  <c r="F31" i="3" s="1"/>
</calcChain>
</file>

<file path=xl/sharedStrings.xml><?xml version="1.0" encoding="utf-8"?>
<sst xmlns="http://schemas.openxmlformats.org/spreadsheetml/2006/main" count="237" uniqueCount="74">
  <si>
    <t>شماره :</t>
  </si>
  <si>
    <t>تاریخ صورت وضعیت/صورتحساب :</t>
  </si>
  <si>
    <t>برگه محاسبه صورت وضعیت /صورتحساب</t>
  </si>
  <si>
    <t xml:space="preserve"> طراحی و ساخت□   تامین□  نصب□  راه اندازی□   تجهیز□  کارگاه□   سایر□</t>
  </si>
  <si>
    <t xml:space="preserve">محل اجرا: </t>
  </si>
  <si>
    <t>کنگان</t>
  </si>
  <si>
    <t>نام شرکت/شخص :</t>
  </si>
  <si>
    <t xml:space="preserve">شماره قرارداد : </t>
  </si>
  <si>
    <t xml:space="preserve">تاریخ قرارداد : </t>
  </si>
  <si>
    <t>مدت قرارداد :</t>
  </si>
  <si>
    <t>اتمام قرارداد :</t>
  </si>
  <si>
    <t>آخرین اصلاحیه :</t>
  </si>
  <si>
    <t>الحاقیه 1:</t>
  </si>
  <si>
    <t>اتمام قرارداد:</t>
  </si>
  <si>
    <t xml:space="preserve"> کار اصلی ■ تعدیل □ کار اضافی□ از قلم افتادگی □ دوباره کاری □</t>
  </si>
  <si>
    <t>شرح</t>
  </si>
  <si>
    <r>
      <t xml:space="preserve">صورت وضعیت فعلی </t>
    </r>
    <r>
      <rPr>
        <sz val="9"/>
        <color theme="1"/>
        <rFont val="B Nazanin"/>
        <charset val="178"/>
      </rPr>
      <t>(تجمعی)</t>
    </r>
  </si>
  <si>
    <t>صورت وضعیت قبلی</t>
  </si>
  <si>
    <t>کارکرد این دوره</t>
  </si>
  <si>
    <t>ناخالص صورت وضعیت :</t>
  </si>
  <si>
    <t>کسور:</t>
  </si>
  <si>
    <t>پیش پرداخت</t>
  </si>
  <si>
    <t>سپرده حسن انجام کار</t>
  </si>
  <si>
    <t>تضمین انجام تعهدات</t>
  </si>
  <si>
    <t>سپرده بیمه</t>
  </si>
  <si>
    <t>علی الحساب</t>
  </si>
  <si>
    <t>سایر</t>
  </si>
  <si>
    <t>جمع کسور:</t>
  </si>
  <si>
    <t>خالص قبل از مالیات ارزش افزوده</t>
  </si>
  <si>
    <t>مالیات ارزش افزوده</t>
  </si>
  <si>
    <t>خالص پرداختنی صورت وضعیت جاری با احتساب مالیات ارزش افزوده</t>
  </si>
  <si>
    <t>سایر (کسور) و اضافات:</t>
  </si>
  <si>
    <t>خالص قابل پرداخت</t>
  </si>
  <si>
    <t>رسیدگی کننده پیمان:</t>
  </si>
  <si>
    <t>رئیس حسابداری :</t>
  </si>
  <si>
    <t>مدیر مالی :</t>
  </si>
  <si>
    <t>مدیریت:</t>
  </si>
  <si>
    <t>امضاء و تاریخ :    /     /</t>
  </si>
  <si>
    <t>1402/02/23</t>
  </si>
  <si>
    <t>1401/11/30</t>
  </si>
  <si>
    <t xml:space="preserve">مهندسین مشاور دریا بندر </t>
  </si>
  <si>
    <t>ADSH-E-CO-GE-023</t>
  </si>
  <si>
    <r>
      <t xml:space="preserve">موضوع قرارداد: </t>
    </r>
    <r>
      <rPr>
        <b/>
        <sz val="12"/>
        <color theme="1"/>
        <rFont val="B Nazanin"/>
        <charset val="178"/>
      </rPr>
      <t xml:space="preserve">امکان سنجی و مطالعات مفهومی صادرات </t>
    </r>
    <r>
      <rPr>
        <b/>
        <sz val="11"/>
        <color theme="1"/>
        <rFont val="B Nazanin"/>
        <charset val="178"/>
      </rPr>
      <t xml:space="preserve"> محصولات</t>
    </r>
    <r>
      <rPr>
        <sz val="11"/>
        <color theme="1"/>
        <rFont val="B Nazanin"/>
        <charset val="178"/>
      </rPr>
      <t xml:space="preserve"> </t>
    </r>
  </si>
  <si>
    <t xml:space="preserve">تضمین انجام تعهدات معادل 10% کل قرارداد   </t>
  </si>
  <si>
    <t>سپرده بیمه معادل 5% که عودت آن و تسویه نهایی در ازای اخذ مفاصاحساب خواهد بود</t>
  </si>
  <si>
    <t>حسن انجام کار معادل 10% از هر صورت وضعیت که عودت آن در ازای اخذ مفاصاحساب خواهد بود</t>
  </si>
  <si>
    <t>شماره صورت وضعیت ( موقت ■  ماه قبل آخر □ قطعی □ ) : 1</t>
  </si>
  <si>
    <t>مبلغ قرارداد : 8.620.000.000</t>
  </si>
  <si>
    <t xml:space="preserve">روحی </t>
  </si>
  <si>
    <t xml:space="preserve">دوره انجام کار :  مطالعات فاز اول </t>
  </si>
  <si>
    <t xml:space="preserve">10 ماه </t>
  </si>
  <si>
    <t>1402/09/30</t>
  </si>
  <si>
    <t>1402/04/12</t>
  </si>
  <si>
    <t>شماره صورت وضعیت ( موقت ■  ماه قبل آخر □ قطعی □ ) : 2</t>
  </si>
  <si>
    <t>لازم به توضیح است 50% مبلغ ردیف قرارداد مذکور در ص و ش 1 در مورخ 1402/03/09 پرداخت شده است .</t>
  </si>
  <si>
    <t>سایر (کسور) و اضافات: با توجه به پیشنهاد مدیر مهندسی 80% ازردیف  1 قرارداد پرداخت گردد .</t>
  </si>
  <si>
    <t>شماره صورت وضعیت ( موقت ■  ماه قبل آخر □ قطعی □ ) : 3</t>
  </si>
  <si>
    <t>الحاقیه 1 :</t>
  </si>
  <si>
    <t>الحاقیه 2 :</t>
  </si>
  <si>
    <t>الحاقیه 3 :</t>
  </si>
  <si>
    <t>الحاقیه 4 :</t>
  </si>
  <si>
    <t>1402/10/01</t>
  </si>
  <si>
    <t>1403/02/31</t>
  </si>
  <si>
    <t>1403/05/31</t>
  </si>
  <si>
    <t>1403/08/30</t>
  </si>
  <si>
    <t>کسر می شود علی الحساب پرداختی بابت فاز 2 مورخ 1402/10/10 طی چک شماره 424489</t>
  </si>
  <si>
    <t>1403/07/23</t>
  </si>
  <si>
    <t>1403/11/30</t>
  </si>
  <si>
    <t>الحاقیه 5 :</t>
  </si>
  <si>
    <t>1404/04/21</t>
  </si>
  <si>
    <t>شماره صورت وضعیت ( موقت ■  ماه قبل آخر □ قطعی □ ) : 4</t>
  </si>
  <si>
    <t>کسر می شود 30% پیش پرداخت فاز 3 مورخ 1403/07/30 طی چک شماره 732390</t>
  </si>
  <si>
    <t>الحاقیه 6 :</t>
  </si>
  <si>
    <t>1404/05/31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</si>
</sst>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  <font>
      <sz val="10"/>
      <color theme="1"/>
      <name val="B Nazanin"/>
      <charset val="178"/>
    </font>
    <font>
      <sz val="9"/>
      <color theme="1"/>
      <name val="B Nazanin"/>
      <charset val="178"/>
    </font>
    <font>
      <b/>
      <sz val="18"/>
      <color theme="0" tint="-0.499984740745262"/>
      <name val="B Nazanin"/>
      <charset val="178"/>
    </font>
    <font>
      <b/>
      <sz val="10"/>
      <color theme="1"/>
      <name val="B Nazanin"/>
      <charset val="178"/>
    </font>
    <font>
      <b/>
      <sz val="12"/>
      <color theme="1"/>
      <name val="B Nazanin"/>
      <charset val="178"/>
    </font>
    <font>
      <b/>
      <sz val="13"/>
      <color theme="1"/>
      <name val="B Nazanin"/>
      <charset val="178"/>
    </font>
    <font>
      <b/>
      <u/>
      <sz val="11"/>
      <color theme="1"/>
      <name val="B Nazanin"/>
      <charset val="178"/>
    </font>
    <font>
      <sz val="11"/>
      <color theme="0"/>
      <name val="B Nazanin"/>
      <charset val="178"/>
    </font>
    <font>
      <sz val="12"/>
      <color theme="1"/>
      <name val="B Nazanin"/>
      <charset val="178"/>
    </font>
    <font>
      <b/>
      <sz val="15"/>
      <color theme="1"/>
      <name val="B Nazanin"/>
      <charset val="178"/>
    </font>
    <font>
      <b/>
      <sz val="11"/>
      <name val="B Nazanin"/>
      <charset val="178"/>
    </font>
    <font>
      <sz val="11"/>
      <name val="B Nazanin"/>
      <charset val="178"/>
    </font>
    <font>
      <b/>
      <sz val="9"/>
      <color theme="1"/>
      <name val="B Nazanin"/>
      <charset val="178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indexed="64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44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/>
    <xf numFmtId="0" fontId="4" fillId="0" borderId="2" xfId="0" applyFont="1" applyBorder="1"/>
    <xf numFmtId="0" fontId="2" fillId="0" borderId="0" xfId="0" applyFont="1" applyAlignment="1">
      <alignment horizontal="right"/>
    </xf>
    <xf numFmtId="0" fontId="4" fillId="0" borderId="0" xfId="0" applyFont="1"/>
    <xf numFmtId="0" fontId="4" fillId="0" borderId="2" xfId="0" applyFont="1" applyBorder="1" applyAlignment="1">
      <alignment horizontal="right" vertical="center"/>
    </xf>
    <xf numFmtId="49" fontId="7" fillId="0" borderId="2" xfId="0" applyNumberFormat="1" applyFont="1" applyBorder="1" applyAlignment="1">
      <alignment horizontal="center" vertical="center" readingOrder="2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2" fillId="0" borderId="4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2" fillId="0" borderId="5" xfId="0" applyFont="1" applyBorder="1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13" xfId="0" applyFont="1" applyFill="1" applyBorder="1" applyAlignment="1">
      <alignment horizontal="center" vertical="center" wrapText="1"/>
    </xf>
    <xf numFmtId="3" fontId="9" fillId="0" borderId="19" xfId="0" applyNumberFormat="1" applyFont="1" applyBorder="1" applyAlignment="1">
      <alignment horizontal="center" vertical="center"/>
    </xf>
    <xf numFmtId="9" fontId="11" fillId="0" borderId="0" xfId="0" applyNumberFormat="1" applyFont="1"/>
    <xf numFmtId="0" fontId="2" fillId="0" borderId="6" xfId="0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9" fontId="2" fillId="0" borderId="6" xfId="0" applyNumberFormat="1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4" fillId="0" borderId="29" xfId="0" applyFont="1" applyBorder="1" applyAlignment="1">
      <alignment vertical="top" readingOrder="2"/>
    </xf>
    <xf numFmtId="0" fontId="15" fillId="0" borderId="8" xfId="0" applyFont="1" applyBorder="1" applyAlignment="1">
      <alignment vertical="top" wrapText="1" readingOrder="2"/>
    </xf>
    <xf numFmtId="0" fontId="15" fillId="0" borderId="38" xfId="0" applyFont="1" applyBorder="1" applyAlignment="1">
      <alignment horizontal="right" vertical="center" readingOrder="2"/>
    </xf>
    <xf numFmtId="0" fontId="15" fillId="0" borderId="39" xfId="0" applyFont="1" applyBorder="1" applyAlignment="1">
      <alignment vertical="center" readingOrder="2"/>
    </xf>
    <xf numFmtId="0" fontId="15" fillId="0" borderId="39" xfId="0" applyFont="1" applyBorder="1" applyAlignment="1">
      <alignment vertical="center" wrapText="1" readingOrder="2"/>
    </xf>
    <xf numFmtId="0" fontId="3" fillId="0" borderId="0" xfId="0" applyFont="1" applyAlignment="1">
      <alignment horizontal="center" vertical="center"/>
    </xf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47" xfId="0" applyFont="1" applyBorder="1"/>
    <xf numFmtId="0" fontId="2" fillId="0" borderId="48" xfId="0" applyFont="1" applyBorder="1"/>
    <xf numFmtId="0" fontId="2" fillId="0" borderId="23" xfId="0" applyFont="1" applyBorder="1"/>
    <xf numFmtId="0" fontId="2" fillId="0" borderId="50" xfId="0" applyFont="1" applyBorder="1"/>
    <xf numFmtId="0" fontId="2" fillId="0" borderId="51" xfId="0" applyFont="1" applyBorder="1"/>
    <xf numFmtId="0" fontId="16" fillId="0" borderId="0" xfId="0" applyFont="1" applyAlignment="1">
      <alignment vertical="center"/>
    </xf>
    <xf numFmtId="0" fontId="5" fillId="0" borderId="5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50" xfId="0" applyFont="1" applyBorder="1" applyAlignment="1">
      <alignment vertical="center"/>
    </xf>
    <xf numFmtId="0" fontId="2" fillId="0" borderId="50" xfId="0" applyFont="1" applyBorder="1" applyAlignment="1">
      <alignment horizontal="left"/>
    </xf>
    <xf numFmtId="3" fontId="2" fillId="0" borderId="51" xfId="0" applyNumberFormat="1" applyFont="1" applyBorder="1"/>
    <xf numFmtId="0" fontId="2" fillId="0" borderId="51" xfId="0" applyFont="1" applyBorder="1" applyAlignment="1">
      <alignment horizontal="center"/>
    </xf>
    <xf numFmtId="0" fontId="2" fillId="0" borderId="50" xfId="0" applyFont="1" applyBorder="1" applyAlignment="1">
      <alignment horizontal="right"/>
    </xf>
    <xf numFmtId="0" fontId="2" fillId="0" borderId="62" xfId="0" applyFont="1" applyBorder="1"/>
    <xf numFmtId="0" fontId="2" fillId="0" borderId="64" xfId="0" applyFont="1" applyBorder="1" applyAlignment="1">
      <alignment horizontal="center"/>
    </xf>
    <xf numFmtId="0" fontId="2" fillId="0" borderId="63" xfId="0" applyFont="1" applyBorder="1" applyAlignment="1">
      <alignment vertical="center"/>
    </xf>
    <xf numFmtId="9" fontId="2" fillId="0" borderId="63" xfId="0" applyNumberFormat="1" applyFont="1" applyBorder="1" applyAlignment="1">
      <alignment vertical="center"/>
    </xf>
    <xf numFmtId="0" fontId="2" fillId="0" borderId="69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3" fontId="2" fillId="0" borderId="47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25" xfId="0" applyFont="1" applyBorder="1" applyAlignment="1">
      <alignment horizontal="center" vertical="top" wrapText="1"/>
    </xf>
    <xf numFmtId="0" fontId="3" fillId="0" borderId="29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" fillId="0" borderId="3" xfId="1" applyFont="1" applyBorder="1" applyAlignment="1">
      <alignment horizontal="right" vertical="center"/>
    </xf>
    <xf numFmtId="0" fontId="2" fillId="0" borderId="4" xfId="1" applyFont="1" applyBorder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35" xfId="0" applyFont="1" applyBorder="1" applyAlignment="1">
      <alignment horizontal="right" vertical="center"/>
    </xf>
    <xf numFmtId="3" fontId="13" fillId="2" borderId="36" xfId="0" applyNumberFormat="1" applyFont="1" applyFill="1" applyBorder="1" applyAlignment="1">
      <alignment horizontal="center" vertical="center"/>
    </xf>
    <xf numFmtId="3" fontId="13" fillId="2" borderId="0" xfId="0" applyNumberFormat="1" applyFont="1" applyFill="1" applyAlignment="1">
      <alignment horizontal="center" vertical="center"/>
    </xf>
    <xf numFmtId="3" fontId="13" fillId="2" borderId="4" xfId="0" applyNumberFormat="1" applyFont="1" applyFill="1" applyBorder="1" applyAlignment="1">
      <alignment horizontal="center" vertical="center"/>
    </xf>
    <xf numFmtId="0" fontId="15" fillId="2" borderId="37" xfId="0" applyFont="1" applyFill="1" applyBorder="1" applyAlignment="1">
      <alignment horizontal="center" vertical="top" wrapText="1" readingOrder="2"/>
    </xf>
    <xf numFmtId="0" fontId="15" fillId="2" borderId="8" xfId="0" applyFont="1" applyFill="1" applyBorder="1" applyAlignment="1">
      <alignment horizontal="center" vertical="top" wrapText="1" readingOrder="2"/>
    </xf>
    <xf numFmtId="0" fontId="15" fillId="2" borderId="9" xfId="0" applyFont="1" applyFill="1" applyBorder="1" applyAlignment="1">
      <alignment horizontal="center" vertical="top" wrapText="1" readingOrder="2"/>
    </xf>
    <xf numFmtId="3" fontId="12" fillId="2" borderId="40" xfId="0" applyNumberFormat="1" applyFont="1" applyFill="1" applyBorder="1" applyAlignment="1">
      <alignment horizontal="center" vertical="center"/>
    </xf>
    <xf numFmtId="3" fontId="12" fillId="2" borderId="39" xfId="0" applyNumberFormat="1" applyFont="1" applyFill="1" applyBorder="1" applyAlignment="1">
      <alignment horizontal="center" vertical="center"/>
    </xf>
    <xf numFmtId="3" fontId="12" fillId="2" borderId="41" xfId="0" applyNumberFormat="1" applyFont="1" applyFill="1" applyBorder="1" applyAlignment="1">
      <alignment horizontal="center" vertical="center"/>
    </xf>
    <xf numFmtId="0" fontId="3" fillId="0" borderId="42" xfId="0" applyFont="1" applyBorder="1" applyAlignment="1">
      <alignment horizontal="right" vertical="center"/>
    </xf>
    <xf numFmtId="0" fontId="3" fillId="0" borderId="43" xfId="0" applyFont="1" applyBorder="1" applyAlignment="1">
      <alignment horizontal="right" vertical="center"/>
    </xf>
    <xf numFmtId="0" fontId="3" fillId="0" borderId="44" xfId="0" applyFont="1" applyBorder="1" applyAlignment="1">
      <alignment horizontal="right" vertical="center"/>
    </xf>
    <xf numFmtId="3" fontId="13" fillId="2" borderId="45" xfId="0" applyNumberFormat="1" applyFont="1" applyFill="1" applyBorder="1" applyAlignment="1">
      <alignment horizontal="center" vertical="center"/>
    </xf>
    <xf numFmtId="3" fontId="13" fillId="2" borderId="43" xfId="0" applyNumberFormat="1" applyFont="1" applyFill="1" applyBorder="1" applyAlignment="1">
      <alignment horizontal="center" vertical="center"/>
    </xf>
    <xf numFmtId="3" fontId="13" fillId="2" borderId="46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1" xfId="0" applyNumberFormat="1" applyFont="1" applyFill="1" applyBorder="1" applyAlignment="1">
      <alignment horizontal="center" vertical="center"/>
    </xf>
    <xf numFmtId="3" fontId="12" fillId="2" borderId="12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2" fillId="0" borderId="26" xfId="0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center" vertical="center"/>
    </xf>
    <xf numFmtId="3" fontId="2" fillId="0" borderId="27" xfId="0" applyNumberFormat="1" applyFont="1" applyBorder="1" applyAlignment="1">
      <alignment horizontal="center" vertical="center"/>
    </xf>
    <xf numFmtId="3" fontId="12" fillId="2" borderId="28" xfId="0" applyNumberFormat="1" applyFont="1" applyFill="1" applyBorder="1" applyAlignment="1">
      <alignment horizontal="center" vertical="center"/>
    </xf>
    <xf numFmtId="3" fontId="12" fillId="2" borderId="7" xfId="0" applyNumberFormat="1" applyFont="1" applyFill="1" applyBorder="1" applyAlignment="1">
      <alignment horizontal="center" vertical="center"/>
    </xf>
    <xf numFmtId="3" fontId="12" fillId="2" borderId="26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3" fontId="2" fillId="0" borderId="10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3" fontId="2" fillId="3" borderId="16" xfId="0" applyNumberFormat="1" applyFont="1" applyFill="1" applyBorder="1" applyAlignment="1">
      <alignment horizontal="center" vertical="center"/>
    </xf>
    <xf numFmtId="3" fontId="2" fillId="3" borderId="20" xfId="0" applyNumberFormat="1" applyFont="1" applyFill="1" applyBorder="1" applyAlignment="1">
      <alignment horizontal="center" vertical="center"/>
    </xf>
    <xf numFmtId="38" fontId="9" fillId="2" borderId="21" xfId="0" applyNumberFormat="1" applyFont="1" applyFill="1" applyBorder="1" applyAlignment="1">
      <alignment horizontal="center" vertical="center"/>
    </xf>
    <xf numFmtId="38" fontId="9" fillId="2" borderId="17" xfId="0" applyNumberFormat="1" applyFont="1" applyFill="1" applyBorder="1" applyAlignment="1">
      <alignment horizontal="center" vertical="center"/>
    </xf>
    <xf numFmtId="38" fontId="9" fillId="2" borderId="18" xfId="0" applyNumberFormat="1" applyFont="1" applyFill="1" applyBorder="1" applyAlignment="1">
      <alignment horizontal="center" vertical="center"/>
    </xf>
    <xf numFmtId="0" fontId="2" fillId="0" borderId="30" xfId="0" applyFont="1" applyBorder="1" applyAlignment="1">
      <alignment horizontal="right"/>
    </xf>
    <xf numFmtId="0" fontId="2" fillId="0" borderId="31" xfId="0" applyFont="1" applyBorder="1" applyAlignment="1">
      <alignment horizontal="right"/>
    </xf>
    <xf numFmtId="0" fontId="2" fillId="0" borderId="32" xfId="0" applyFont="1" applyBorder="1" applyAlignment="1">
      <alignment horizontal="right"/>
    </xf>
    <xf numFmtId="3" fontId="12" fillId="2" borderId="33" xfId="0" applyNumberFormat="1" applyFont="1" applyFill="1" applyBorder="1" applyAlignment="1">
      <alignment horizontal="center" vertical="center"/>
    </xf>
    <xf numFmtId="3" fontId="12" fillId="2" borderId="31" xfId="0" applyNumberFormat="1" applyFont="1" applyFill="1" applyBorder="1" applyAlignment="1">
      <alignment horizontal="center" vertical="center"/>
    </xf>
    <xf numFmtId="3" fontId="12" fillId="2" borderId="34" xfId="0" applyNumberFormat="1" applyFont="1" applyFill="1" applyBorder="1" applyAlignment="1">
      <alignment horizontal="center" vertical="center"/>
    </xf>
    <xf numFmtId="0" fontId="10" fillId="0" borderId="22" xfId="0" applyFont="1" applyBorder="1" applyAlignment="1">
      <alignment horizontal="right" vertical="center"/>
    </xf>
    <xf numFmtId="0" fontId="10" fillId="0" borderId="23" xfId="0" applyFont="1" applyBorder="1" applyAlignment="1">
      <alignment horizontal="right" vertical="center"/>
    </xf>
    <xf numFmtId="0" fontId="10" fillId="0" borderId="24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10" fillId="0" borderId="25" xfId="0" applyFont="1" applyBorder="1" applyAlignment="1">
      <alignment horizontal="right" vertical="center"/>
    </xf>
    <xf numFmtId="0" fontId="9" fillId="0" borderId="16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3" fontId="9" fillId="0" borderId="16" xfId="0" applyNumberFormat="1" applyFont="1" applyBorder="1" applyAlignment="1">
      <alignment horizontal="center" vertical="center"/>
    </xf>
    <xf numFmtId="3" fontId="9" fillId="0" borderId="20" xfId="0" applyNumberFormat="1" applyFont="1" applyBorder="1" applyAlignment="1">
      <alignment horizontal="center" vertical="center"/>
    </xf>
    <xf numFmtId="3" fontId="9" fillId="2" borderId="21" xfId="0" applyNumberFormat="1" applyFont="1" applyFill="1" applyBorder="1" applyAlignment="1">
      <alignment horizontal="center" vertical="center"/>
    </xf>
    <xf numFmtId="3" fontId="9" fillId="2" borderId="17" xfId="0" applyNumberFormat="1" applyFont="1" applyFill="1" applyBorder="1" applyAlignment="1">
      <alignment horizontal="center" vertical="center"/>
    </xf>
    <xf numFmtId="3" fontId="9" fillId="2" borderId="18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3" fontId="3" fillId="0" borderId="0" xfId="0" applyNumberFormat="1" applyFont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2" borderId="10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right" vertical="center"/>
    </xf>
    <xf numFmtId="0" fontId="3" fillId="0" borderId="47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52" xfId="0" applyFont="1" applyBorder="1" applyAlignment="1">
      <alignment horizontal="right"/>
    </xf>
    <xf numFmtId="0" fontId="2" fillId="0" borderId="39" xfId="0" applyFont="1" applyBorder="1" applyAlignment="1">
      <alignment horizontal="right"/>
    </xf>
    <xf numFmtId="0" fontId="2" fillId="0" borderId="53" xfId="0" applyFont="1" applyBorder="1" applyAlignment="1">
      <alignment horizontal="right"/>
    </xf>
    <xf numFmtId="0" fontId="2" fillId="0" borderId="23" xfId="0" applyFont="1" applyBorder="1" applyAlignment="1">
      <alignment horizontal="left"/>
    </xf>
    <xf numFmtId="0" fontId="3" fillId="0" borderId="23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51" xfId="0" applyFont="1" applyBorder="1" applyAlignment="1">
      <alignment horizontal="center"/>
    </xf>
    <xf numFmtId="0" fontId="6" fillId="0" borderId="5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51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3" fillId="0" borderId="54" xfId="0" applyFont="1" applyBorder="1" applyAlignment="1">
      <alignment horizontal="right" vertical="center"/>
    </xf>
    <xf numFmtId="0" fontId="3" fillId="0" borderId="55" xfId="0" applyFont="1" applyBorder="1" applyAlignment="1">
      <alignment horizontal="right" vertical="center"/>
    </xf>
    <xf numFmtId="3" fontId="13" fillId="2" borderId="39" xfId="0" applyNumberFormat="1" applyFont="1" applyFill="1" applyBorder="1" applyAlignment="1">
      <alignment horizontal="center" vertical="center"/>
    </xf>
    <xf numFmtId="3" fontId="13" fillId="2" borderId="53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right" vertical="top" readingOrder="2"/>
    </xf>
    <xf numFmtId="0" fontId="14" fillId="0" borderId="0" xfId="0" applyFont="1" applyAlignment="1">
      <alignment horizontal="right" vertical="top" readingOrder="2"/>
    </xf>
    <xf numFmtId="0" fontId="14" fillId="0" borderId="29" xfId="0" applyFont="1" applyBorder="1" applyAlignment="1">
      <alignment horizontal="right" vertical="top" readingOrder="2"/>
    </xf>
    <xf numFmtId="0" fontId="14" fillId="0" borderId="8" xfId="0" applyFont="1" applyBorder="1" applyAlignment="1">
      <alignment horizontal="right" vertical="top" readingOrder="2"/>
    </xf>
    <xf numFmtId="0" fontId="15" fillId="2" borderId="2" xfId="0" applyFont="1" applyFill="1" applyBorder="1" applyAlignment="1">
      <alignment horizontal="center" vertical="top" wrapText="1" readingOrder="2"/>
    </xf>
    <xf numFmtId="0" fontId="7" fillId="0" borderId="0" xfId="0" applyFont="1" applyAlignment="1">
      <alignment horizontal="right" vertical="center"/>
    </xf>
    <xf numFmtId="3" fontId="3" fillId="0" borderId="51" xfId="0" applyNumberFormat="1" applyFont="1" applyBorder="1" applyAlignment="1">
      <alignment horizontal="center" vertical="center"/>
    </xf>
    <xf numFmtId="0" fontId="2" fillId="0" borderId="57" xfId="0" applyFont="1" applyBorder="1" applyAlignment="1">
      <alignment horizontal="right" vertical="center"/>
    </xf>
    <xf numFmtId="0" fontId="3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right" vertical="center"/>
    </xf>
    <xf numFmtId="0" fontId="7" fillId="0" borderId="60" xfId="0" applyFont="1" applyBorder="1" applyAlignment="1">
      <alignment horizontal="center" vertical="center"/>
    </xf>
    <xf numFmtId="0" fontId="4" fillId="0" borderId="59" xfId="0" applyFont="1" applyBorder="1" applyAlignment="1">
      <alignment horizontal="right" vertical="center"/>
    </xf>
    <xf numFmtId="0" fontId="3" fillId="0" borderId="60" xfId="0" applyFont="1" applyBorder="1" applyAlignment="1">
      <alignment horizontal="center" vertical="center"/>
    </xf>
    <xf numFmtId="0" fontId="7" fillId="0" borderId="59" xfId="0" applyFont="1" applyBorder="1" applyAlignment="1">
      <alignment horizontal="right" vertical="center"/>
    </xf>
    <xf numFmtId="0" fontId="3" fillId="0" borderId="56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/>
    </xf>
    <xf numFmtId="0" fontId="2" fillId="2" borderId="65" xfId="0" applyFont="1" applyFill="1" applyBorder="1" applyAlignment="1">
      <alignment horizontal="right" vertical="center"/>
    </xf>
    <xf numFmtId="0" fontId="2" fillId="2" borderId="66" xfId="0" applyFont="1" applyFill="1" applyBorder="1" applyAlignment="1">
      <alignment horizontal="center" vertical="center"/>
    </xf>
    <xf numFmtId="0" fontId="9" fillId="0" borderId="54" xfId="0" applyFont="1" applyBorder="1" applyAlignment="1">
      <alignment vertical="center"/>
    </xf>
    <xf numFmtId="3" fontId="9" fillId="0" borderId="21" xfId="0" applyNumberFormat="1" applyFont="1" applyBorder="1" applyAlignment="1">
      <alignment horizontal="center" vertical="center"/>
    </xf>
    <xf numFmtId="3" fontId="9" fillId="0" borderId="17" xfId="0" applyNumberFormat="1" applyFont="1" applyBorder="1" applyAlignment="1">
      <alignment horizontal="center" vertical="center"/>
    </xf>
    <xf numFmtId="3" fontId="9" fillId="0" borderId="55" xfId="0" applyNumberFormat="1" applyFont="1" applyBorder="1" applyAlignment="1">
      <alignment horizontal="center" vertical="center"/>
    </xf>
    <xf numFmtId="0" fontId="10" fillId="0" borderId="48" xfId="0" applyFont="1" applyBorder="1" applyAlignment="1">
      <alignment horizontal="right" vertical="center"/>
    </xf>
    <xf numFmtId="0" fontId="10" fillId="0" borderId="49" xfId="0" applyFont="1" applyBorder="1" applyAlignment="1">
      <alignment horizontal="right" vertical="center"/>
    </xf>
    <xf numFmtId="0" fontId="10" fillId="0" borderId="62" xfId="0" applyFont="1" applyBorder="1" applyAlignment="1">
      <alignment horizontal="right" vertical="center"/>
    </xf>
    <xf numFmtId="0" fontId="10" fillId="0" borderId="67" xfId="0" applyFont="1" applyBorder="1" applyAlignment="1">
      <alignment horizontal="right" vertical="center"/>
    </xf>
    <xf numFmtId="3" fontId="12" fillId="2" borderId="68" xfId="0" applyNumberFormat="1" applyFont="1" applyFill="1" applyBorder="1" applyAlignment="1">
      <alignment horizontal="center" vertical="center"/>
    </xf>
    <xf numFmtId="3" fontId="12" fillId="2" borderId="66" xfId="0" applyNumberFormat="1" applyFont="1" applyFill="1" applyBorder="1" applyAlignment="1">
      <alignment horizontal="center" vertical="center"/>
    </xf>
    <xf numFmtId="38" fontId="9" fillId="2" borderId="55" xfId="0" applyNumberFormat="1" applyFont="1" applyFill="1" applyBorder="1" applyAlignment="1">
      <alignment horizontal="center" vertical="center"/>
    </xf>
    <xf numFmtId="0" fontId="2" fillId="0" borderId="70" xfId="0" applyFont="1" applyBorder="1" applyAlignment="1">
      <alignment horizontal="right"/>
    </xf>
    <xf numFmtId="3" fontId="12" fillId="2" borderId="71" xfId="0" applyNumberFormat="1" applyFont="1" applyFill="1" applyBorder="1" applyAlignment="1">
      <alignment horizontal="center" vertical="center"/>
    </xf>
    <xf numFmtId="0" fontId="2" fillId="0" borderId="65" xfId="0" applyFont="1" applyBorder="1" applyAlignment="1">
      <alignment horizontal="right"/>
    </xf>
    <xf numFmtId="0" fontId="3" fillId="0" borderId="20" xfId="0" applyFont="1" applyBorder="1" applyAlignment="1">
      <alignment horizontal="right" vertical="center"/>
    </xf>
    <xf numFmtId="3" fontId="13" fillId="2" borderId="21" xfId="0" applyNumberFormat="1" applyFont="1" applyFill="1" applyBorder="1" applyAlignment="1">
      <alignment horizontal="center" vertical="center"/>
    </xf>
    <xf numFmtId="3" fontId="13" fillId="2" borderId="17" xfId="0" applyNumberFormat="1" applyFont="1" applyFill="1" applyBorder="1" applyAlignment="1">
      <alignment horizontal="center" vertical="center"/>
    </xf>
    <xf numFmtId="3" fontId="13" fillId="2" borderId="55" xfId="0" applyNumberFormat="1" applyFont="1" applyFill="1" applyBorder="1" applyAlignment="1">
      <alignment horizontal="center" vertical="center"/>
    </xf>
    <xf numFmtId="0" fontId="2" fillId="0" borderId="51" xfId="1" applyFont="1" applyBorder="1" applyAlignment="1">
      <alignment horizontal="right" vertical="center"/>
    </xf>
    <xf numFmtId="0" fontId="14" fillId="0" borderId="50" xfId="0" applyFont="1" applyBorder="1" applyAlignment="1">
      <alignment horizontal="right" vertical="top" readingOrder="2"/>
    </xf>
    <xf numFmtId="3" fontId="13" fillId="2" borderId="54" xfId="0" applyNumberFormat="1" applyFont="1" applyFill="1" applyBorder="1" applyAlignment="1">
      <alignment horizontal="center" vertical="center"/>
    </xf>
    <xf numFmtId="0" fontId="2" fillId="0" borderId="50" xfId="1" applyFont="1" applyBorder="1" applyAlignment="1">
      <alignment horizontal="center" vertical="center"/>
    </xf>
    <xf numFmtId="0" fontId="2" fillId="0" borderId="52" xfId="1" applyFont="1" applyBorder="1" applyAlignment="1">
      <alignment horizontal="center" vertical="center"/>
    </xf>
    <xf numFmtId="0" fontId="2" fillId="0" borderId="41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0" fontId="2" fillId="0" borderId="51" xfId="1" applyFont="1" applyBorder="1" applyAlignment="1">
      <alignment horizontal="center" vertical="center"/>
    </xf>
    <xf numFmtId="0" fontId="2" fillId="0" borderId="39" xfId="1" applyFont="1" applyBorder="1" applyAlignment="1">
      <alignment horizontal="center" vertical="center"/>
    </xf>
    <xf numFmtId="0" fontId="2" fillId="0" borderId="53" xfId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64" xfId="0" applyNumberFormat="1" applyFont="1" applyBorder="1" applyAlignment="1">
      <alignment horizontal="center" vertical="center"/>
    </xf>
    <xf numFmtId="3" fontId="12" fillId="2" borderId="37" xfId="0" applyNumberFormat="1" applyFont="1" applyFill="1" applyBorder="1" applyAlignment="1">
      <alignment horizontal="center" vertical="center"/>
    </xf>
    <xf numFmtId="3" fontId="12" fillId="2" borderId="8" xfId="0" applyNumberFormat="1" applyFont="1" applyFill="1" applyBorder="1" applyAlignment="1">
      <alignment horizontal="center" vertical="center"/>
    </xf>
    <xf numFmtId="3" fontId="12" fillId="2" borderId="64" xfId="0" applyNumberFormat="1" applyFont="1" applyFill="1" applyBorder="1" applyAlignment="1">
      <alignment horizontal="center" vertical="center"/>
    </xf>
    <xf numFmtId="0" fontId="15" fillId="0" borderId="62" xfId="0" applyFont="1" applyBorder="1" applyAlignment="1">
      <alignment horizontal="center" vertical="top" wrapText="1"/>
    </xf>
    <xf numFmtId="0" fontId="15" fillId="0" borderId="67" xfId="0" applyFont="1" applyBorder="1" applyAlignment="1">
      <alignment horizontal="center" vertical="top" wrapText="1"/>
    </xf>
    <xf numFmtId="0" fontId="3" fillId="0" borderId="69" xfId="1" applyFont="1" applyBorder="1" applyAlignment="1">
      <alignment horizontal="center" vertical="center"/>
    </xf>
    <xf numFmtId="0" fontId="3" fillId="0" borderId="50" xfId="1" applyFont="1" applyBorder="1" applyAlignment="1">
      <alignment horizontal="center" vertical="center"/>
    </xf>
    <xf numFmtId="0" fontId="3" fillId="0" borderId="64" xfId="1" applyFont="1" applyBorder="1" applyAlignment="1">
      <alignment horizontal="center" vertical="center"/>
    </xf>
    <xf numFmtId="0" fontId="3" fillId="0" borderId="51" xfId="1" applyFont="1" applyBorder="1" applyAlignment="1">
      <alignment horizontal="center" vertical="center"/>
    </xf>
  </cellXfs>
  <cellStyles count="2">
    <cellStyle name="Normal" xfId="0" builtinId="0"/>
    <cellStyle name="Normal 2" xfId="1" xr:uid="{C63BBC62-ADFE-4EE9-BD83-8B7CE3CA37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57152</xdr:colOff>
      <xdr:row>1</xdr:row>
      <xdr:rowOff>28575</xdr:rowOff>
    </xdr:from>
    <xdr:to>
      <xdr:col>2</xdr:col>
      <xdr:colOff>904875</xdr:colOff>
      <xdr:row>4</xdr:row>
      <xdr:rowOff>19050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9CCC020E-EB44-47A8-8091-4A2ED5E7E33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458175" y="276225"/>
          <a:ext cx="1190623" cy="847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57152</xdr:colOff>
      <xdr:row>1</xdr:row>
      <xdr:rowOff>28576</xdr:rowOff>
    </xdr:from>
    <xdr:to>
      <xdr:col>2</xdr:col>
      <xdr:colOff>904875</xdr:colOff>
      <xdr:row>3</xdr:row>
      <xdr:rowOff>161926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D5F73B65-A057-4956-AF30-071711D4CFF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458175" y="276226"/>
          <a:ext cx="1190623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57152</xdr:colOff>
      <xdr:row>1</xdr:row>
      <xdr:rowOff>28576</xdr:rowOff>
    </xdr:from>
    <xdr:to>
      <xdr:col>2</xdr:col>
      <xdr:colOff>904875</xdr:colOff>
      <xdr:row>3</xdr:row>
      <xdr:rowOff>161926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7BCBD2B4-F6BC-4D93-9A3B-E5175F8E24B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277075" y="276226"/>
          <a:ext cx="1190623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57152</xdr:colOff>
      <xdr:row>1</xdr:row>
      <xdr:rowOff>28576</xdr:rowOff>
    </xdr:from>
    <xdr:to>
      <xdr:col>2</xdr:col>
      <xdr:colOff>904875</xdr:colOff>
      <xdr:row>3</xdr:row>
      <xdr:rowOff>161926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E7D62366-A4B9-47DA-84AE-FAD7A5CCCD7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277075" y="276226"/>
          <a:ext cx="1190623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ish%20Refinery/Adish%20Group/Rouhi/Concractors/&#1587;&#1662;&#1607;&#1585;%20&#1605;&#1608;&#1604;&#15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ص.و.1"/>
      <sheetName val="ص.و.2"/>
      <sheetName val="ص.و.3"/>
      <sheetName val="ص.و.4"/>
      <sheetName val="ص.و.5"/>
      <sheetName val="ص.و.6"/>
      <sheetName val="ص.و.7"/>
      <sheetName val="ص.و.8"/>
      <sheetName val="ص.و.9"/>
      <sheetName val="ص.و10"/>
      <sheetName val="ص.و11"/>
      <sheetName val="ص.و12"/>
      <sheetName val="ص.و13"/>
      <sheetName val="ص.و14"/>
      <sheetName val="ص.و15"/>
      <sheetName val="ص.و16"/>
      <sheetName val="ص.و17"/>
      <sheetName val="ص.و18"/>
      <sheetName val="ص.و19"/>
      <sheetName val="ص.و20"/>
      <sheetName val="ص و 21"/>
      <sheetName val="ص و 22"/>
      <sheetName val="ص و 23"/>
      <sheetName val="ص و 24"/>
      <sheetName val="ص و 25"/>
      <sheetName val="ص و 26"/>
      <sheetName val="ص و 27"/>
      <sheetName val="ص و 28"/>
      <sheetName val="ص و 29"/>
      <sheetName val="ص و 30"/>
      <sheetName val="ص و 31"/>
      <sheetName val="ص و 32"/>
      <sheetName val="ص و 33"/>
      <sheetName val="ص و 34 "/>
      <sheetName val="ص و 35 "/>
      <sheetName val="ص و 36  "/>
      <sheetName val="ص و 37"/>
      <sheetName val="ص و 38"/>
      <sheetName val="ص و 39"/>
      <sheetName val="ص و 40"/>
      <sheetName val="ص و 41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>
        <row r="22">
          <cell r="F22">
            <v>0</v>
          </cell>
        </row>
        <row r="24">
          <cell r="F24">
            <v>0</v>
          </cell>
        </row>
        <row r="26">
          <cell r="F26">
            <v>0</v>
          </cell>
        </row>
      </sheetData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F3267-882F-4C23-981C-875090C6DE0C}">
  <dimension ref="A1:V41"/>
  <sheetViews>
    <sheetView rightToLeft="1" topLeftCell="A3" zoomScale="90" zoomScaleNormal="90" workbookViewId="0">
      <selection activeCell="N10" sqref="N10"/>
    </sheetView>
  </sheetViews>
  <sheetFormatPr defaultColWidth="9.140625" defaultRowHeight="18" x14ac:dyDescent="0.45"/>
  <cols>
    <col min="1" max="1" width="0.7109375" style="1" customWidth="1"/>
    <col min="2" max="2" width="5.140625" style="1" customWidth="1"/>
    <col min="3" max="3" width="23.140625" style="1" customWidth="1"/>
    <col min="4" max="4" width="8.5703125" style="1" customWidth="1"/>
    <col min="5" max="5" width="21.28515625" style="1" customWidth="1"/>
    <col min="6" max="6" width="17.85546875" style="1" bestFit="1" customWidth="1"/>
    <col min="7" max="7" width="12.42578125" style="1" customWidth="1"/>
    <col min="8" max="8" width="9" style="1" customWidth="1"/>
    <col min="9" max="9" width="4.140625" style="1" customWidth="1"/>
    <col min="10" max="10" width="33" style="1" customWidth="1"/>
    <col min="11" max="11" width="3.28515625" style="1" customWidth="1"/>
    <col min="12" max="12" width="13.28515625" style="1" bestFit="1" customWidth="1"/>
    <col min="13" max="13" width="9.140625" style="1"/>
    <col min="14" max="14" width="13.28515625" style="4" bestFit="1" customWidth="1"/>
    <col min="15" max="15" width="13.28515625" style="4" customWidth="1"/>
    <col min="16" max="16" width="16.5703125" style="4" bestFit="1" customWidth="1"/>
    <col min="17" max="17" width="9.140625" style="1"/>
    <col min="18" max="18" width="14.85546875" style="1" customWidth="1"/>
    <col min="19" max="19" width="12" style="1" bestFit="1" customWidth="1"/>
    <col min="20" max="20" width="10.85546875" style="1" bestFit="1" customWidth="1"/>
    <col min="21" max="21" width="2" style="1" bestFit="1" customWidth="1"/>
    <col min="22" max="16384" width="9.140625" style="1"/>
  </cols>
  <sheetData>
    <row r="1" spans="2:22" ht="19.5" x14ac:dyDescent="0.5">
      <c r="B1" s="48"/>
      <c r="C1" s="49"/>
      <c r="D1" s="49"/>
      <c r="E1" s="49"/>
      <c r="F1" s="49"/>
      <c r="G1" s="49"/>
      <c r="H1" s="172" t="s">
        <v>0</v>
      </c>
      <c r="I1" s="172"/>
      <c r="J1" s="173">
        <v>1000</v>
      </c>
      <c r="K1" s="174"/>
      <c r="N1" s="2"/>
      <c r="O1" s="2"/>
      <c r="P1" s="2"/>
    </row>
    <row r="2" spans="2:22" ht="19.5" x14ac:dyDescent="0.5">
      <c r="B2" s="50"/>
      <c r="G2" s="175" t="s">
        <v>1</v>
      </c>
      <c r="H2" s="175"/>
      <c r="I2" s="175"/>
      <c r="J2" s="176" t="s">
        <v>38</v>
      </c>
      <c r="K2" s="177"/>
      <c r="N2" s="2"/>
      <c r="O2" s="2"/>
      <c r="P2" s="3"/>
    </row>
    <row r="3" spans="2:22" ht="30" x14ac:dyDescent="0.75">
      <c r="B3" s="178" t="s">
        <v>2</v>
      </c>
      <c r="C3" s="179"/>
      <c r="D3" s="179"/>
      <c r="E3" s="179"/>
      <c r="F3" s="179"/>
      <c r="G3" s="179"/>
      <c r="H3" s="179"/>
      <c r="I3" s="179"/>
      <c r="J3" s="179"/>
      <c r="K3" s="180"/>
      <c r="P3" s="3"/>
    </row>
    <row r="4" spans="2:22" x14ac:dyDescent="0.45">
      <c r="B4" s="50"/>
      <c r="K4" s="51"/>
      <c r="P4" s="3"/>
    </row>
    <row r="5" spans="2:22" x14ac:dyDescent="0.45">
      <c r="B5" s="50"/>
      <c r="K5" s="51"/>
      <c r="P5" s="3"/>
    </row>
    <row r="6" spans="2:22" ht="18.75" thickBot="1" x14ac:dyDescent="0.5">
      <c r="B6" s="169" t="s">
        <v>3</v>
      </c>
      <c r="C6" s="170"/>
      <c r="D6" s="170"/>
      <c r="E6" s="170"/>
      <c r="F6" s="170"/>
      <c r="G6" s="170"/>
      <c r="H6" s="170"/>
      <c r="I6" s="170"/>
      <c r="J6" s="170"/>
      <c r="K6" s="171"/>
      <c r="P6" s="3"/>
    </row>
    <row r="7" spans="2:22" ht="19.5" x14ac:dyDescent="0.45">
      <c r="B7" s="166" t="s">
        <v>4</v>
      </c>
      <c r="C7" s="166"/>
      <c r="D7" s="167" t="s">
        <v>5</v>
      </c>
      <c r="E7" s="167"/>
      <c r="F7" s="47" t="s">
        <v>6</v>
      </c>
      <c r="G7" s="167" t="s">
        <v>40</v>
      </c>
      <c r="H7" s="167"/>
      <c r="I7" s="167"/>
      <c r="J7" s="167"/>
      <c r="K7" s="167"/>
      <c r="P7" s="3"/>
      <c r="T7" s="5"/>
    </row>
    <row r="8" spans="2:22" ht="19.5" x14ac:dyDescent="0.45">
      <c r="B8" s="168" t="s">
        <v>49</v>
      </c>
      <c r="C8" s="168"/>
      <c r="D8" s="153"/>
      <c r="E8" s="153"/>
      <c r="F8" s="6" t="s">
        <v>7</v>
      </c>
      <c r="G8" s="152" t="s">
        <v>41</v>
      </c>
      <c r="H8" s="152"/>
      <c r="I8" s="152"/>
      <c r="J8" s="152"/>
      <c r="K8" s="152"/>
      <c r="P8" s="3"/>
      <c r="Q8" s="7"/>
      <c r="R8" s="7"/>
      <c r="T8" s="5"/>
      <c r="V8" s="8"/>
    </row>
    <row r="9" spans="2:22" s="12" customFormat="1" ht="19.5" x14ac:dyDescent="0.45">
      <c r="B9" s="151" t="s">
        <v>8</v>
      </c>
      <c r="C9" s="151"/>
      <c r="D9" s="152" t="s">
        <v>39</v>
      </c>
      <c r="E9" s="152"/>
      <c r="F9" s="9" t="s">
        <v>9</v>
      </c>
      <c r="G9" s="10" t="s">
        <v>50</v>
      </c>
      <c r="H9" s="11" t="s">
        <v>10</v>
      </c>
      <c r="I9" s="153" t="s">
        <v>51</v>
      </c>
      <c r="J9" s="153"/>
      <c r="K9" s="153"/>
      <c r="N9" s="2"/>
      <c r="O9" s="2"/>
      <c r="P9" s="13"/>
      <c r="R9" s="14"/>
      <c r="S9" s="5"/>
      <c r="T9" s="5"/>
      <c r="U9" s="1"/>
    </row>
    <row r="10" spans="2:22" s="12" customFormat="1" ht="19.5" x14ac:dyDescent="0.45">
      <c r="B10" s="154" t="s">
        <v>11</v>
      </c>
      <c r="C10" s="154"/>
      <c r="D10" s="152"/>
      <c r="E10" s="152"/>
      <c r="F10" s="9" t="s">
        <v>12</v>
      </c>
      <c r="G10" s="10"/>
      <c r="H10" s="11" t="s">
        <v>13</v>
      </c>
      <c r="I10" s="153"/>
      <c r="J10" s="153"/>
      <c r="K10" s="153"/>
      <c r="N10" s="2"/>
      <c r="O10" s="2"/>
      <c r="P10" s="2"/>
      <c r="S10" s="1"/>
      <c r="T10" s="1"/>
      <c r="U10" s="1"/>
    </row>
    <row r="11" spans="2:22" ht="21" x14ac:dyDescent="0.45">
      <c r="B11" s="15" t="s">
        <v>42</v>
      </c>
      <c r="C11" s="16"/>
      <c r="D11" s="17"/>
      <c r="E11" s="17"/>
      <c r="F11" s="17"/>
      <c r="G11" s="17"/>
      <c r="I11" s="155"/>
      <c r="J11" s="155"/>
      <c r="K11" s="18"/>
      <c r="Q11" s="7"/>
      <c r="R11" s="7"/>
      <c r="T11" s="5"/>
    </row>
    <row r="12" spans="2:22" ht="21" customHeight="1" x14ac:dyDescent="0.5">
      <c r="B12" s="19"/>
      <c r="C12" s="20"/>
      <c r="D12" s="21"/>
      <c r="E12" s="21"/>
      <c r="F12" s="21"/>
      <c r="G12" s="74" t="s">
        <v>43</v>
      </c>
      <c r="H12" s="74"/>
      <c r="I12" s="74"/>
      <c r="J12" s="74"/>
      <c r="K12" s="18"/>
      <c r="N12" s="2"/>
      <c r="O12" s="2"/>
      <c r="P12" s="2"/>
      <c r="Q12" s="7"/>
      <c r="R12" s="7"/>
      <c r="T12" s="5"/>
    </row>
    <row r="13" spans="2:22" ht="21" customHeight="1" x14ac:dyDescent="0.45">
      <c r="B13" s="22" t="s">
        <v>46</v>
      </c>
      <c r="G13" s="74" t="s">
        <v>44</v>
      </c>
      <c r="H13" s="74"/>
      <c r="I13" s="74"/>
      <c r="J13" s="74"/>
      <c r="K13" s="23"/>
      <c r="N13" s="2"/>
      <c r="O13" s="2"/>
      <c r="P13" s="3"/>
      <c r="Q13" s="7"/>
      <c r="R13" s="7"/>
    </row>
    <row r="14" spans="2:22" ht="21" customHeight="1" x14ac:dyDescent="0.45">
      <c r="B14" s="22"/>
      <c r="G14" s="74" t="s">
        <v>45</v>
      </c>
      <c r="H14" s="74"/>
      <c r="I14" s="74"/>
      <c r="J14" s="74"/>
      <c r="K14" s="23"/>
      <c r="N14" s="2"/>
      <c r="O14" s="2"/>
      <c r="P14" s="3"/>
      <c r="Q14" s="7"/>
      <c r="R14" s="7"/>
    </row>
    <row r="15" spans="2:22" ht="21" customHeight="1" x14ac:dyDescent="0.45">
      <c r="B15" s="24"/>
      <c r="C15" s="7"/>
      <c r="D15" s="7"/>
      <c r="E15" s="7"/>
      <c r="F15" s="7"/>
      <c r="G15" s="75" t="s">
        <v>47</v>
      </c>
      <c r="H15" s="75"/>
      <c r="I15" s="75"/>
      <c r="J15" s="75"/>
      <c r="K15" s="23"/>
      <c r="N15" s="2"/>
      <c r="O15" s="2"/>
      <c r="P15" s="3"/>
      <c r="Q15" s="7"/>
      <c r="R15" s="7"/>
    </row>
    <row r="16" spans="2:22" ht="19.5" x14ac:dyDescent="0.45">
      <c r="B16" s="25" t="s">
        <v>14</v>
      </c>
      <c r="C16" s="26"/>
      <c r="D16" s="26"/>
      <c r="E16" s="26"/>
      <c r="F16" s="26"/>
      <c r="G16" s="27"/>
      <c r="H16" s="27"/>
      <c r="I16" s="28"/>
      <c r="J16" s="28"/>
      <c r="K16" s="23"/>
      <c r="P16" s="3"/>
      <c r="Q16" s="7"/>
      <c r="R16" s="7"/>
      <c r="T16" s="5"/>
    </row>
    <row r="17" spans="1:20" x14ac:dyDescent="0.45">
      <c r="B17" s="156"/>
      <c r="C17" s="157"/>
      <c r="D17" s="29"/>
      <c r="E17" s="29"/>
      <c r="F17" s="29"/>
      <c r="G17" s="29"/>
      <c r="H17" s="29"/>
      <c r="I17" s="29"/>
      <c r="J17" s="29"/>
      <c r="K17" s="30"/>
      <c r="P17" s="3"/>
      <c r="Q17" s="7"/>
      <c r="R17" s="7"/>
      <c r="S17" s="7"/>
      <c r="T17" s="7"/>
    </row>
    <row r="18" spans="1:20" ht="33" thickBot="1" x14ac:dyDescent="0.5">
      <c r="B18" s="158" t="s">
        <v>15</v>
      </c>
      <c r="C18" s="159"/>
      <c r="D18" s="159"/>
      <c r="E18" s="160"/>
      <c r="F18" s="31" t="s">
        <v>16</v>
      </c>
      <c r="G18" s="161" t="s">
        <v>17</v>
      </c>
      <c r="H18" s="162"/>
      <c r="I18" s="163" t="s">
        <v>18</v>
      </c>
      <c r="J18" s="164"/>
      <c r="K18" s="165"/>
      <c r="P18" s="3"/>
      <c r="Q18" s="7"/>
      <c r="R18" s="7"/>
      <c r="S18" s="7"/>
      <c r="T18" s="7"/>
    </row>
    <row r="19" spans="1:20" ht="22.5" thickBot="1" x14ac:dyDescent="0.5">
      <c r="B19" s="143" t="s">
        <v>19</v>
      </c>
      <c r="C19" s="144"/>
      <c r="D19" s="144"/>
      <c r="E19" s="145"/>
      <c r="F19" s="32">
        <f>I19+G19</f>
        <v>805000000</v>
      </c>
      <c r="G19" s="146"/>
      <c r="H19" s="147"/>
      <c r="I19" s="148">
        <v>805000000</v>
      </c>
      <c r="J19" s="149"/>
      <c r="K19" s="150"/>
      <c r="P19" s="3"/>
      <c r="Q19" s="7"/>
      <c r="R19" s="7"/>
      <c r="S19" s="7"/>
      <c r="T19" s="7"/>
    </row>
    <row r="20" spans="1:20" x14ac:dyDescent="0.45">
      <c r="B20" s="137" t="s">
        <v>20</v>
      </c>
      <c r="C20" s="138"/>
      <c r="D20" s="138"/>
      <c r="E20" s="138"/>
      <c r="F20" s="138"/>
      <c r="G20" s="138"/>
      <c r="H20" s="138"/>
      <c r="I20" s="138"/>
      <c r="J20" s="138"/>
      <c r="K20" s="139"/>
      <c r="P20" s="3"/>
      <c r="Q20" s="7"/>
      <c r="R20" s="7"/>
      <c r="S20" s="7"/>
      <c r="T20" s="7"/>
    </row>
    <row r="21" spans="1:20" x14ac:dyDescent="0.45">
      <c r="B21" s="140"/>
      <c r="C21" s="141"/>
      <c r="D21" s="141"/>
      <c r="E21" s="141"/>
      <c r="F21" s="141"/>
      <c r="G21" s="141"/>
      <c r="H21" s="141"/>
      <c r="I21" s="141"/>
      <c r="J21" s="141"/>
      <c r="K21" s="142"/>
      <c r="P21" s="3"/>
      <c r="Q21" s="7"/>
      <c r="R21" s="7"/>
      <c r="S21" s="7"/>
      <c r="T21" s="7"/>
    </row>
    <row r="22" spans="1:20" ht="24.75" customHeight="1" x14ac:dyDescent="0.45">
      <c r="A22" s="33"/>
      <c r="B22" s="34"/>
      <c r="C22" s="112" t="s">
        <v>21</v>
      </c>
      <c r="D22" s="112"/>
      <c r="E22" s="113"/>
      <c r="F22" s="35">
        <f>I22+G22</f>
        <v>0</v>
      </c>
      <c r="G22" s="114">
        <f>'[1]ص و 40'!F22</f>
        <v>0</v>
      </c>
      <c r="H22" s="115"/>
      <c r="I22" s="116">
        <f>I19*B22</f>
        <v>0</v>
      </c>
      <c r="J22" s="117"/>
      <c r="K22" s="118"/>
      <c r="Q22" s="7"/>
      <c r="R22" s="7"/>
      <c r="S22" s="7"/>
      <c r="T22" s="7"/>
    </row>
    <row r="23" spans="1:20" ht="24.75" customHeight="1" x14ac:dyDescent="0.45">
      <c r="A23" s="33">
        <v>0.1</v>
      </c>
      <c r="B23" s="36">
        <v>0.1</v>
      </c>
      <c r="C23" s="112" t="s">
        <v>22</v>
      </c>
      <c r="D23" s="112"/>
      <c r="E23" s="113"/>
      <c r="F23" s="35">
        <f t="shared" ref="F23:F27" si="0">I23+G23</f>
        <v>80500000</v>
      </c>
      <c r="G23" s="114"/>
      <c r="H23" s="115"/>
      <c r="I23" s="116">
        <f>I19*B23</f>
        <v>80500000</v>
      </c>
      <c r="J23" s="117"/>
      <c r="K23" s="118"/>
      <c r="Q23" s="7"/>
      <c r="R23" s="7"/>
      <c r="S23" s="7"/>
      <c r="T23" s="7"/>
    </row>
    <row r="24" spans="1:20" ht="24.75" customHeight="1" x14ac:dyDescent="0.45">
      <c r="A24" s="33"/>
      <c r="B24" s="36"/>
      <c r="C24" s="112" t="s">
        <v>23</v>
      </c>
      <c r="D24" s="112"/>
      <c r="E24" s="113"/>
      <c r="F24" s="35">
        <f t="shared" si="0"/>
        <v>0</v>
      </c>
      <c r="G24" s="114">
        <f>'[1]ص و 40'!F24</f>
        <v>0</v>
      </c>
      <c r="H24" s="115"/>
      <c r="I24" s="116">
        <f>I19*B24</f>
        <v>0</v>
      </c>
      <c r="J24" s="117"/>
      <c r="K24" s="118"/>
    </row>
    <row r="25" spans="1:20" ht="24.75" customHeight="1" x14ac:dyDescent="0.45">
      <c r="A25" s="33">
        <v>0.05</v>
      </c>
      <c r="B25" s="36">
        <v>0.05</v>
      </c>
      <c r="C25" s="112" t="s">
        <v>24</v>
      </c>
      <c r="D25" s="112"/>
      <c r="E25" s="113"/>
      <c r="F25" s="35">
        <f t="shared" si="0"/>
        <v>40250000</v>
      </c>
      <c r="G25" s="114"/>
      <c r="H25" s="115"/>
      <c r="I25" s="116">
        <f>I19*B25</f>
        <v>40250000</v>
      </c>
      <c r="J25" s="117"/>
      <c r="K25" s="118"/>
    </row>
    <row r="26" spans="1:20" ht="24.75" customHeight="1" x14ac:dyDescent="0.45">
      <c r="A26" s="33"/>
      <c r="B26" s="34"/>
      <c r="C26" s="112" t="s">
        <v>25</v>
      </c>
      <c r="D26" s="112"/>
      <c r="E26" s="113"/>
      <c r="F26" s="35">
        <f t="shared" si="0"/>
        <v>0</v>
      </c>
      <c r="G26" s="114">
        <f>'[1]ص و 40'!F26</f>
        <v>0</v>
      </c>
      <c r="H26" s="115"/>
      <c r="I26" s="116">
        <f>I19*B26</f>
        <v>0</v>
      </c>
      <c r="J26" s="117"/>
      <c r="K26" s="118"/>
    </row>
    <row r="27" spans="1:20" ht="24.75" customHeight="1" thickBot="1" x14ac:dyDescent="0.5">
      <c r="A27" s="33"/>
      <c r="B27" s="37"/>
      <c r="C27" s="119" t="s">
        <v>26</v>
      </c>
      <c r="D27" s="119"/>
      <c r="E27" s="120"/>
      <c r="F27" s="35">
        <f t="shared" si="0"/>
        <v>0</v>
      </c>
      <c r="G27" s="121"/>
      <c r="H27" s="122"/>
      <c r="I27" s="109"/>
      <c r="J27" s="110"/>
      <c r="K27" s="111"/>
    </row>
    <row r="28" spans="1:20" ht="24.75" customHeight="1" thickBot="1" x14ac:dyDescent="0.5">
      <c r="B28" s="123" t="s">
        <v>27</v>
      </c>
      <c r="C28" s="124"/>
      <c r="D28" s="124"/>
      <c r="E28" s="125"/>
      <c r="F28" s="35">
        <f>SUM(F22:F27)</f>
        <v>120750000</v>
      </c>
      <c r="G28" s="126">
        <f>SUM(G22:H27)</f>
        <v>0</v>
      </c>
      <c r="H28" s="127"/>
      <c r="I28" s="128">
        <f>SUM(I22:K27)</f>
        <v>120750000</v>
      </c>
      <c r="J28" s="129"/>
      <c r="K28" s="130"/>
    </row>
    <row r="29" spans="1:20" ht="24.75" customHeight="1" x14ac:dyDescent="0.45">
      <c r="B29" s="131" t="s">
        <v>28</v>
      </c>
      <c r="C29" s="132"/>
      <c r="D29" s="132"/>
      <c r="E29" s="132"/>
      <c r="F29" s="132"/>
      <c r="G29" s="132"/>
      <c r="H29" s="133"/>
      <c r="I29" s="134">
        <f>I19-I28</f>
        <v>684250000</v>
      </c>
      <c r="J29" s="135"/>
      <c r="K29" s="136"/>
    </row>
    <row r="30" spans="1:20" ht="24.75" customHeight="1" thickBot="1" x14ac:dyDescent="0.5">
      <c r="B30" s="106" t="s">
        <v>29</v>
      </c>
      <c r="C30" s="107"/>
      <c r="D30" s="107"/>
      <c r="E30" s="107"/>
      <c r="F30" s="107"/>
      <c r="G30" s="107"/>
      <c r="H30" s="108"/>
      <c r="I30" s="109">
        <f>I19*9/100</f>
        <v>72450000</v>
      </c>
      <c r="J30" s="110"/>
      <c r="K30" s="111"/>
    </row>
    <row r="31" spans="1:20" s="16" customFormat="1" ht="24.75" customHeight="1" x14ac:dyDescent="0.25">
      <c r="B31" s="88" t="s">
        <v>30</v>
      </c>
      <c r="C31" s="89"/>
      <c r="D31" s="89"/>
      <c r="E31" s="89"/>
      <c r="F31" s="89"/>
      <c r="G31" s="89"/>
      <c r="H31" s="90"/>
      <c r="I31" s="91">
        <f>I29+I30</f>
        <v>756700000</v>
      </c>
      <c r="J31" s="92"/>
      <c r="K31" s="93"/>
      <c r="N31" s="38"/>
      <c r="O31" s="38"/>
      <c r="P31" s="38"/>
    </row>
    <row r="32" spans="1:20" ht="24.75" customHeight="1" x14ac:dyDescent="0.45">
      <c r="B32" s="39" t="s">
        <v>31</v>
      </c>
      <c r="C32" s="40"/>
      <c r="D32" s="40"/>
      <c r="E32" s="40"/>
      <c r="F32" s="40"/>
      <c r="G32" s="40"/>
      <c r="H32" s="40"/>
      <c r="I32" s="94"/>
      <c r="J32" s="95"/>
      <c r="K32" s="96"/>
    </row>
    <row r="33" spans="2:16" s="16" customFormat="1" ht="19.5" thickBot="1" x14ac:dyDescent="0.3">
      <c r="B33" s="41"/>
      <c r="C33" s="42"/>
      <c r="D33" s="43"/>
      <c r="E33" s="43"/>
      <c r="F33" s="43"/>
      <c r="G33" s="43"/>
      <c r="H33" s="43"/>
      <c r="I33" s="97"/>
      <c r="J33" s="98"/>
      <c r="K33" s="99"/>
      <c r="N33" s="38"/>
      <c r="O33" s="38"/>
      <c r="P33" s="38"/>
    </row>
    <row r="34" spans="2:16" s="17" customFormat="1" ht="26.25" thickBot="1" x14ac:dyDescent="0.3">
      <c r="B34" s="100" t="s">
        <v>32</v>
      </c>
      <c r="C34" s="101"/>
      <c r="D34" s="101"/>
      <c r="E34" s="101"/>
      <c r="F34" s="101"/>
      <c r="G34" s="101"/>
      <c r="H34" s="102"/>
      <c r="I34" s="103">
        <f>SUM(I31:K33)</f>
        <v>756700000</v>
      </c>
      <c r="J34" s="104"/>
      <c r="K34" s="105"/>
      <c r="N34" s="44"/>
      <c r="O34" s="44"/>
      <c r="P34" s="44"/>
    </row>
    <row r="35" spans="2:16" ht="18.75" thickTop="1" x14ac:dyDescent="0.45">
      <c r="B35" s="76"/>
      <c r="C35" s="77"/>
      <c r="D35" s="77"/>
      <c r="E35" s="77"/>
      <c r="F35" s="77"/>
      <c r="G35" s="77"/>
      <c r="H35" s="77"/>
      <c r="I35" s="77"/>
      <c r="J35" s="77"/>
      <c r="K35" s="78"/>
    </row>
    <row r="36" spans="2:16" s="45" customFormat="1" x14ac:dyDescent="0.45">
      <c r="B36" s="79" t="s">
        <v>33</v>
      </c>
      <c r="C36" s="80"/>
      <c r="D36" s="79" t="s">
        <v>34</v>
      </c>
      <c r="E36" s="80"/>
      <c r="F36" s="79" t="s">
        <v>35</v>
      </c>
      <c r="G36" s="80"/>
      <c r="H36" s="79" t="s">
        <v>36</v>
      </c>
      <c r="I36" s="83"/>
      <c r="J36" s="83"/>
      <c r="K36" s="80"/>
      <c r="N36" s="46"/>
      <c r="O36" s="46"/>
      <c r="P36" s="46"/>
    </row>
    <row r="37" spans="2:16" s="45" customFormat="1" x14ac:dyDescent="0.45">
      <c r="B37" s="81"/>
      <c r="C37" s="82"/>
      <c r="D37" s="81"/>
      <c r="E37" s="82"/>
      <c r="F37" s="81"/>
      <c r="G37" s="82"/>
      <c r="H37" s="81"/>
      <c r="I37" s="84"/>
      <c r="J37" s="84"/>
      <c r="K37" s="82"/>
      <c r="N37" s="46"/>
      <c r="O37" s="46"/>
      <c r="P37" s="46"/>
    </row>
    <row r="38" spans="2:16" s="45" customFormat="1" x14ac:dyDescent="0.45">
      <c r="B38" s="68" t="s">
        <v>48</v>
      </c>
      <c r="C38" s="69"/>
      <c r="D38" s="85"/>
      <c r="E38" s="86"/>
      <c r="F38" s="85"/>
      <c r="G38" s="86"/>
      <c r="H38" s="85"/>
      <c r="I38" s="87"/>
      <c r="J38" s="87"/>
      <c r="K38" s="86"/>
      <c r="N38" s="46"/>
      <c r="O38" s="46"/>
      <c r="P38" s="46"/>
    </row>
    <row r="39" spans="2:16" s="45" customFormat="1" x14ac:dyDescent="0.45">
      <c r="B39" s="68"/>
      <c r="C39" s="69"/>
      <c r="D39" s="85"/>
      <c r="E39" s="86"/>
      <c r="F39" s="85"/>
      <c r="G39" s="86"/>
      <c r="H39" s="85"/>
      <c r="I39" s="87"/>
      <c r="J39" s="87"/>
      <c r="K39" s="86"/>
      <c r="N39" s="46"/>
      <c r="O39" s="46"/>
      <c r="P39" s="46"/>
    </row>
    <row r="40" spans="2:16" s="45" customFormat="1" x14ac:dyDescent="0.45">
      <c r="B40" s="68" t="s">
        <v>37</v>
      </c>
      <c r="C40" s="69"/>
      <c r="D40" s="68" t="s">
        <v>37</v>
      </c>
      <c r="E40" s="69"/>
      <c r="F40" s="68" t="s">
        <v>37</v>
      </c>
      <c r="G40" s="69"/>
      <c r="H40" s="68" t="s">
        <v>37</v>
      </c>
      <c r="I40" s="72"/>
      <c r="J40" s="72"/>
      <c r="K40" s="69"/>
      <c r="N40" s="46"/>
      <c r="O40" s="46"/>
      <c r="P40" s="46"/>
    </row>
    <row r="41" spans="2:16" s="45" customFormat="1" x14ac:dyDescent="0.45">
      <c r="B41" s="70"/>
      <c r="C41" s="71"/>
      <c r="D41" s="70"/>
      <c r="E41" s="71"/>
      <c r="F41" s="70"/>
      <c r="G41" s="71"/>
      <c r="H41" s="70"/>
      <c r="I41" s="73"/>
      <c r="J41" s="73"/>
      <c r="K41" s="71"/>
      <c r="N41" s="46"/>
      <c r="O41" s="46"/>
      <c r="P41" s="46"/>
    </row>
  </sheetData>
  <mergeCells count="75">
    <mergeCell ref="B6:K6"/>
    <mergeCell ref="H1:I1"/>
    <mergeCell ref="J1:K1"/>
    <mergeCell ref="G2:I2"/>
    <mergeCell ref="J2:K2"/>
    <mergeCell ref="B3:K3"/>
    <mergeCell ref="B7:C7"/>
    <mergeCell ref="D7:E7"/>
    <mergeCell ref="G7:K7"/>
    <mergeCell ref="B8:C8"/>
    <mergeCell ref="D8:E8"/>
    <mergeCell ref="G8:K8"/>
    <mergeCell ref="B19:E19"/>
    <mergeCell ref="G19:H19"/>
    <mergeCell ref="I19:K19"/>
    <mergeCell ref="B9:C9"/>
    <mergeCell ref="D9:E9"/>
    <mergeCell ref="I9:K9"/>
    <mergeCell ref="B10:C10"/>
    <mergeCell ref="D10:E10"/>
    <mergeCell ref="I10:K10"/>
    <mergeCell ref="I11:J11"/>
    <mergeCell ref="B17:C17"/>
    <mergeCell ref="B18:E18"/>
    <mergeCell ref="G18:H18"/>
    <mergeCell ref="I18:K18"/>
    <mergeCell ref="B20:K21"/>
    <mergeCell ref="C22:E22"/>
    <mergeCell ref="G22:H22"/>
    <mergeCell ref="I22:K22"/>
    <mergeCell ref="C23:E23"/>
    <mergeCell ref="G23:H23"/>
    <mergeCell ref="I23:K23"/>
    <mergeCell ref="C24:E24"/>
    <mergeCell ref="G24:H24"/>
    <mergeCell ref="I24:K24"/>
    <mergeCell ref="C25:E25"/>
    <mergeCell ref="G25:H25"/>
    <mergeCell ref="I25:K25"/>
    <mergeCell ref="B30:H30"/>
    <mergeCell ref="I30:K30"/>
    <mergeCell ref="C26:E26"/>
    <mergeCell ref="G26:H26"/>
    <mergeCell ref="I26:K26"/>
    <mergeCell ref="C27:E27"/>
    <mergeCell ref="G27:H27"/>
    <mergeCell ref="I27:K27"/>
    <mergeCell ref="B28:E28"/>
    <mergeCell ref="G28:H28"/>
    <mergeCell ref="I28:K28"/>
    <mergeCell ref="B29:H29"/>
    <mergeCell ref="I29:K29"/>
    <mergeCell ref="H38:K39"/>
    <mergeCell ref="B31:H31"/>
    <mergeCell ref="I31:K31"/>
    <mergeCell ref="I32:K32"/>
    <mergeCell ref="I33:K33"/>
    <mergeCell ref="B34:H34"/>
    <mergeCell ref="I34:K34"/>
    <mergeCell ref="B40:C41"/>
    <mergeCell ref="D40:E41"/>
    <mergeCell ref="F40:G41"/>
    <mergeCell ref="H40:K41"/>
    <mergeCell ref="G12:J12"/>
    <mergeCell ref="G13:J13"/>
    <mergeCell ref="G14:J14"/>
    <mergeCell ref="G15:J15"/>
    <mergeCell ref="B35:K35"/>
    <mergeCell ref="B36:C37"/>
    <mergeCell ref="D36:E37"/>
    <mergeCell ref="F36:G37"/>
    <mergeCell ref="H36:K37"/>
    <mergeCell ref="B38:C39"/>
    <mergeCell ref="D38:E39"/>
    <mergeCell ref="F38:G39"/>
  </mergeCells>
  <printOptions horizontalCentered="1"/>
  <pageMargins left="0" right="0" top="0.75" bottom="0" header="0" footer="0"/>
  <pageSetup scale="7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12571-CA46-4021-929C-401EA6CCF684}">
  <dimension ref="A1:V42"/>
  <sheetViews>
    <sheetView rightToLeft="1" topLeftCell="A5" zoomScale="90" zoomScaleNormal="90" workbookViewId="0">
      <selection activeCell="N22" sqref="N22"/>
    </sheetView>
  </sheetViews>
  <sheetFormatPr defaultColWidth="9.140625" defaultRowHeight="18" x14ac:dyDescent="0.45"/>
  <cols>
    <col min="1" max="1" width="5" style="1" customWidth="1"/>
    <col min="2" max="2" width="5.140625" style="1" customWidth="1"/>
    <col min="3" max="3" width="23.140625" style="1" customWidth="1"/>
    <col min="4" max="4" width="8.5703125" style="1" customWidth="1"/>
    <col min="5" max="5" width="21.28515625" style="1" customWidth="1"/>
    <col min="6" max="6" width="17.85546875" style="1" bestFit="1" customWidth="1"/>
    <col min="7" max="7" width="12.42578125" style="1" customWidth="1"/>
    <col min="8" max="8" width="9" style="1" customWidth="1"/>
    <col min="9" max="9" width="4.140625" style="1" customWidth="1"/>
    <col min="10" max="10" width="17.140625" style="1" customWidth="1"/>
    <col min="11" max="11" width="1.42578125" style="1" customWidth="1"/>
    <col min="12" max="12" width="13.28515625" style="1" bestFit="1" customWidth="1"/>
    <col min="13" max="13" width="9.140625" style="1"/>
    <col min="14" max="14" width="13.28515625" style="4" bestFit="1" customWidth="1"/>
    <col min="15" max="15" width="13.28515625" style="4" customWidth="1"/>
    <col min="16" max="16" width="16.5703125" style="4" bestFit="1" customWidth="1"/>
    <col min="17" max="17" width="9.140625" style="1"/>
    <col min="18" max="18" width="14.85546875" style="1" customWidth="1"/>
    <col min="19" max="19" width="12" style="1" bestFit="1" customWidth="1"/>
    <col min="20" max="20" width="10.85546875" style="1" bestFit="1" customWidth="1"/>
    <col min="21" max="21" width="2" style="1" bestFit="1" customWidth="1"/>
    <col min="22" max="16384" width="9.140625" style="1"/>
  </cols>
  <sheetData>
    <row r="1" spans="2:22" ht="19.5" x14ac:dyDescent="0.5">
      <c r="B1" s="48"/>
      <c r="C1" s="49"/>
      <c r="D1" s="49"/>
      <c r="E1" s="49"/>
      <c r="F1" s="49"/>
      <c r="G1" s="49"/>
      <c r="H1" s="172" t="s">
        <v>0</v>
      </c>
      <c r="I1" s="172"/>
      <c r="J1" s="173">
        <v>1001</v>
      </c>
      <c r="K1" s="174"/>
      <c r="N1" s="2"/>
      <c r="O1" s="2"/>
      <c r="P1" s="2"/>
    </row>
    <row r="2" spans="2:22" ht="19.5" x14ac:dyDescent="0.5">
      <c r="B2" s="50"/>
      <c r="G2" s="175" t="s">
        <v>1</v>
      </c>
      <c r="H2" s="175"/>
      <c r="I2" s="175"/>
      <c r="J2" s="176" t="s">
        <v>52</v>
      </c>
      <c r="K2" s="177"/>
      <c r="N2" s="2"/>
      <c r="O2" s="2"/>
      <c r="P2" s="3"/>
    </row>
    <row r="3" spans="2:22" ht="30" x14ac:dyDescent="0.75">
      <c r="B3" s="178" t="s">
        <v>2</v>
      </c>
      <c r="C3" s="179"/>
      <c r="D3" s="179"/>
      <c r="E3" s="179"/>
      <c r="F3" s="179"/>
      <c r="G3" s="179"/>
      <c r="H3" s="179"/>
      <c r="I3" s="179"/>
      <c r="J3" s="179"/>
      <c r="K3" s="180"/>
      <c r="P3" s="3"/>
    </row>
    <row r="4" spans="2:22" x14ac:dyDescent="0.45">
      <c r="B4" s="50"/>
      <c r="K4" s="51"/>
      <c r="P4" s="3"/>
    </row>
    <row r="5" spans="2:22" x14ac:dyDescent="0.45">
      <c r="B5" s="50"/>
      <c r="K5" s="51"/>
      <c r="P5" s="3"/>
    </row>
    <row r="6" spans="2:22" ht="18.75" thickBot="1" x14ac:dyDescent="0.5">
      <c r="B6" s="169" t="s">
        <v>3</v>
      </c>
      <c r="C6" s="170"/>
      <c r="D6" s="170"/>
      <c r="E6" s="170"/>
      <c r="F6" s="170"/>
      <c r="G6" s="170"/>
      <c r="H6" s="170"/>
      <c r="I6" s="170"/>
      <c r="J6" s="170"/>
      <c r="K6" s="171"/>
      <c r="P6" s="3"/>
    </row>
    <row r="7" spans="2:22" ht="21.75" customHeight="1" x14ac:dyDescent="0.45">
      <c r="B7" s="166" t="s">
        <v>4</v>
      </c>
      <c r="C7" s="166"/>
      <c r="D7" s="167" t="s">
        <v>5</v>
      </c>
      <c r="E7" s="167"/>
      <c r="F7" s="47" t="s">
        <v>6</v>
      </c>
      <c r="G7" s="167" t="s">
        <v>40</v>
      </c>
      <c r="H7" s="167"/>
      <c r="I7" s="167"/>
      <c r="J7" s="167"/>
      <c r="K7" s="167"/>
      <c r="P7" s="3"/>
      <c r="T7" s="5"/>
    </row>
    <row r="8" spans="2:22" ht="21.75" customHeight="1" x14ac:dyDescent="0.45">
      <c r="B8" s="168" t="s">
        <v>49</v>
      </c>
      <c r="C8" s="168"/>
      <c r="D8" s="153"/>
      <c r="E8" s="153"/>
      <c r="F8" s="6" t="s">
        <v>7</v>
      </c>
      <c r="G8" s="152" t="s">
        <v>41</v>
      </c>
      <c r="H8" s="152"/>
      <c r="I8" s="152"/>
      <c r="J8" s="152"/>
      <c r="K8" s="152"/>
      <c r="P8" s="3"/>
      <c r="Q8" s="7"/>
      <c r="R8" s="7"/>
      <c r="T8" s="5"/>
      <c r="V8" s="8"/>
    </row>
    <row r="9" spans="2:22" s="12" customFormat="1" ht="21.75" customHeight="1" x14ac:dyDescent="0.45">
      <c r="B9" s="151" t="s">
        <v>8</v>
      </c>
      <c r="C9" s="151"/>
      <c r="D9" s="152" t="s">
        <v>39</v>
      </c>
      <c r="E9" s="152"/>
      <c r="F9" s="9" t="s">
        <v>9</v>
      </c>
      <c r="G9" s="10" t="s">
        <v>50</v>
      </c>
      <c r="H9" s="11" t="s">
        <v>10</v>
      </c>
      <c r="I9" s="153" t="s">
        <v>51</v>
      </c>
      <c r="J9" s="153"/>
      <c r="K9" s="153"/>
      <c r="N9" s="2"/>
      <c r="O9" s="2"/>
      <c r="P9" s="13"/>
      <c r="R9" s="14"/>
      <c r="S9" s="5"/>
      <c r="T9" s="5"/>
      <c r="U9" s="1"/>
    </row>
    <row r="10" spans="2:22" s="12" customFormat="1" ht="21.75" customHeight="1" x14ac:dyDescent="0.45">
      <c r="B10" s="154" t="s">
        <v>11</v>
      </c>
      <c r="C10" s="154"/>
      <c r="D10" s="152"/>
      <c r="E10" s="152"/>
      <c r="F10" s="9" t="s">
        <v>12</v>
      </c>
      <c r="G10" s="10"/>
      <c r="H10" s="11" t="s">
        <v>13</v>
      </c>
      <c r="I10" s="153"/>
      <c r="J10" s="153"/>
      <c r="K10" s="153"/>
      <c r="N10" s="2"/>
      <c r="O10" s="2"/>
      <c r="P10" s="2"/>
      <c r="S10" s="1"/>
      <c r="T10" s="1"/>
      <c r="U10" s="1"/>
    </row>
    <row r="11" spans="2:22" ht="21" x14ac:dyDescent="0.45">
      <c r="B11" s="15" t="s">
        <v>42</v>
      </c>
      <c r="C11" s="16"/>
      <c r="D11" s="17"/>
      <c r="E11" s="17"/>
      <c r="F11" s="17"/>
      <c r="G11" s="17"/>
      <c r="I11" s="155"/>
      <c r="J11" s="155"/>
      <c r="K11" s="18"/>
      <c r="Q11" s="7"/>
      <c r="R11" s="7"/>
      <c r="T11" s="5"/>
    </row>
    <row r="12" spans="2:22" ht="21" customHeight="1" x14ac:dyDescent="0.5">
      <c r="B12" s="19"/>
      <c r="C12" s="20"/>
      <c r="D12" s="21"/>
      <c r="E12" s="21"/>
      <c r="F12" s="181" t="s">
        <v>43</v>
      </c>
      <c r="G12" s="181"/>
      <c r="H12" s="181"/>
      <c r="I12" s="181"/>
      <c r="J12" s="181"/>
      <c r="K12" s="18"/>
      <c r="N12" s="2"/>
      <c r="O12" s="2"/>
      <c r="P12" s="2"/>
      <c r="Q12" s="7"/>
      <c r="R12" s="7"/>
      <c r="T12" s="5"/>
    </row>
    <row r="13" spans="2:22" ht="21" customHeight="1" x14ac:dyDescent="0.45">
      <c r="B13" s="22" t="s">
        <v>53</v>
      </c>
      <c r="F13" s="52" t="s">
        <v>44</v>
      </c>
      <c r="G13" s="52"/>
      <c r="H13" s="52"/>
      <c r="I13" s="52"/>
      <c r="J13" s="52"/>
      <c r="K13" s="23"/>
      <c r="N13" s="2"/>
      <c r="O13" s="2"/>
      <c r="P13" s="3"/>
      <c r="Q13" s="7"/>
      <c r="R13" s="7"/>
    </row>
    <row r="14" spans="2:22" ht="21" customHeight="1" x14ac:dyDescent="0.45">
      <c r="B14" s="22"/>
      <c r="F14" s="181" t="s">
        <v>45</v>
      </c>
      <c r="G14" s="181"/>
      <c r="H14" s="181"/>
      <c r="I14" s="181"/>
      <c r="J14" s="181"/>
      <c r="K14" s="23"/>
      <c r="N14" s="2"/>
      <c r="O14" s="2"/>
      <c r="P14" s="3"/>
      <c r="Q14" s="7"/>
      <c r="R14" s="7"/>
    </row>
    <row r="15" spans="2:22" ht="21" customHeight="1" x14ac:dyDescent="0.45">
      <c r="B15" s="24"/>
      <c r="C15" s="7"/>
      <c r="D15" s="7"/>
      <c r="E15" s="7"/>
      <c r="F15" s="191" t="s">
        <v>47</v>
      </c>
      <c r="G15" s="191"/>
      <c r="H15" s="191"/>
      <c r="I15" s="191"/>
      <c r="J15" s="191"/>
      <c r="K15" s="23"/>
      <c r="N15" s="2"/>
      <c r="O15" s="2"/>
      <c r="P15" s="3"/>
      <c r="Q15" s="7"/>
      <c r="R15" s="7"/>
    </row>
    <row r="16" spans="2:22" ht="19.5" x14ac:dyDescent="0.45">
      <c r="B16" s="25" t="s">
        <v>14</v>
      </c>
      <c r="C16" s="26"/>
      <c r="D16" s="26"/>
      <c r="E16" s="26"/>
      <c r="F16" s="26"/>
      <c r="G16" s="27"/>
      <c r="H16" s="27"/>
      <c r="I16" s="28"/>
      <c r="J16" s="28"/>
      <c r="K16" s="23"/>
      <c r="P16" s="3"/>
      <c r="Q16" s="7"/>
      <c r="R16" s="7"/>
      <c r="T16" s="5"/>
    </row>
    <row r="17" spans="1:20" x14ac:dyDescent="0.45">
      <c r="B17" s="156"/>
      <c r="C17" s="157"/>
      <c r="D17" s="29"/>
      <c r="E17" s="29"/>
      <c r="F17" s="29"/>
      <c r="G17" s="29"/>
      <c r="H17" s="29"/>
      <c r="I17" s="29"/>
      <c r="J17" s="29"/>
      <c r="K17" s="30"/>
      <c r="P17" s="3"/>
      <c r="Q17" s="7"/>
      <c r="R17" s="7"/>
      <c r="S17" s="7"/>
      <c r="T17" s="7"/>
    </row>
    <row r="18" spans="1:20" ht="33" thickBot="1" x14ac:dyDescent="0.5">
      <c r="B18" s="158" t="s">
        <v>15</v>
      </c>
      <c r="C18" s="159"/>
      <c r="D18" s="159"/>
      <c r="E18" s="160"/>
      <c r="F18" s="31" t="s">
        <v>16</v>
      </c>
      <c r="G18" s="161" t="s">
        <v>17</v>
      </c>
      <c r="H18" s="162"/>
      <c r="I18" s="163" t="s">
        <v>18</v>
      </c>
      <c r="J18" s="164"/>
      <c r="K18" s="165"/>
      <c r="P18" s="3"/>
      <c r="Q18" s="7"/>
      <c r="R18" s="7"/>
      <c r="S18" s="7"/>
      <c r="T18" s="7"/>
    </row>
    <row r="19" spans="1:20" ht="22.5" thickBot="1" x14ac:dyDescent="0.5">
      <c r="B19" s="143" t="s">
        <v>19</v>
      </c>
      <c r="C19" s="144"/>
      <c r="D19" s="144"/>
      <c r="E19" s="145"/>
      <c r="F19" s="32">
        <f>G19+I19</f>
        <v>1610000000</v>
      </c>
      <c r="G19" s="146">
        <f>'ص و 1'!F19</f>
        <v>805000000</v>
      </c>
      <c r="H19" s="147"/>
      <c r="I19" s="148">
        <v>805000000</v>
      </c>
      <c r="J19" s="149"/>
      <c r="K19" s="150"/>
      <c r="P19" s="3"/>
      <c r="Q19" s="7"/>
      <c r="R19" s="7"/>
      <c r="S19" s="7"/>
      <c r="T19" s="7"/>
    </row>
    <row r="20" spans="1:20" x14ac:dyDescent="0.45">
      <c r="B20" s="137" t="s">
        <v>20</v>
      </c>
      <c r="C20" s="138"/>
      <c r="D20" s="138"/>
      <c r="E20" s="138"/>
      <c r="F20" s="138"/>
      <c r="G20" s="138"/>
      <c r="H20" s="138"/>
      <c r="I20" s="138"/>
      <c r="J20" s="138"/>
      <c r="K20" s="139"/>
      <c r="P20" s="3"/>
      <c r="Q20" s="7"/>
      <c r="R20" s="7"/>
      <c r="S20" s="7"/>
      <c r="T20" s="7"/>
    </row>
    <row r="21" spans="1:20" x14ac:dyDescent="0.45">
      <c r="B21" s="140"/>
      <c r="C21" s="141"/>
      <c r="D21" s="141"/>
      <c r="E21" s="141"/>
      <c r="F21" s="141"/>
      <c r="G21" s="141"/>
      <c r="H21" s="141"/>
      <c r="I21" s="141"/>
      <c r="J21" s="141"/>
      <c r="K21" s="142"/>
      <c r="P21" s="3"/>
      <c r="Q21" s="7"/>
      <c r="R21" s="7"/>
      <c r="S21" s="7"/>
      <c r="T21" s="7"/>
    </row>
    <row r="22" spans="1:20" ht="24.75" customHeight="1" x14ac:dyDescent="0.45">
      <c r="A22" s="33"/>
      <c r="B22" s="34"/>
      <c r="C22" s="112" t="s">
        <v>21</v>
      </c>
      <c r="D22" s="112"/>
      <c r="E22" s="113"/>
      <c r="F22" s="35">
        <f>G22+I22</f>
        <v>0</v>
      </c>
      <c r="G22" s="114">
        <f>'ص و 1'!F22</f>
        <v>0</v>
      </c>
      <c r="H22" s="115"/>
      <c r="I22" s="116">
        <f>I19*B22</f>
        <v>0</v>
      </c>
      <c r="J22" s="117"/>
      <c r="K22" s="118"/>
      <c r="Q22" s="7"/>
      <c r="R22" s="7"/>
      <c r="S22" s="7"/>
      <c r="T22" s="7"/>
    </row>
    <row r="23" spans="1:20" ht="24.75" customHeight="1" x14ac:dyDescent="0.45">
      <c r="A23" s="33">
        <v>0.1</v>
      </c>
      <c r="B23" s="36">
        <v>0.1</v>
      </c>
      <c r="C23" s="112" t="s">
        <v>22</v>
      </c>
      <c r="D23" s="112"/>
      <c r="E23" s="113"/>
      <c r="F23" s="35">
        <f t="shared" ref="F23:F27" si="0">G23+I23</f>
        <v>161000000</v>
      </c>
      <c r="G23" s="114">
        <f>'ص و 1'!F23</f>
        <v>80500000</v>
      </c>
      <c r="H23" s="115"/>
      <c r="I23" s="116">
        <f>I19*B23</f>
        <v>80500000</v>
      </c>
      <c r="J23" s="117"/>
      <c r="K23" s="118"/>
      <c r="Q23" s="7"/>
      <c r="R23" s="7"/>
      <c r="S23" s="7"/>
      <c r="T23" s="7"/>
    </row>
    <row r="24" spans="1:20" ht="24.75" customHeight="1" x14ac:dyDescent="0.45">
      <c r="A24" s="33"/>
      <c r="B24" s="36"/>
      <c r="C24" s="112" t="s">
        <v>23</v>
      </c>
      <c r="D24" s="112"/>
      <c r="E24" s="113"/>
      <c r="F24" s="35">
        <f t="shared" si="0"/>
        <v>0</v>
      </c>
      <c r="G24" s="114">
        <f>'ص و 1'!F24</f>
        <v>0</v>
      </c>
      <c r="H24" s="115"/>
      <c r="I24" s="116">
        <f>I19*B24</f>
        <v>0</v>
      </c>
      <c r="J24" s="117"/>
      <c r="K24" s="118"/>
    </row>
    <row r="25" spans="1:20" ht="24.75" customHeight="1" x14ac:dyDescent="0.45">
      <c r="A25" s="33">
        <v>0.05</v>
      </c>
      <c r="B25" s="36">
        <v>0.05</v>
      </c>
      <c r="C25" s="112" t="s">
        <v>24</v>
      </c>
      <c r="D25" s="112"/>
      <c r="E25" s="113"/>
      <c r="F25" s="35">
        <f t="shared" si="0"/>
        <v>80500000</v>
      </c>
      <c r="G25" s="114">
        <f>'ص و 1'!F25</f>
        <v>40250000</v>
      </c>
      <c r="H25" s="115"/>
      <c r="I25" s="116">
        <f>I19*B25</f>
        <v>40250000</v>
      </c>
      <c r="J25" s="117"/>
      <c r="K25" s="118"/>
    </row>
    <row r="26" spans="1:20" ht="24.75" customHeight="1" x14ac:dyDescent="0.45">
      <c r="A26" s="33"/>
      <c r="B26" s="34"/>
      <c r="C26" s="112" t="s">
        <v>25</v>
      </c>
      <c r="D26" s="112"/>
      <c r="E26" s="113"/>
      <c r="F26" s="35">
        <f t="shared" si="0"/>
        <v>0</v>
      </c>
      <c r="G26" s="114">
        <f>'ص و 1'!F26</f>
        <v>0</v>
      </c>
      <c r="H26" s="115"/>
      <c r="I26" s="116">
        <f>I19*B26</f>
        <v>0</v>
      </c>
      <c r="J26" s="117"/>
      <c r="K26" s="118"/>
    </row>
    <row r="27" spans="1:20" ht="24.75" customHeight="1" thickBot="1" x14ac:dyDescent="0.5">
      <c r="A27" s="33"/>
      <c r="B27" s="37"/>
      <c r="C27" s="119" t="s">
        <v>26</v>
      </c>
      <c r="D27" s="119"/>
      <c r="E27" s="120"/>
      <c r="F27" s="35">
        <f t="shared" si="0"/>
        <v>0</v>
      </c>
      <c r="G27" s="114">
        <f>'ص و 1'!F27</f>
        <v>0</v>
      </c>
      <c r="H27" s="115"/>
      <c r="I27" s="109"/>
      <c r="J27" s="110"/>
      <c r="K27" s="111"/>
    </row>
    <row r="28" spans="1:20" ht="24.75" customHeight="1" thickBot="1" x14ac:dyDescent="0.5">
      <c r="B28" s="123" t="s">
        <v>27</v>
      </c>
      <c r="C28" s="124"/>
      <c r="D28" s="124"/>
      <c r="E28" s="125"/>
      <c r="F28" s="35">
        <f>SUM(F22:F27)</f>
        <v>241500000</v>
      </c>
      <c r="G28" s="126">
        <f>SUM(G22:H27)</f>
        <v>120750000</v>
      </c>
      <c r="H28" s="127"/>
      <c r="I28" s="128">
        <f>SUM(I22:K27)</f>
        <v>120750000</v>
      </c>
      <c r="J28" s="129"/>
      <c r="K28" s="130"/>
    </row>
    <row r="29" spans="1:20" ht="24.75" customHeight="1" x14ac:dyDescent="0.45">
      <c r="B29" s="131" t="s">
        <v>28</v>
      </c>
      <c r="C29" s="132"/>
      <c r="D29" s="132"/>
      <c r="E29" s="132"/>
      <c r="F29" s="132"/>
      <c r="G29" s="132"/>
      <c r="H29" s="133"/>
      <c r="I29" s="134">
        <f>I19-I28</f>
        <v>684250000</v>
      </c>
      <c r="J29" s="135"/>
      <c r="K29" s="136"/>
    </row>
    <row r="30" spans="1:20" ht="24.75" customHeight="1" thickBot="1" x14ac:dyDescent="0.5">
      <c r="B30" s="106" t="s">
        <v>29</v>
      </c>
      <c r="C30" s="107"/>
      <c r="D30" s="107"/>
      <c r="E30" s="107"/>
      <c r="F30" s="107"/>
      <c r="G30" s="107"/>
      <c r="H30" s="108"/>
      <c r="I30" s="109">
        <f>I19*9/100</f>
        <v>72450000</v>
      </c>
      <c r="J30" s="110"/>
      <c r="K30" s="111"/>
    </row>
    <row r="31" spans="1:20" s="16" customFormat="1" ht="24.75" customHeight="1" x14ac:dyDescent="0.25">
      <c r="B31" s="88" t="s">
        <v>30</v>
      </c>
      <c r="C31" s="89"/>
      <c r="D31" s="89"/>
      <c r="E31" s="89"/>
      <c r="F31" s="89"/>
      <c r="G31" s="89"/>
      <c r="H31" s="90"/>
      <c r="I31" s="91">
        <f>I29+I30</f>
        <v>756700000</v>
      </c>
      <c r="J31" s="92"/>
      <c r="K31" s="93"/>
      <c r="N31" s="38"/>
      <c r="O31" s="38"/>
      <c r="P31" s="38"/>
    </row>
    <row r="32" spans="1:20" ht="20.25" customHeight="1" x14ac:dyDescent="0.45">
      <c r="B32" s="188" t="s">
        <v>55</v>
      </c>
      <c r="C32" s="189"/>
      <c r="D32" s="189"/>
      <c r="E32" s="189"/>
      <c r="F32" s="189"/>
      <c r="G32" s="189"/>
      <c r="H32" s="189"/>
      <c r="I32" s="190"/>
      <c r="J32" s="190"/>
      <c r="K32" s="190"/>
    </row>
    <row r="33" spans="2:16" s="16" customFormat="1" ht="19.5" customHeight="1" x14ac:dyDescent="0.25">
      <c r="B33" s="186" t="s">
        <v>54</v>
      </c>
      <c r="C33" s="187"/>
      <c r="D33" s="187"/>
      <c r="E33" s="187"/>
      <c r="F33" s="187"/>
      <c r="G33" s="187"/>
      <c r="H33" s="187"/>
      <c r="I33" s="190"/>
      <c r="J33" s="190"/>
      <c r="K33" s="190"/>
      <c r="N33" s="38"/>
      <c r="O33" s="38"/>
      <c r="P33" s="38"/>
    </row>
    <row r="34" spans="2:16" s="16" customFormat="1" ht="19.5" customHeight="1" thickBot="1" x14ac:dyDescent="0.3">
      <c r="B34" s="187"/>
      <c r="C34" s="187"/>
      <c r="D34" s="187"/>
      <c r="E34" s="187"/>
      <c r="F34" s="187"/>
      <c r="G34" s="187"/>
      <c r="H34" s="187"/>
      <c r="I34" s="190"/>
      <c r="J34" s="190"/>
      <c r="K34" s="190"/>
      <c r="N34" s="38"/>
      <c r="O34" s="38"/>
      <c r="P34" s="38"/>
    </row>
    <row r="35" spans="2:16" s="17" customFormat="1" ht="26.25" thickBot="1" x14ac:dyDescent="0.3">
      <c r="B35" s="182" t="s">
        <v>32</v>
      </c>
      <c r="C35" s="124"/>
      <c r="D35" s="124"/>
      <c r="E35" s="124"/>
      <c r="F35" s="124"/>
      <c r="G35" s="124"/>
      <c r="H35" s="183"/>
      <c r="I35" s="184">
        <f>SUM(I31:K33)</f>
        <v>756700000</v>
      </c>
      <c r="J35" s="184"/>
      <c r="K35" s="185"/>
      <c r="N35" s="44"/>
      <c r="O35" s="44"/>
      <c r="P35" s="44"/>
    </row>
    <row r="36" spans="2:16" x14ac:dyDescent="0.45">
      <c r="B36" s="76"/>
      <c r="C36" s="77"/>
      <c r="D36" s="77"/>
      <c r="E36" s="77"/>
      <c r="F36" s="77"/>
      <c r="G36" s="77"/>
      <c r="H36" s="77"/>
      <c r="I36" s="77"/>
      <c r="J36" s="77"/>
      <c r="K36" s="78"/>
    </row>
    <row r="37" spans="2:16" s="45" customFormat="1" x14ac:dyDescent="0.45">
      <c r="B37" s="79" t="s">
        <v>33</v>
      </c>
      <c r="C37" s="80"/>
      <c r="D37" s="79" t="s">
        <v>34</v>
      </c>
      <c r="E37" s="80"/>
      <c r="F37" s="79" t="s">
        <v>35</v>
      </c>
      <c r="G37" s="80"/>
      <c r="H37" s="79" t="s">
        <v>36</v>
      </c>
      <c r="I37" s="83"/>
      <c r="J37" s="83"/>
      <c r="K37" s="80"/>
      <c r="N37" s="46"/>
      <c r="O37" s="46"/>
      <c r="P37" s="46"/>
    </row>
    <row r="38" spans="2:16" s="45" customFormat="1" x14ac:dyDescent="0.45">
      <c r="B38" s="81"/>
      <c r="C38" s="82"/>
      <c r="D38" s="81"/>
      <c r="E38" s="82"/>
      <c r="F38" s="81"/>
      <c r="G38" s="82"/>
      <c r="H38" s="81"/>
      <c r="I38" s="84"/>
      <c r="J38" s="84"/>
      <c r="K38" s="82"/>
      <c r="N38" s="46"/>
      <c r="O38" s="46"/>
      <c r="P38" s="46"/>
    </row>
    <row r="39" spans="2:16" s="45" customFormat="1" x14ac:dyDescent="0.45">
      <c r="B39" s="68" t="s">
        <v>48</v>
      </c>
      <c r="C39" s="69"/>
      <c r="D39" s="85"/>
      <c r="E39" s="86"/>
      <c r="F39" s="85"/>
      <c r="G39" s="86"/>
      <c r="H39" s="85"/>
      <c r="I39" s="87"/>
      <c r="J39" s="87"/>
      <c r="K39" s="86"/>
      <c r="N39" s="46"/>
      <c r="O39" s="46"/>
      <c r="P39" s="46"/>
    </row>
    <row r="40" spans="2:16" s="45" customFormat="1" x14ac:dyDescent="0.45">
      <c r="B40" s="68"/>
      <c r="C40" s="69"/>
      <c r="D40" s="85"/>
      <c r="E40" s="86"/>
      <c r="F40" s="85"/>
      <c r="G40" s="86"/>
      <c r="H40" s="85"/>
      <c r="I40" s="87"/>
      <c r="J40" s="87"/>
      <c r="K40" s="86"/>
      <c r="N40" s="46"/>
      <c r="O40" s="46"/>
      <c r="P40" s="46"/>
    </row>
    <row r="41" spans="2:16" s="45" customFormat="1" x14ac:dyDescent="0.45">
      <c r="B41" s="68" t="s">
        <v>37</v>
      </c>
      <c r="C41" s="69"/>
      <c r="D41" s="68" t="s">
        <v>37</v>
      </c>
      <c r="E41" s="69"/>
      <c r="F41" s="68" t="s">
        <v>37</v>
      </c>
      <c r="G41" s="69"/>
      <c r="H41" s="68" t="s">
        <v>37</v>
      </c>
      <c r="I41" s="72"/>
      <c r="J41" s="72"/>
      <c r="K41" s="69"/>
      <c r="N41" s="46"/>
      <c r="O41" s="46"/>
      <c r="P41" s="46"/>
    </row>
    <row r="42" spans="2:16" s="45" customFormat="1" x14ac:dyDescent="0.45">
      <c r="B42" s="70"/>
      <c r="C42" s="71"/>
      <c r="D42" s="70"/>
      <c r="E42" s="71"/>
      <c r="F42" s="70"/>
      <c r="G42" s="71"/>
      <c r="H42" s="70"/>
      <c r="I42" s="73"/>
      <c r="J42" s="73"/>
      <c r="K42" s="71"/>
      <c r="N42" s="46"/>
      <c r="O42" s="46"/>
      <c r="P42" s="46"/>
    </row>
  </sheetData>
  <mergeCells count="76">
    <mergeCell ref="B41:C42"/>
    <mergeCell ref="D41:E42"/>
    <mergeCell ref="F41:G42"/>
    <mergeCell ref="H41:K42"/>
    <mergeCell ref="F14:J14"/>
    <mergeCell ref="F15:J15"/>
    <mergeCell ref="B36:K36"/>
    <mergeCell ref="B37:C38"/>
    <mergeCell ref="D37:E38"/>
    <mergeCell ref="F37:G38"/>
    <mergeCell ref="H37:K38"/>
    <mergeCell ref="B39:C40"/>
    <mergeCell ref="D39:E40"/>
    <mergeCell ref="F39:G40"/>
    <mergeCell ref="H39:K40"/>
    <mergeCell ref="B31:H31"/>
    <mergeCell ref="I31:K31"/>
    <mergeCell ref="B35:H35"/>
    <mergeCell ref="I35:K35"/>
    <mergeCell ref="B33:H33"/>
    <mergeCell ref="B32:H32"/>
    <mergeCell ref="B34:H34"/>
    <mergeCell ref="I32:K34"/>
    <mergeCell ref="B30:H30"/>
    <mergeCell ref="I30:K30"/>
    <mergeCell ref="C26:E26"/>
    <mergeCell ref="G26:H26"/>
    <mergeCell ref="I26:K26"/>
    <mergeCell ref="C27:E27"/>
    <mergeCell ref="G27:H27"/>
    <mergeCell ref="I27:K27"/>
    <mergeCell ref="B28:E28"/>
    <mergeCell ref="G28:H28"/>
    <mergeCell ref="I28:K28"/>
    <mergeCell ref="B29:H29"/>
    <mergeCell ref="I29:K29"/>
    <mergeCell ref="C24:E24"/>
    <mergeCell ref="G24:H24"/>
    <mergeCell ref="I24:K24"/>
    <mergeCell ref="C25:E25"/>
    <mergeCell ref="G25:H25"/>
    <mergeCell ref="I25:K25"/>
    <mergeCell ref="B20:K21"/>
    <mergeCell ref="C22:E22"/>
    <mergeCell ref="G22:H22"/>
    <mergeCell ref="I22:K22"/>
    <mergeCell ref="C23:E23"/>
    <mergeCell ref="G23:H23"/>
    <mergeCell ref="I23:K23"/>
    <mergeCell ref="B18:E18"/>
    <mergeCell ref="G18:H18"/>
    <mergeCell ref="I18:K18"/>
    <mergeCell ref="B19:E19"/>
    <mergeCell ref="G19:H19"/>
    <mergeCell ref="I19:K19"/>
    <mergeCell ref="I11:J11"/>
    <mergeCell ref="B17:C17"/>
    <mergeCell ref="F12:J12"/>
    <mergeCell ref="B9:C9"/>
    <mergeCell ref="D9:E9"/>
    <mergeCell ref="I9:K9"/>
    <mergeCell ref="B10:C10"/>
    <mergeCell ref="D10:E10"/>
    <mergeCell ref="I10:K10"/>
    <mergeCell ref="B7:C7"/>
    <mergeCell ref="D7:E7"/>
    <mergeCell ref="G7:K7"/>
    <mergeCell ref="B8:C8"/>
    <mergeCell ref="D8:E8"/>
    <mergeCell ref="G8:K8"/>
    <mergeCell ref="B6:K6"/>
    <mergeCell ref="H1:I1"/>
    <mergeCell ref="J1:K1"/>
    <mergeCell ref="G2:I2"/>
    <mergeCell ref="J2:K2"/>
    <mergeCell ref="B3:K3"/>
  </mergeCells>
  <printOptions horizontalCentered="1"/>
  <pageMargins left="0.7" right="0.7" top="0.75" bottom="0.75" header="0.3" footer="0.3"/>
  <pageSetup scale="7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78A00-C87C-4853-A333-70964DE9FF36}">
  <dimension ref="A1:V45"/>
  <sheetViews>
    <sheetView rightToLeft="1" topLeftCell="A6" zoomScale="90" zoomScaleNormal="90" workbookViewId="0">
      <selection activeCell="P6" sqref="P6"/>
    </sheetView>
  </sheetViews>
  <sheetFormatPr defaultColWidth="9.140625" defaultRowHeight="18" x14ac:dyDescent="0.45"/>
  <cols>
    <col min="1" max="1" width="5" style="1" customWidth="1"/>
    <col min="2" max="2" width="5.140625" style="1" customWidth="1"/>
    <col min="3" max="3" width="23.140625" style="1" customWidth="1"/>
    <col min="4" max="4" width="8.5703125" style="1" customWidth="1"/>
    <col min="5" max="5" width="21.28515625" style="1" customWidth="1"/>
    <col min="6" max="6" width="17.85546875" style="1" bestFit="1" customWidth="1"/>
    <col min="7" max="7" width="12.42578125" style="1" customWidth="1"/>
    <col min="8" max="8" width="9" style="1" customWidth="1"/>
    <col min="9" max="9" width="4.140625" style="1" customWidth="1"/>
    <col min="10" max="10" width="17.140625" style="1" customWidth="1"/>
    <col min="11" max="11" width="1.42578125" style="1" customWidth="1"/>
    <col min="12" max="12" width="13.28515625" style="1" bestFit="1" customWidth="1"/>
    <col min="13" max="13" width="9.140625" style="1"/>
    <col min="14" max="14" width="13.28515625" style="4" bestFit="1" customWidth="1"/>
    <col min="15" max="15" width="13.28515625" style="4" customWidth="1"/>
    <col min="16" max="16" width="16.5703125" style="4" bestFit="1" customWidth="1"/>
    <col min="17" max="17" width="9.140625" style="1"/>
    <col min="18" max="18" width="14.85546875" style="1" customWidth="1"/>
    <col min="19" max="19" width="12" style="1" bestFit="1" customWidth="1"/>
    <col min="20" max="20" width="10.85546875" style="1" bestFit="1" customWidth="1"/>
    <col min="21" max="21" width="2" style="1" bestFit="1" customWidth="1"/>
    <col min="22" max="16384" width="9.140625" style="1"/>
  </cols>
  <sheetData>
    <row r="1" spans="2:22" ht="19.5" x14ac:dyDescent="0.5">
      <c r="B1" s="48"/>
      <c r="C1" s="49"/>
      <c r="D1" s="49"/>
      <c r="E1" s="49"/>
      <c r="F1" s="49"/>
      <c r="G1" s="49"/>
      <c r="H1" s="172" t="s">
        <v>0</v>
      </c>
      <c r="I1" s="172"/>
      <c r="J1" s="173">
        <v>3</v>
      </c>
      <c r="K1" s="174"/>
      <c r="N1" s="2"/>
      <c r="O1" s="2"/>
      <c r="P1" s="2"/>
    </row>
    <row r="2" spans="2:22" ht="19.5" x14ac:dyDescent="0.5">
      <c r="B2" s="50"/>
      <c r="G2" s="175" t="s">
        <v>1</v>
      </c>
      <c r="H2" s="175"/>
      <c r="I2" s="175"/>
      <c r="J2" s="176" t="s">
        <v>66</v>
      </c>
      <c r="K2" s="177"/>
      <c r="N2" s="2"/>
      <c r="O2" s="2"/>
      <c r="P2" s="3"/>
    </row>
    <row r="3" spans="2:22" ht="30" x14ac:dyDescent="0.75">
      <c r="B3" s="178" t="s">
        <v>2</v>
      </c>
      <c r="C3" s="179"/>
      <c r="D3" s="179"/>
      <c r="E3" s="179"/>
      <c r="F3" s="179"/>
      <c r="G3" s="179"/>
      <c r="H3" s="179"/>
      <c r="I3" s="179"/>
      <c r="J3" s="179"/>
      <c r="K3" s="180"/>
      <c r="P3" s="3"/>
    </row>
    <row r="4" spans="2:22" x14ac:dyDescent="0.45">
      <c r="B4" s="50"/>
      <c r="K4" s="51"/>
      <c r="P4" s="3"/>
    </row>
    <row r="5" spans="2:22" x14ac:dyDescent="0.45">
      <c r="B5" s="50"/>
      <c r="K5" s="51"/>
      <c r="P5" s="3"/>
    </row>
    <row r="6" spans="2:22" ht="18.75" thickBot="1" x14ac:dyDescent="0.5">
      <c r="B6" s="169" t="s">
        <v>3</v>
      </c>
      <c r="C6" s="170"/>
      <c r="D6" s="170"/>
      <c r="E6" s="170"/>
      <c r="F6" s="170"/>
      <c r="G6" s="170"/>
      <c r="H6" s="170"/>
      <c r="I6" s="170"/>
      <c r="J6" s="170"/>
      <c r="K6" s="171"/>
      <c r="P6" s="3"/>
    </row>
    <row r="7" spans="2:22" ht="21.75" customHeight="1" x14ac:dyDescent="0.45">
      <c r="B7" s="193" t="s">
        <v>4</v>
      </c>
      <c r="C7" s="166"/>
      <c r="D7" s="167" t="s">
        <v>5</v>
      </c>
      <c r="E7" s="167"/>
      <c r="F7" s="47" t="s">
        <v>6</v>
      </c>
      <c r="G7" s="167" t="s">
        <v>40</v>
      </c>
      <c r="H7" s="167"/>
      <c r="I7" s="167"/>
      <c r="J7" s="167"/>
      <c r="K7" s="194"/>
      <c r="P7" s="3"/>
      <c r="T7" s="5"/>
    </row>
    <row r="8" spans="2:22" ht="21.75" customHeight="1" x14ac:dyDescent="0.45">
      <c r="B8" s="195" t="s">
        <v>49</v>
      </c>
      <c r="C8" s="168"/>
      <c r="D8" s="153"/>
      <c r="E8" s="153"/>
      <c r="F8" s="6" t="s">
        <v>7</v>
      </c>
      <c r="G8" s="152" t="s">
        <v>41</v>
      </c>
      <c r="H8" s="152"/>
      <c r="I8" s="152"/>
      <c r="J8" s="152"/>
      <c r="K8" s="196"/>
      <c r="P8" s="3"/>
      <c r="Q8" s="7"/>
      <c r="R8" s="7"/>
      <c r="T8" s="5"/>
      <c r="V8" s="8"/>
    </row>
    <row r="9" spans="2:22" s="12" customFormat="1" ht="21.75" customHeight="1" x14ac:dyDescent="0.45">
      <c r="B9" s="197" t="s">
        <v>8</v>
      </c>
      <c r="C9" s="151"/>
      <c r="D9" s="152" t="s">
        <v>39</v>
      </c>
      <c r="E9" s="152"/>
      <c r="F9" s="9" t="s">
        <v>9</v>
      </c>
      <c r="G9" s="10" t="s">
        <v>50</v>
      </c>
      <c r="H9" s="11" t="s">
        <v>10</v>
      </c>
      <c r="I9" s="153" t="s">
        <v>51</v>
      </c>
      <c r="J9" s="153"/>
      <c r="K9" s="198"/>
      <c r="N9" s="2"/>
      <c r="O9" s="2"/>
      <c r="P9" s="13"/>
      <c r="R9" s="14"/>
      <c r="S9" s="5"/>
      <c r="T9" s="5"/>
      <c r="U9" s="1"/>
    </row>
    <row r="10" spans="2:22" s="12" customFormat="1" ht="21.75" customHeight="1" x14ac:dyDescent="0.45">
      <c r="B10" s="199" t="s">
        <v>11</v>
      </c>
      <c r="C10" s="154"/>
      <c r="D10" s="152"/>
      <c r="E10" s="152"/>
      <c r="F10" s="9"/>
      <c r="G10" s="10"/>
      <c r="H10" s="53" t="s">
        <v>57</v>
      </c>
      <c r="I10" s="200" t="s">
        <v>61</v>
      </c>
      <c r="J10" s="200"/>
      <c r="K10" s="201"/>
      <c r="N10" s="2"/>
      <c r="O10" s="2"/>
      <c r="P10" s="2"/>
      <c r="S10" s="1"/>
      <c r="T10" s="1"/>
      <c r="U10" s="1"/>
    </row>
    <row r="11" spans="2:22" ht="16.5" customHeight="1" x14ac:dyDescent="0.45">
      <c r="B11" s="55" t="s">
        <v>42</v>
      </c>
      <c r="C11" s="16"/>
      <c r="D11" s="17"/>
      <c r="E11" s="17"/>
      <c r="F11" s="17"/>
      <c r="G11" s="17"/>
      <c r="H11" s="65" t="s">
        <v>58</v>
      </c>
      <c r="I11" s="233" t="s">
        <v>62</v>
      </c>
      <c r="J11" s="233"/>
      <c r="K11" s="234"/>
      <c r="Q11" s="7"/>
      <c r="R11" s="7"/>
      <c r="T11" s="5"/>
    </row>
    <row r="12" spans="2:22" ht="16.5" customHeight="1" x14ac:dyDescent="0.45">
      <c r="B12" s="55"/>
      <c r="C12" s="16"/>
      <c r="D12" s="17"/>
      <c r="E12" s="17"/>
      <c r="F12" s="17"/>
      <c r="G12" s="17"/>
      <c r="H12" s="54" t="s">
        <v>59</v>
      </c>
      <c r="I12" s="155" t="s">
        <v>63</v>
      </c>
      <c r="J12" s="155"/>
      <c r="K12" s="192"/>
      <c r="Q12" s="7"/>
      <c r="R12" s="7"/>
      <c r="T12" s="5"/>
    </row>
    <row r="13" spans="2:22" ht="16.5" customHeight="1" x14ac:dyDescent="0.45">
      <c r="B13" s="55"/>
      <c r="C13" s="16"/>
      <c r="D13" s="17"/>
      <c r="E13" s="17"/>
      <c r="F13" s="17"/>
      <c r="G13" s="17"/>
      <c r="H13" s="54" t="s">
        <v>60</v>
      </c>
      <c r="I13" s="155" t="s">
        <v>64</v>
      </c>
      <c r="J13" s="155"/>
      <c r="K13" s="192"/>
      <c r="Q13" s="7"/>
      <c r="R13" s="7"/>
      <c r="T13" s="5"/>
    </row>
    <row r="14" spans="2:22" ht="16.5" customHeight="1" x14ac:dyDescent="0.45">
      <c r="B14" s="55"/>
      <c r="C14" s="16"/>
      <c r="D14" s="17"/>
      <c r="E14" s="17"/>
      <c r="F14" s="17"/>
      <c r="G14" s="17"/>
      <c r="H14" s="54" t="s">
        <v>68</v>
      </c>
      <c r="I14" s="155" t="s">
        <v>67</v>
      </c>
      <c r="J14" s="155"/>
      <c r="K14" s="192"/>
      <c r="Q14" s="7"/>
      <c r="R14" s="7"/>
      <c r="T14" s="5"/>
    </row>
    <row r="15" spans="2:22" ht="16.5" customHeight="1" x14ac:dyDescent="0.5">
      <c r="B15" s="56"/>
      <c r="C15" s="20"/>
      <c r="D15" s="21"/>
      <c r="E15" s="21"/>
      <c r="F15" s="181" t="s">
        <v>43</v>
      </c>
      <c r="G15" s="181"/>
      <c r="H15" s="181"/>
      <c r="I15" s="181"/>
      <c r="J15" s="181"/>
      <c r="K15" s="57"/>
      <c r="N15" s="2"/>
      <c r="O15" s="2"/>
      <c r="P15" s="2"/>
      <c r="Q15" s="7"/>
      <c r="R15" s="7"/>
      <c r="T15" s="5"/>
    </row>
    <row r="16" spans="2:22" ht="21" customHeight="1" x14ac:dyDescent="0.45">
      <c r="B16" s="50" t="s">
        <v>56</v>
      </c>
      <c r="F16" s="52" t="s">
        <v>44</v>
      </c>
      <c r="G16" s="52"/>
      <c r="H16" s="52"/>
      <c r="I16" s="52"/>
      <c r="J16" s="52"/>
      <c r="K16" s="58"/>
      <c r="N16" s="2"/>
      <c r="O16" s="2"/>
      <c r="P16" s="3"/>
      <c r="Q16" s="7"/>
      <c r="R16" s="7"/>
    </row>
    <row r="17" spans="1:20" ht="21" customHeight="1" x14ac:dyDescent="0.45">
      <c r="B17" s="50"/>
      <c r="F17" s="181" t="s">
        <v>45</v>
      </c>
      <c r="G17" s="181"/>
      <c r="H17" s="181"/>
      <c r="I17" s="181"/>
      <c r="J17" s="181"/>
      <c r="K17" s="58"/>
      <c r="N17" s="2"/>
      <c r="O17" s="2"/>
      <c r="P17" s="3"/>
      <c r="Q17" s="7"/>
      <c r="R17" s="7"/>
    </row>
    <row r="18" spans="1:20" ht="21" customHeight="1" x14ac:dyDescent="0.45">
      <c r="B18" s="59"/>
      <c r="C18" s="7"/>
      <c r="D18" s="7"/>
      <c r="E18" s="7"/>
      <c r="F18" s="191" t="s">
        <v>47</v>
      </c>
      <c r="G18" s="191"/>
      <c r="H18" s="191"/>
      <c r="I18" s="191"/>
      <c r="J18" s="191"/>
      <c r="K18" s="58"/>
      <c r="N18" s="2"/>
      <c r="O18" s="2"/>
      <c r="P18" s="3"/>
      <c r="Q18" s="7"/>
      <c r="R18" s="7"/>
    </row>
    <row r="19" spans="1:20" ht="19.5" x14ac:dyDescent="0.45">
      <c r="B19" s="60" t="s">
        <v>14</v>
      </c>
      <c r="C19" s="26"/>
      <c r="D19" s="26"/>
      <c r="E19" s="26"/>
      <c r="F19" s="26"/>
      <c r="G19" s="27"/>
      <c r="H19" s="27"/>
      <c r="I19" s="28"/>
      <c r="J19" s="28"/>
      <c r="K19" s="58"/>
      <c r="P19" s="3"/>
      <c r="Q19" s="7"/>
      <c r="R19" s="7"/>
      <c r="T19" s="5"/>
    </row>
    <row r="20" spans="1:20" x14ac:dyDescent="0.45">
      <c r="B20" s="202"/>
      <c r="C20" s="157"/>
      <c r="D20" s="29"/>
      <c r="E20" s="29"/>
      <c r="F20" s="29"/>
      <c r="G20" s="29"/>
      <c r="H20" s="29"/>
      <c r="I20" s="29"/>
      <c r="J20" s="29"/>
      <c r="K20" s="61"/>
      <c r="P20" s="3"/>
      <c r="Q20" s="7"/>
      <c r="R20" s="7"/>
      <c r="S20" s="7"/>
      <c r="T20" s="7"/>
    </row>
    <row r="21" spans="1:20" ht="33" thickBot="1" x14ac:dyDescent="0.5">
      <c r="B21" s="203" t="s">
        <v>15</v>
      </c>
      <c r="C21" s="159"/>
      <c r="D21" s="159"/>
      <c r="E21" s="160"/>
      <c r="F21" s="31" t="s">
        <v>16</v>
      </c>
      <c r="G21" s="161" t="s">
        <v>17</v>
      </c>
      <c r="H21" s="162"/>
      <c r="I21" s="163" t="s">
        <v>18</v>
      </c>
      <c r="J21" s="164"/>
      <c r="K21" s="204"/>
      <c r="P21" s="3"/>
      <c r="Q21" s="7"/>
      <c r="R21" s="7"/>
      <c r="S21" s="7"/>
      <c r="T21" s="7"/>
    </row>
    <row r="22" spans="1:20" ht="22.5" thickBot="1" x14ac:dyDescent="0.5">
      <c r="B22" s="205" t="s">
        <v>19</v>
      </c>
      <c r="C22" s="144"/>
      <c r="D22" s="144"/>
      <c r="E22" s="145"/>
      <c r="F22" s="32">
        <f>G22+I22</f>
        <v>3790000000</v>
      </c>
      <c r="G22" s="146">
        <f>'ص و 2'!F19</f>
        <v>1610000000</v>
      </c>
      <c r="H22" s="147"/>
      <c r="I22" s="206">
        <v>2180000000</v>
      </c>
      <c r="J22" s="207"/>
      <c r="K22" s="208"/>
      <c r="P22" s="3"/>
      <c r="Q22" s="7"/>
      <c r="R22" s="7"/>
      <c r="S22" s="7"/>
      <c r="T22" s="7"/>
    </row>
    <row r="23" spans="1:20" x14ac:dyDescent="0.45">
      <c r="B23" s="209" t="s">
        <v>20</v>
      </c>
      <c r="C23" s="138"/>
      <c r="D23" s="138"/>
      <c r="E23" s="138"/>
      <c r="F23" s="138"/>
      <c r="G23" s="138"/>
      <c r="H23" s="138"/>
      <c r="I23" s="138"/>
      <c r="J23" s="138"/>
      <c r="K23" s="210"/>
      <c r="P23" s="3"/>
      <c r="Q23" s="7"/>
      <c r="R23" s="7"/>
      <c r="S23" s="7"/>
      <c r="T23" s="7"/>
    </row>
    <row r="24" spans="1:20" x14ac:dyDescent="0.45">
      <c r="B24" s="211"/>
      <c r="C24" s="141"/>
      <c r="D24" s="141"/>
      <c r="E24" s="141"/>
      <c r="F24" s="141"/>
      <c r="G24" s="141"/>
      <c r="H24" s="141"/>
      <c r="I24" s="141"/>
      <c r="J24" s="141"/>
      <c r="K24" s="212"/>
      <c r="P24" s="3"/>
      <c r="Q24" s="7"/>
      <c r="R24" s="7"/>
      <c r="S24" s="7"/>
      <c r="T24" s="7"/>
    </row>
    <row r="25" spans="1:20" ht="24.75" customHeight="1" x14ac:dyDescent="0.45">
      <c r="A25" s="33"/>
      <c r="B25" s="62"/>
      <c r="C25" s="112" t="s">
        <v>21</v>
      </c>
      <c r="D25" s="112"/>
      <c r="E25" s="113"/>
      <c r="F25" s="35">
        <f>G25+I25</f>
        <v>0</v>
      </c>
      <c r="G25" s="114">
        <f>'ص و 2'!F22</f>
        <v>0</v>
      </c>
      <c r="H25" s="115"/>
      <c r="I25" s="116">
        <f>I22*B25</f>
        <v>0</v>
      </c>
      <c r="J25" s="117"/>
      <c r="K25" s="213"/>
      <c r="Q25" s="7"/>
      <c r="R25" s="7"/>
      <c r="S25" s="7"/>
      <c r="T25" s="7"/>
    </row>
    <row r="26" spans="1:20" ht="24.75" customHeight="1" x14ac:dyDescent="0.45">
      <c r="A26" s="33">
        <v>0.1</v>
      </c>
      <c r="B26" s="63">
        <v>0.1</v>
      </c>
      <c r="C26" s="112" t="s">
        <v>22</v>
      </c>
      <c r="D26" s="112"/>
      <c r="E26" s="113"/>
      <c r="F26" s="35">
        <f t="shared" ref="F26:F30" si="0">G26+I26</f>
        <v>379000000</v>
      </c>
      <c r="G26" s="114">
        <f>'ص و 2'!F23</f>
        <v>161000000</v>
      </c>
      <c r="H26" s="115"/>
      <c r="I26" s="116">
        <f>I22*B26</f>
        <v>218000000</v>
      </c>
      <c r="J26" s="117"/>
      <c r="K26" s="213"/>
      <c r="Q26" s="7"/>
      <c r="R26" s="7"/>
      <c r="S26" s="7"/>
      <c r="T26" s="7"/>
    </row>
    <row r="27" spans="1:20" ht="24.75" customHeight="1" x14ac:dyDescent="0.45">
      <c r="A27" s="33"/>
      <c r="B27" s="63"/>
      <c r="C27" s="112" t="s">
        <v>23</v>
      </c>
      <c r="D27" s="112"/>
      <c r="E27" s="113"/>
      <c r="F27" s="35">
        <f t="shared" si="0"/>
        <v>0</v>
      </c>
      <c r="G27" s="114">
        <f>'ص و 2'!F24</f>
        <v>0</v>
      </c>
      <c r="H27" s="115"/>
      <c r="I27" s="116">
        <f>I22*B27</f>
        <v>0</v>
      </c>
      <c r="J27" s="117"/>
      <c r="K27" s="213"/>
    </row>
    <row r="28" spans="1:20" ht="24.75" customHeight="1" x14ac:dyDescent="0.45">
      <c r="A28" s="33">
        <v>0.05</v>
      </c>
      <c r="B28" s="63">
        <v>0.05</v>
      </c>
      <c r="C28" s="112" t="s">
        <v>24</v>
      </c>
      <c r="D28" s="112"/>
      <c r="E28" s="113"/>
      <c r="F28" s="35">
        <f t="shared" si="0"/>
        <v>189500000</v>
      </c>
      <c r="G28" s="114">
        <f>'ص و 2'!F25</f>
        <v>80500000</v>
      </c>
      <c r="H28" s="115"/>
      <c r="I28" s="116">
        <f>I22*B28</f>
        <v>109000000</v>
      </c>
      <c r="J28" s="117"/>
      <c r="K28" s="213"/>
    </row>
    <row r="29" spans="1:20" ht="24.75" customHeight="1" x14ac:dyDescent="0.45">
      <c r="A29" s="33"/>
      <c r="B29" s="62"/>
      <c r="C29" s="112" t="s">
        <v>25</v>
      </c>
      <c r="D29" s="112"/>
      <c r="E29" s="113"/>
      <c r="F29" s="35">
        <f t="shared" si="0"/>
        <v>0</v>
      </c>
      <c r="G29" s="114">
        <f>'ص و 2'!F26</f>
        <v>0</v>
      </c>
      <c r="H29" s="115"/>
      <c r="I29" s="116">
        <f>I22*B29</f>
        <v>0</v>
      </c>
      <c r="J29" s="117"/>
      <c r="K29" s="213"/>
    </row>
    <row r="30" spans="1:20" ht="24.75" customHeight="1" thickBot="1" x14ac:dyDescent="0.5">
      <c r="A30" s="33"/>
      <c r="B30" s="64"/>
      <c r="C30" s="119" t="s">
        <v>26</v>
      </c>
      <c r="D30" s="119"/>
      <c r="E30" s="120"/>
      <c r="F30" s="67">
        <f t="shared" si="0"/>
        <v>0</v>
      </c>
      <c r="G30" s="114">
        <f>'ص و 2'!F27</f>
        <v>0</v>
      </c>
      <c r="H30" s="115"/>
      <c r="I30" s="109"/>
      <c r="J30" s="110"/>
      <c r="K30" s="214"/>
    </row>
    <row r="31" spans="1:20" ht="24.75" customHeight="1" thickBot="1" x14ac:dyDescent="0.5">
      <c r="B31" s="182" t="s">
        <v>27</v>
      </c>
      <c r="C31" s="124"/>
      <c r="D31" s="124"/>
      <c r="E31" s="125"/>
      <c r="F31" s="66">
        <f>SUM(F25:F30)</f>
        <v>568500000</v>
      </c>
      <c r="G31" s="126">
        <f>SUM(G25:H30)</f>
        <v>241500000</v>
      </c>
      <c r="H31" s="127"/>
      <c r="I31" s="128">
        <f>SUM(I25:K30)</f>
        <v>327000000</v>
      </c>
      <c r="J31" s="129"/>
      <c r="K31" s="215"/>
    </row>
    <row r="32" spans="1:20" ht="24.75" customHeight="1" x14ac:dyDescent="0.45">
      <c r="B32" s="216" t="s">
        <v>28</v>
      </c>
      <c r="C32" s="132"/>
      <c r="D32" s="132"/>
      <c r="E32" s="132"/>
      <c r="F32" s="132"/>
      <c r="G32" s="132"/>
      <c r="H32" s="133"/>
      <c r="I32" s="134">
        <f>I22-I31</f>
        <v>1853000000</v>
      </c>
      <c r="J32" s="135"/>
      <c r="K32" s="217"/>
    </row>
    <row r="33" spans="2:16" ht="24.75" customHeight="1" thickBot="1" x14ac:dyDescent="0.5">
      <c r="B33" s="218" t="s">
        <v>29</v>
      </c>
      <c r="C33" s="107"/>
      <c r="D33" s="107"/>
      <c r="E33" s="107"/>
      <c r="F33" s="107"/>
      <c r="G33" s="107"/>
      <c r="H33" s="108"/>
      <c r="I33" s="109">
        <f>I22*10%</f>
        <v>218000000</v>
      </c>
      <c r="J33" s="110"/>
      <c r="K33" s="214"/>
    </row>
    <row r="34" spans="2:16" s="16" customFormat="1" ht="24.75" customHeight="1" thickBot="1" x14ac:dyDescent="0.3">
      <c r="B34" s="182" t="s">
        <v>30</v>
      </c>
      <c r="C34" s="124"/>
      <c r="D34" s="124"/>
      <c r="E34" s="124"/>
      <c r="F34" s="124"/>
      <c r="G34" s="124"/>
      <c r="H34" s="219"/>
      <c r="I34" s="220">
        <f>I32+I33</f>
        <v>2071000000</v>
      </c>
      <c r="J34" s="221"/>
      <c r="K34" s="222"/>
      <c r="N34" s="38"/>
      <c r="O34" s="38"/>
      <c r="P34" s="38"/>
    </row>
    <row r="35" spans="2:16" ht="20.25" customHeight="1" x14ac:dyDescent="0.45">
      <c r="B35" s="224" t="s">
        <v>65</v>
      </c>
      <c r="C35" s="187"/>
      <c r="D35" s="187"/>
      <c r="E35" s="187"/>
      <c r="F35" s="187"/>
      <c r="G35" s="187"/>
      <c r="H35" s="187"/>
      <c r="I35" s="235">
        <v>800000000</v>
      </c>
      <c r="J35" s="236"/>
      <c r="K35" s="237"/>
    </row>
    <row r="36" spans="2:16" s="16" customFormat="1" ht="19.5" customHeight="1" x14ac:dyDescent="0.25">
      <c r="B36" s="224"/>
      <c r="C36" s="187"/>
      <c r="D36" s="187"/>
      <c r="E36" s="187"/>
      <c r="F36" s="187"/>
      <c r="G36" s="187"/>
      <c r="H36" s="187"/>
      <c r="I36" s="235"/>
      <c r="J36" s="236"/>
      <c r="K36" s="237"/>
      <c r="N36" s="38"/>
      <c r="O36" s="38"/>
      <c r="P36" s="38"/>
    </row>
    <row r="37" spans="2:16" s="16" customFormat="1" ht="19.5" customHeight="1" thickBot="1" x14ac:dyDescent="0.3">
      <c r="B37" s="224"/>
      <c r="C37" s="187"/>
      <c r="D37" s="187"/>
      <c r="E37" s="187"/>
      <c r="F37" s="187"/>
      <c r="G37" s="187"/>
      <c r="H37" s="187"/>
      <c r="I37" s="109"/>
      <c r="J37" s="110"/>
      <c r="K37" s="214"/>
      <c r="N37" s="38"/>
      <c r="O37" s="38"/>
      <c r="P37" s="38"/>
    </row>
    <row r="38" spans="2:16" s="17" customFormat="1" ht="26.25" thickBot="1" x14ac:dyDescent="0.3">
      <c r="B38" s="182" t="s">
        <v>32</v>
      </c>
      <c r="C38" s="124"/>
      <c r="D38" s="124"/>
      <c r="E38" s="124"/>
      <c r="F38" s="124"/>
      <c r="G38" s="124"/>
      <c r="H38" s="183"/>
      <c r="I38" s="225">
        <f>I34-I35</f>
        <v>1271000000</v>
      </c>
      <c r="J38" s="221"/>
      <c r="K38" s="222"/>
      <c r="N38" s="44"/>
      <c r="O38" s="44"/>
      <c r="P38" s="44"/>
    </row>
    <row r="39" spans="2:16" x14ac:dyDescent="0.45">
      <c r="B39" s="238"/>
      <c r="C39" s="77"/>
      <c r="D39" s="77"/>
      <c r="E39" s="77"/>
      <c r="F39" s="77"/>
      <c r="G39" s="77"/>
      <c r="H39" s="77"/>
      <c r="I39" s="77"/>
      <c r="J39" s="77"/>
      <c r="K39" s="239"/>
    </row>
    <row r="40" spans="2:16" s="45" customFormat="1" x14ac:dyDescent="0.45">
      <c r="B40" s="240" t="s">
        <v>33</v>
      </c>
      <c r="C40" s="80"/>
      <c r="D40" s="79" t="s">
        <v>34</v>
      </c>
      <c r="E40" s="80"/>
      <c r="F40" s="79" t="s">
        <v>35</v>
      </c>
      <c r="G40" s="80"/>
      <c r="H40" s="79" t="s">
        <v>36</v>
      </c>
      <c r="I40" s="83"/>
      <c r="J40" s="83"/>
      <c r="K40" s="242"/>
      <c r="N40" s="46"/>
      <c r="O40" s="46"/>
      <c r="P40" s="46"/>
    </row>
    <row r="41" spans="2:16" s="45" customFormat="1" x14ac:dyDescent="0.45">
      <c r="B41" s="241"/>
      <c r="C41" s="82"/>
      <c r="D41" s="81"/>
      <c r="E41" s="82"/>
      <c r="F41" s="81"/>
      <c r="G41" s="82"/>
      <c r="H41" s="81"/>
      <c r="I41" s="84"/>
      <c r="J41" s="84"/>
      <c r="K41" s="243"/>
      <c r="N41" s="46"/>
      <c r="O41" s="46"/>
      <c r="P41" s="46"/>
    </row>
    <row r="42" spans="2:16" s="45" customFormat="1" x14ac:dyDescent="0.45">
      <c r="B42" s="226"/>
      <c r="C42" s="69"/>
      <c r="D42" s="85"/>
      <c r="E42" s="86"/>
      <c r="F42" s="85"/>
      <c r="G42" s="86"/>
      <c r="H42" s="85"/>
      <c r="I42" s="87"/>
      <c r="J42" s="87"/>
      <c r="K42" s="223"/>
      <c r="N42" s="46"/>
      <c r="O42" s="46"/>
      <c r="P42" s="46"/>
    </row>
    <row r="43" spans="2:16" s="45" customFormat="1" x14ac:dyDescent="0.45">
      <c r="B43" s="226"/>
      <c r="C43" s="69"/>
      <c r="D43" s="85"/>
      <c r="E43" s="86"/>
      <c r="F43" s="85"/>
      <c r="G43" s="86"/>
      <c r="H43" s="85"/>
      <c r="I43" s="87"/>
      <c r="J43" s="87"/>
      <c r="K43" s="223"/>
      <c r="N43" s="46"/>
      <c r="O43" s="46"/>
      <c r="P43" s="46"/>
    </row>
    <row r="44" spans="2:16" s="45" customFormat="1" x14ac:dyDescent="0.45">
      <c r="B44" s="226" t="s">
        <v>37</v>
      </c>
      <c r="C44" s="69"/>
      <c r="D44" s="68" t="s">
        <v>37</v>
      </c>
      <c r="E44" s="69"/>
      <c r="F44" s="68" t="s">
        <v>37</v>
      </c>
      <c r="G44" s="69"/>
      <c r="H44" s="68" t="s">
        <v>37</v>
      </c>
      <c r="I44" s="72"/>
      <c r="J44" s="72"/>
      <c r="K44" s="230"/>
      <c r="N44" s="46"/>
      <c r="O44" s="46"/>
      <c r="P44" s="46"/>
    </row>
    <row r="45" spans="2:16" s="45" customFormat="1" ht="18.75" thickBot="1" x14ac:dyDescent="0.5">
      <c r="B45" s="227"/>
      <c r="C45" s="228"/>
      <c r="D45" s="229"/>
      <c r="E45" s="228"/>
      <c r="F45" s="229"/>
      <c r="G45" s="228"/>
      <c r="H45" s="229"/>
      <c r="I45" s="231"/>
      <c r="J45" s="231"/>
      <c r="K45" s="232"/>
      <c r="N45" s="46"/>
      <c r="O45" s="46"/>
      <c r="P45" s="46"/>
    </row>
  </sheetData>
  <mergeCells count="81">
    <mergeCell ref="B44:C45"/>
    <mergeCell ref="D44:E45"/>
    <mergeCell ref="F44:G45"/>
    <mergeCell ref="H44:K45"/>
    <mergeCell ref="I11:K11"/>
    <mergeCell ref="I12:K12"/>
    <mergeCell ref="I13:K13"/>
    <mergeCell ref="I35:K35"/>
    <mergeCell ref="I36:K36"/>
    <mergeCell ref="B39:K39"/>
    <mergeCell ref="B40:C41"/>
    <mergeCell ref="D40:E41"/>
    <mergeCell ref="F40:G41"/>
    <mergeCell ref="H40:K41"/>
    <mergeCell ref="B42:C43"/>
    <mergeCell ref="D42:E43"/>
    <mergeCell ref="F42:G43"/>
    <mergeCell ref="H42:K43"/>
    <mergeCell ref="B35:H35"/>
    <mergeCell ref="B36:H36"/>
    <mergeCell ref="B37:H37"/>
    <mergeCell ref="B38:H38"/>
    <mergeCell ref="I38:K38"/>
    <mergeCell ref="I37:K37"/>
    <mergeCell ref="B32:H32"/>
    <mergeCell ref="I32:K32"/>
    <mergeCell ref="B33:H33"/>
    <mergeCell ref="I33:K33"/>
    <mergeCell ref="B34:H34"/>
    <mergeCell ref="I34:K34"/>
    <mergeCell ref="C30:E30"/>
    <mergeCell ref="G30:H30"/>
    <mergeCell ref="I30:K30"/>
    <mergeCell ref="B31:E31"/>
    <mergeCell ref="G31:H31"/>
    <mergeCell ref="I31:K31"/>
    <mergeCell ref="C28:E28"/>
    <mergeCell ref="G28:H28"/>
    <mergeCell ref="I28:K28"/>
    <mergeCell ref="C29:E29"/>
    <mergeCell ref="G29:H29"/>
    <mergeCell ref="I29:K29"/>
    <mergeCell ref="C26:E26"/>
    <mergeCell ref="G26:H26"/>
    <mergeCell ref="I26:K26"/>
    <mergeCell ref="C27:E27"/>
    <mergeCell ref="G27:H27"/>
    <mergeCell ref="I27:K27"/>
    <mergeCell ref="B22:E22"/>
    <mergeCell ref="G22:H22"/>
    <mergeCell ref="I22:K22"/>
    <mergeCell ref="B23:K24"/>
    <mergeCell ref="C25:E25"/>
    <mergeCell ref="G25:H25"/>
    <mergeCell ref="I25:K25"/>
    <mergeCell ref="F18:J18"/>
    <mergeCell ref="B20:C20"/>
    <mergeCell ref="B21:E21"/>
    <mergeCell ref="G21:H21"/>
    <mergeCell ref="I21:K21"/>
    <mergeCell ref="B10:C10"/>
    <mergeCell ref="D10:E10"/>
    <mergeCell ref="I10:K10"/>
    <mergeCell ref="F15:J15"/>
    <mergeCell ref="F17:J17"/>
    <mergeCell ref="B6:K6"/>
    <mergeCell ref="I14:K14"/>
    <mergeCell ref="H1:I1"/>
    <mergeCell ref="J1:K1"/>
    <mergeCell ref="G2:I2"/>
    <mergeCell ref="J2:K2"/>
    <mergeCell ref="B3:K3"/>
    <mergeCell ref="B7:C7"/>
    <mergeCell ref="D7:E7"/>
    <mergeCell ref="G7:K7"/>
    <mergeCell ref="B8:C8"/>
    <mergeCell ref="D8:E8"/>
    <mergeCell ref="G8:K8"/>
    <mergeCell ref="B9:C9"/>
    <mergeCell ref="D9:E9"/>
    <mergeCell ref="I9:K9"/>
  </mergeCells>
  <phoneticPr fontId="17" type="noConversion"/>
  <printOptions horizontalCentered="1"/>
  <pageMargins left="0.7" right="0.7" top="0.75" bottom="0.75" header="0.3" footer="0.3"/>
  <pageSetup scale="7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F8858-3D8C-40E2-81BD-6B25DABD2BF4}">
  <dimension ref="A1:V46"/>
  <sheetViews>
    <sheetView rightToLeft="1" tabSelected="1" zoomScale="90" zoomScaleNormal="90" workbookViewId="0">
      <selection activeCell="O9" sqref="O9"/>
    </sheetView>
  </sheetViews>
  <sheetFormatPr defaultColWidth="9.140625" defaultRowHeight="18" x14ac:dyDescent="0.45"/>
  <cols>
    <col min="1" max="1" width="5" style="1" customWidth="1"/>
    <col min="2" max="2" width="5.140625" style="1" customWidth="1"/>
    <col min="3" max="3" width="23.140625" style="1" customWidth="1"/>
    <col min="4" max="4" width="8.5703125" style="1" customWidth="1"/>
    <col min="5" max="5" width="21.28515625" style="1" customWidth="1"/>
    <col min="6" max="6" width="17.85546875" style="1" bestFit="1" customWidth="1"/>
    <col min="7" max="7" width="12.42578125" style="1" customWidth="1"/>
    <col min="8" max="8" width="9" style="1" customWidth="1"/>
    <col min="9" max="9" width="4.140625" style="1" customWidth="1"/>
    <col min="10" max="10" width="17.140625" style="1" customWidth="1"/>
    <col min="11" max="11" width="1.42578125" style="1" customWidth="1"/>
    <col min="12" max="12" width="13.28515625" style="1" bestFit="1" customWidth="1"/>
    <col min="13" max="13" width="9.140625" style="1"/>
    <col min="14" max="14" width="13.28515625" style="4" bestFit="1" customWidth="1"/>
    <col min="15" max="15" width="13.28515625" style="4" customWidth="1"/>
    <col min="16" max="16" width="16.5703125" style="4" bestFit="1" customWidth="1"/>
    <col min="17" max="17" width="9.140625" style="1"/>
    <col min="18" max="18" width="14.85546875" style="1" customWidth="1"/>
    <col min="19" max="19" width="12" style="1" bestFit="1" customWidth="1"/>
    <col min="20" max="20" width="10.85546875" style="1" bestFit="1" customWidth="1"/>
    <col min="21" max="21" width="2" style="1" bestFit="1" customWidth="1"/>
    <col min="22" max="16384" width="9.140625" style="1"/>
  </cols>
  <sheetData>
    <row r="1" spans="2:22" ht="19.5" x14ac:dyDescent="0.5">
      <c r="B1" s="48"/>
      <c r="C1" s="49"/>
      <c r="D1" s="49"/>
      <c r="E1" s="49"/>
      <c r="F1" s="49"/>
      <c r="G1" s="49"/>
      <c r="H1" s="172" t="s">
        <v>0</v>
      </c>
      <c r="I1" s="172"/>
      <c r="J1" s="173">
        <v>4</v>
      </c>
      <c r="K1" s="174"/>
      <c r="N1" s="2"/>
      <c r="O1" s="2"/>
      <c r="P1" s="2"/>
    </row>
    <row r="2" spans="2:22" ht="19.5" x14ac:dyDescent="0.5">
      <c r="B2" s="50"/>
      <c r="G2" s="175" t="s">
        <v>1</v>
      </c>
      <c r="H2" s="175"/>
      <c r="I2" s="175"/>
      <c r="J2" s="176" t="s">
        <v>69</v>
      </c>
      <c r="K2" s="177"/>
      <c r="N2" s="2"/>
      <c r="O2" s="2"/>
      <c r="P2" s="3"/>
    </row>
    <row r="3" spans="2:22" ht="30" x14ac:dyDescent="0.75">
      <c r="B3" s="178" t="s">
        <v>2</v>
      </c>
      <c r="C3" s="179"/>
      <c r="D3" s="179"/>
      <c r="E3" s="179"/>
      <c r="F3" s="179"/>
      <c r="G3" s="179"/>
      <c r="H3" s="179"/>
      <c r="I3" s="179"/>
      <c r="J3" s="179"/>
      <c r="K3" s="180"/>
      <c r="P3" s="3"/>
    </row>
    <row r="4" spans="2:22" x14ac:dyDescent="0.45">
      <c r="B4" s="50"/>
      <c r="K4" s="51"/>
      <c r="P4" s="3"/>
    </row>
    <row r="5" spans="2:22" x14ac:dyDescent="0.45">
      <c r="B5" s="50"/>
      <c r="K5" s="51"/>
      <c r="P5" s="3"/>
    </row>
    <row r="6" spans="2:22" ht="18.75" thickBot="1" x14ac:dyDescent="0.5">
      <c r="B6" s="169" t="s">
        <v>3</v>
      </c>
      <c r="C6" s="170"/>
      <c r="D6" s="170"/>
      <c r="E6" s="170"/>
      <c r="F6" s="170"/>
      <c r="G6" s="170"/>
      <c r="H6" s="170"/>
      <c r="I6" s="170"/>
      <c r="J6" s="170"/>
      <c r="K6" s="171"/>
      <c r="P6" s="3"/>
    </row>
    <row r="7" spans="2:22" ht="21.75" customHeight="1" x14ac:dyDescent="0.45">
      <c r="B7" s="193" t="s">
        <v>4</v>
      </c>
      <c r="C7" s="166"/>
      <c r="D7" s="167" t="s">
        <v>5</v>
      </c>
      <c r="E7" s="167"/>
      <c r="F7" s="47" t="s">
        <v>6</v>
      </c>
      <c r="G7" s="167" t="s">
        <v>40</v>
      </c>
      <c r="H7" s="167"/>
      <c r="I7" s="167"/>
      <c r="J7" s="167"/>
      <c r="K7" s="194"/>
      <c r="P7" s="3"/>
      <c r="T7" s="5"/>
    </row>
    <row r="8" spans="2:22" ht="21.75" customHeight="1" x14ac:dyDescent="0.45">
      <c r="B8" s="195" t="s">
        <v>49</v>
      </c>
      <c r="C8" s="168"/>
      <c r="D8" s="153"/>
      <c r="E8" s="153"/>
      <c r="F8" s="6" t="s">
        <v>7</v>
      </c>
      <c r="G8" s="152" t="s">
        <v>41</v>
      </c>
      <c r="H8" s="152"/>
      <c r="I8" s="152"/>
      <c r="J8" s="152"/>
      <c r="K8" s="196"/>
      <c r="P8" s="3"/>
      <c r="Q8" s="7"/>
      <c r="R8" s="7"/>
      <c r="T8" s="5"/>
      <c r="V8" s="8"/>
    </row>
    <row r="9" spans="2:22" s="12" customFormat="1" ht="21.75" customHeight="1" x14ac:dyDescent="0.45">
      <c r="B9" s="197" t="s">
        <v>8</v>
      </c>
      <c r="C9" s="151"/>
      <c r="D9" s="152" t="s">
        <v>39</v>
      </c>
      <c r="E9" s="152"/>
      <c r="F9" s="9" t="s">
        <v>9</v>
      </c>
      <c r="G9" s="10" t="s">
        <v>50</v>
      </c>
      <c r="H9" s="11" t="s">
        <v>10</v>
      </c>
      <c r="I9" s="153" t="s">
        <v>51</v>
      </c>
      <c r="J9" s="153"/>
      <c r="K9" s="198"/>
      <c r="N9" s="2"/>
      <c r="O9" s="2"/>
      <c r="P9" s="13"/>
      <c r="R9" s="14"/>
      <c r="S9" s="5"/>
      <c r="T9" s="5"/>
      <c r="U9" s="1"/>
    </row>
    <row r="10" spans="2:22" s="12" customFormat="1" ht="21.75" customHeight="1" x14ac:dyDescent="0.45">
      <c r="B10" s="199" t="s">
        <v>11</v>
      </c>
      <c r="C10" s="154"/>
      <c r="D10" s="152"/>
      <c r="E10" s="152"/>
      <c r="F10" s="9"/>
      <c r="G10" s="10"/>
      <c r="H10" s="53" t="s">
        <v>57</v>
      </c>
      <c r="I10" s="200" t="s">
        <v>61</v>
      </c>
      <c r="J10" s="200"/>
      <c r="K10" s="201"/>
      <c r="N10" s="2"/>
      <c r="O10" s="2"/>
      <c r="P10" s="2"/>
      <c r="S10" s="1"/>
      <c r="T10" s="1"/>
      <c r="U10" s="1"/>
    </row>
    <row r="11" spans="2:22" ht="16.5" customHeight="1" x14ac:dyDescent="0.45">
      <c r="B11" s="55" t="s">
        <v>42</v>
      </c>
      <c r="C11" s="16"/>
      <c r="D11" s="17"/>
      <c r="E11" s="17"/>
      <c r="F11" s="17"/>
      <c r="G11" s="17"/>
      <c r="H11" s="65" t="s">
        <v>58</v>
      </c>
      <c r="I11" s="233" t="s">
        <v>62</v>
      </c>
      <c r="J11" s="233"/>
      <c r="K11" s="234"/>
      <c r="Q11" s="7"/>
      <c r="R11" s="7"/>
      <c r="T11" s="5"/>
    </row>
    <row r="12" spans="2:22" ht="16.5" customHeight="1" x14ac:dyDescent="0.45">
      <c r="B12" s="55"/>
      <c r="C12" s="16"/>
      <c r="D12" s="17"/>
      <c r="E12" s="17"/>
      <c r="F12" s="17"/>
      <c r="G12" s="17"/>
      <c r="H12" s="54" t="s">
        <v>59</v>
      </c>
      <c r="I12" s="155" t="s">
        <v>63</v>
      </c>
      <c r="J12" s="155"/>
      <c r="K12" s="192"/>
      <c r="Q12" s="7"/>
      <c r="R12" s="7"/>
      <c r="T12" s="5"/>
    </row>
    <row r="13" spans="2:22" ht="16.5" customHeight="1" x14ac:dyDescent="0.45">
      <c r="B13" s="55"/>
      <c r="C13" s="16"/>
      <c r="D13" s="17"/>
      <c r="E13" s="17"/>
      <c r="F13" s="17"/>
      <c r="G13" s="17"/>
      <c r="H13" s="54" t="s">
        <v>60</v>
      </c>
      <c r="I13" s="155" t="s">
        <v>64</v>
      </c>
      <c r="J13" s="155"/>
      <c r="K13" s="192"/>
      <c r="Q13" s="7"/>
      <c r="R13" s="7"/>
      <c r="T13" s="5"/>
    </row>
    <row r="14" spans="2:22" ht="16.5" customHeight="1" x14ac:dyDescent="0.45">
      <c r="B14" s="55"/>
      <c r="C14" s="16"/>
      <c r="D14" s="17"/>
      <c r="E14" s="17"/>
      <c r="F14" s="17"/>
      <c r="G14" s="17"/>
      <c r="H14" s="54" t="s">
        <v>68</v>
      </c>
      <c r="I14" s="155" t="s">
        <v>67</v>
      </c>
      <c r="J14" s="155"/>
      <c r="K14" s="192"/>
      <c r="Q14" s="7"/>
      <c r="R14" s="7"/>
      <c r="T14" s="5"/>
    </row>
    <row r="15" spans="2:22" ht="16.5" customHeight="1" x14ac:dyDescent="0.45">
      <c r="B15" s="55"/>
      <c r="C15" s="16"/>
      <c r="D15" s="17"/>
      <c r="E15" s="17"/>
      <c r="F15" s="17"/>
      <c r="G15" s="17"/>
      <c r="H15" s="54" t="s">
        <v>72</v>
      </c>
      <c r="I15" s="155" t="s">
        <v>73</v>
      </c>
      <c r="J15" s="155"/>
      <c r="K15" s="192"/>
      <c r="Q15" s="7"/>
      <c r="R15" s="7"/>
      <c r="T15" s="5"/>
    </row>
    <row r="16" spans="2:22" ht="16.5" customHeight="1" x14ac:dyDescent="0.5">
      <c r="B16" s="56"/>
      <c r="C16" s="20"/>
      <c r="D16" s="21"/>
      <c r="E16" s="21"/>
      <c r="F16" s="181" t="s">
        <v>43</v>
      </c>
      <c r="G16" s="181"/>
      <c r="H16" s="181"/>
      <c r="I16" s="181"/>
      <c r="J16" s="181"/>
      <c r="K16" s="57"/>
      <c r="N16" s="2"/>
      <c r="O16" s="2"/>
      <c r="P16" s="2"/>
      <c r="Q16" s="7"/>
      <c r="R16" s="7"/>
      <c r="T16" s="5"/>
    </row>
    <row r="17" spans="1:20" ht="21" customHeight="1" x14ac:dyDescent="0.45">
      <c r="B17" s="50" t="s">
        <v>70</v>
      </c>
      <c r="F17" s="52" t="s">
        <v>44</v>
      </c>
      <c r="G17" s="52"/>
      <c r="H17" s="52"/>
      <c r="I17" s="52"/>
      <c r="J17" s="52"/>
      <c r="K17" s="58"/>
      <c r="N17" s="2"/>
      <c r="O17" s="2"/>
      <c r="P17" s="3"/>
      <c r="Q17" s="7"/>
      <c r="R17" s="7"/>
    </row>
    <row r="18" spans="1:20" ht="21" customHeight="1" x14ac:dyDescent="0.45">
      <c r="B18" s="50"/>
      <c r="F18" s="181" t="s">
        <v>45</v>
      </c>
      <c r="G18" s="181"/>
      <c r="H18" s="181"/>
      <c r="I18" s="181"/>
      <c r="J18" s="181"/>
      <c r="K18" s="58"/>
      <c r="N18" s="2"/>
      <c r="O18" s="2"/>
      <c r="P18" s="3"/>
      <c r="Q18" s="7"/>
      <c r="R18" s="7"/>
    </row>
    <row r="19" spans="1:20" ht="21" customHeight="1" x14ac:dyDescent="0.45">
      <c r="B19" s="59"/>
      <c r="C19" s="7"/>
      <c r="D19" s="7"/>
      <c r="E19" s="7"/>
      <c r="F19" s="191" t="s">
        <v>47</v>
      </c>
      <c r="G19" s="191"/>
      <c r="H19" s="191"/>
      <c r="I19" s="191"/>
      <c r="J19" s="191"/>
      <c r="K19" s="58"/>
      <c r="N19" s="2"/>
      <c r="O19" s="2"/>
      <c r="P19" s="3"/>
      <c r="Q19" s="7"/>
      <c r="R19" s="7"/>
    </row>
    <row r="20" spans="1:20" ht="19.5" x14ac:dyDescent="0.45">
      <c r="B20" s="60" t="s">
        <v>14</v>
      </c>
      <c r="C20" s="26"/>
      <c r="D20" s="26"/>
      <c r="E20" s="26"/>
      <c r="F20" s="26"/>
      <c r="G20" s="27"/>
      <c r="H20" s="27"/>
      <c r="I20" s="28"/>
      <c r="J20" s="28"/>
      <c r="K20" s="58"/>
      <c r="P20" s="3"/>
      <c r="Q20" s="7"/>
      <c r="R20" s="7"/>
      <c r="T20" s="5"/>
    </row>
    <row r="21" spans="1:20" x14ac:dyDescent="0.45">
      <c r="B21" s="202"/>
      <c r="C21" s="157"/>
      <c r="D21" s="29"/>
      <c r="E21" s="29"/>
      <c r="F21" s="29"/>
      <c r="G21" s="29"/>
      <c r="H21" s="29"/>
      <c r="I21" s="29"/>
      <c r="J21" s="29"/>
      <c r="K21" s="61"/>
      <c r="P21" s="3"/>
      <c r="Q21" s="7"/>
      <c r="R21" s="7"/>
      <c r="S21" s="7"/>
      <c r="T21" s="7"/>
    </row>
    <row r="22" spans="1:20" ht="33" thickBot="1" x14ac:dyDescent="0.5">
      <c r="B22" s="203" t="s">
        <v>15</v>
      </c>
      <c r="C22" s="159"/>
      <c r="D22" s="159"/>
      <c r="E22" s="160"/>
      <c r="F22" s="31" t="s">
        <v>16</v>
      </c>
      <c r="G22" s="161" t="s">
        <v>17</v>
      </c>
      <c r="H22" s="162"/>
      <c r="I22" s="163" t="s">
        <v>18</v>
      </c>
      <c r="J22" s="164"/>
      <c r="K22" s="204"/>
      <c r="P22" s="3"/>
      <c r="Q22" s="7"/>
      <c r="R22" s="7"/>
      <c r="S22" s="7"/>
      <c r="T22" s="7"/>
    </row>
    <row r="23" spans="1:20" ht="22.5" thickBot="1" x14ac:dyDescent="0.5">
      <c r="B23" s="205" t="s">
        <v>19</v>
      </c>
      <c r="C23" s="144"/>
      <c r="D23" s="144"/>
      <c r="E23" s="145"/>
      <c r="F23" s="32">
        <f>G23+I23</f>
        <v>8620000000</v>
      </c>
      <c r="G23" s="146">
        <f>'ص و 3 '!F22</f>
        <v>3790000000</v>
      </c>
      <c r="H23" s="147"/>
      <c r="I23" s="206">
        <v>4830000000</v>
      </c>
      <c r="J23" s="207"/>
      <c r="K23" s="208"/>
      <c r="P23" s="3"/>
      <c r="Q23" s="7"/>
      <c r="R23" s="7"/>
      <c r="S23" s="7"/>
      <c r="T23" s="7"/>
    </row>
    <row r="24" spans="1:20" x14ac:dyDescent="0.45">
      <c r="B24" s="209" t="s">
        <v>20</v>
      </c>
      <c r="C24" s="138"/>
      <c r="D24" s="138"/>
      <c r="E24" s="138"/>
      <c r="F24" s="138"/>
      <c r="G24" s="138"/>
      <c r="H24" s="138"/>
      <c r="I24" s="138"/>
      <c r="J24" s="138"/>
      <c r="K24" s="210"/>
      <c r="P24" s="3"/>
      <c r="Q24" s="7"/>
      <c r="R24" s="7"/>
      <c r="S24" s="7"/>
      <c r="T24" s="7"/>
    </row>
    <row r="25" spans="1:20" x14ac:dyDescent="0.45">
      <c r="B25" s="211"/>
      <c r="C25" s="141"/>
      <c r="D25" s="141"/>
      <c r="E25" s="141"/>
      <c r="F25" s="141"/>
      <c r="G25" s="141"/>
      <c r="H25" s="141"/>
      <c r="I25" s="141"/>
      <c r="J25" s="141"/>
      <c r="K25" s="212"/>
      <c r="P25" s="3"/>
      <c r="Q25" s="7"/>
      <c r="R25" s="7"/>
      <c r="S25" s="7"/>
      <c r="T25" s="7"/>
    </row>
    <row r="26" spans="1:20" ht="24.75" customHeight="1" x14ac:dyDescent="0.45">
      <c r="A26" s="33"/>
      <c r="B26" s="62"/>
      <c r="C26" s="112" t="s">
        <v>21</v>
      </c>
      <c r="D26" s="112"/>
      <c r="E26" s="113"/>
      <c r="F26" s="35">
        <f>G26+I26</f>
        <v>0</v>
      </c>
      <c r="G26" s="114">
        <f>'ص و 3 '!F25</f>
        <v>0</v>
      </c>
      <c r="H26" s="115"/>
      <c r="I26" s="116">
        <f>I23*B26</f>
        <v>0</v>
      </c>
      <c r="J26" s="117"/>
      <c r="K26" s="213"/>
      <c r="Q26" s="7"/>
      <c r="R26" s="7"/>
      <c r="S26" s="7"/>
      <c r="T26" s="7"/>
    </row>
    <row r="27" spans="1:20" ht="24.75" customHeight="1" x14ac:dyDescent="0.45">
      <c r="A27" s="33">
        <v>0.1</v>
      </c>
      <c r="B27" s="63">
        <v>0.1</v>
      </c>
      <c r="C27" s="112" t="s">
        <v>22</v>
      </c>
      <c r="D27" s="112"/>
      <c r="E27" s="113"/>
      <c r="F27" s="35">
        <f t="shared" ref="F27:F31" si="0">G27+I27</f>
        <v>862000000</v>
      </c>
      <c r="G27" s="114">
        <f>'ص و 3 '!F26</f>
        <v>379000000</v>
      </c>
      <c r="H27" s="115"/>
      <c r="I27" s="116">
        <f>I23*B27</f>
        <v>483000000</v>
      </c>
      <c r="J27" s="117"/>
      <c r="K27" s="213"/>
      <c r="Q27" s="7"/>
      <c r="R27" s="7"/>
      <c r="S27" s="7"/>
      <c r="T27" s="7"/>
    </row>
    <row r="28" spans="1:20" ht="24.75" customHeight="1" x14ac:dyDescent="0.45">
      <c r="A28" s="33"/>
      <c r="B28" s="63"/>
      <c r="C28" s="112" t="s">
        <v>23</v>
      </c>
      <c r="D28" s="112"/>
      <c r="E28" s="113"/>
      <c r="F28" s="35">
        <f t="shared" si="0"/>
        <v>0</v>
      </c>
      <c r="G28" s="114">
        <f>'ص و 3 '!F27</f>
        <v>0</v>
      </c>
      <c r="H28" s="115"/>
      <c r="I28" s="116">
        <f>I23*B28</f>
        <v>0</v>
      </c>
      <c r="J28" s="117"/>
      <c r="K28" s="213"/>
    </row>
    <row r="29" spans="1:20" ht="24.75" customHeight="1" x14ac:dyDescent="0.45">
      <c r="A29" s="33">
        <v>0.05</v>
      </c>
      <c r="B29" s="63">
        <v>0.05</v>
      </c>
      <c r="C29" s="112" t="s">
        <v>24</v>
      </c>
      <c r="D29" s="112"/>
      <c r="E29" s="113"/>
      <c r="F29" s="35">
        <f t="shared" si="0"/>
        <v>431000000</v>
      </c>
      <c r="G29" s="114">
        <f>'ص و 3 '!F28</f>
        <v>189500000</v>
      </c>
      <c r="H29" s="115"/>
      <c r="I29" s="116">
        <f>I23*B29</f>
        <v>241500000</v>
      </c>
      <c r="J29" s="117"/>
      <c r="K29" s="213"/>
    </row>
    <row r="30" spans="1:20" ht="24.75" customHeight="1" x14ac:dyDescent="0.45">
      <c r="A30" s="33"/>
      <c r="B30" s="62"/>
      <c r="C30" s="112" t="s">
        <v>25</v>
      </c>
      <c r="D30" s="112"/>
      <c r="E30" s="113"/>
      <c r="F30" s="35">
        <f t="shared" si="0"/>
        <v>0</v>
      </c>
      <c r="G30" s="114">
        <f>'ص و 3 '!F29</f>
        <v>0</v>
      </c>
      <c r="H30" s="115"/>
      <c r="I30" s="116">
        <f>I23*B30</f>
        <v>0</v>
      </c>
      <c r="J30" s="117"/>
      <c r="K30" s="213"/>
    </row>
    <row r="31" spans="1:20" ht="24.75" customHeight="1" thickBot="1" x14ac:dyDescent="0.5">
      <c r="A31" s="33"/>
      <c r="B31" s="64"/>
      <c r="C31" s="119" t="s">
        <v>26</v>
      </c>
      <c r="D31" s="119"/>
      <c r="E31" s="120"/>
      <c r="F31" s="67">
        <f t="shared" si="0"/>
        <v>0</v>
      </c>
      <c r="G31" s="114">
        <f>'ص و 3 '!F30</f>
        <v>0</v>
      </c>
      <c r="H31" s="115"/>
      <c r="I31" s="109"/>
      <c r="J31" s="110"/>
      <c r="K31" s="214"/>
    </row>
    <row r="32" spans="1:20" ht="24.75" customHeight="1" thickBot="1" x14ac:dyDescent="0.5">
      <c r="B32" s="182" t="s">
        <v>27</v>
      </c>
      <c r="C32" s="124"/>
      <c r="D32" s="124"/>
      <c r="E32" s="125"/>
      <c r="F32" s="66">
        <f>SUM(F26:F31)</f>
        <v>1293000000</v>
      </c>
      <c r="G32" s="126">
        <f>SUM(G26:H31)</f>
        <v>568500000</v>
      </c>
      <c r="H32" s="127"/>
      <c r="I32" s="128">
        <f>SUM(I26:K31)</f>
        <v>724500000</v>
      </c>
      <c r="J32" s="129"/>
      <c r="K32" s="215"/>
    </row>
    <row r="33" spans="2:16" ht="24.75" customHeight="1" x14ac:dyDescent="0.45">
      <c r="B33" s="216" t="s">
        <v>28</v>
      </c>
      <c r="C33" s="132"/>
      <c r="D33" s="132"/>
      <c r="E33" s="132"/>
      <c r="F33" s="132"/>
      <c r="G33" s="132"/>
      <c r="H33" s="133"/>
      <c r="I33" s="134">
        <f>I23-I32</f>
        <v>4105500000</v>
      </c>
      <c r="J33" s="135"/>
      <c r="K33" s="217"/>
    </row>
    <row r="34" spans="2:16" ht="24.75" customHeight="1" thickBot="1" x14ac:dyDescent="0.5">
      <c r="B34" s="218" t="s">
        <v>29</v>
      </c>
      <c r="C34" s="107"/>
      <c r="D34" s="107"/>
      <c r="E34" s="107"/>
      <c r="F34" s="107"/>
      <c r="G34" s="107"/>
      <c r="H34" s="108"/>
      <c r="I34" s="109">
        <f>I23*10%</f>
        <v>483000000</v>
      </c>
      <c r="J34" s="110"/>
      <c r="K34" s="214"/>
    </row>
    <row r="35" spans="2:16" s="16" customFormat="1" ht="24.75" customHeight="1" thickBot="1" x14ac:dyDescent="0.3">
      <c r="B35" s="182" t="s">
        <v>30</v>
      </c>
      <c r="C35" s="124"/>
      <c r="D35" s="124"/>
      <c r="E35" s="124"/>
      <c r="F35" s="124"/>
      <c r="G35" s="124"/>
      <c r="H35" s="219"/>
      <c r="I35" s="220">
        <f>I33+I34</f>
        <v>4588500000</v>
      </c>
      <c r="J35" s="221"/>
      <c r="K35" s="222"/>
      <c r="N35" s="38"/>
      <c r="O35" s="38"/>
      <c r="P35" s="38"/>
    </row>
    <row r="36" spans="2:16" ht="20.25" customHeight="1" x14ac:dyDescent="0.45">
      <c r="B36" s="224" t="s">
        <v>71</v>
      </c>
      <c r="C36" s="187"/>
      <c r="D36" s="187"/>
      <c r="E36" s="187"/>
      <c r="F36" s="187"/>
      <c r="G36" s="187"/>
      <c r="H36" s="187"/>
      <c r="I36" s="235">
        <v>1449000000</v>
      </c>
      <c r="J36" s="236"/>
      <c r="K36" s="237"/>
    </row>
    <row r="37" spans="2:16" s="16" customFormat="1" ht="19.5" customHeight="1" x14ac:dyDescent="0.25">
      <c r="B37" s="224"/>
      <c r="C37" s="187"/>
      <c r="D37" s="187"/>
      <c r="E37" s="187"/>
      <c r="F37" s="187"/>
      <c r="G37" s="187"/>
      <c r="H37" s="187"/>
      <c r="I37" s="235"/>
      <c r="J37" s="236"/>
      <c r="K37" s="237"/>
      <c r="N37" s="38"/>
      <c r="O37" s="38"/>
      <c r="P37" s="38"/>
    </row>
    <row r="38" spans="2:16" s="16" customFormat="1" ht="19.5" customHeight="1" thickBot="1" x14ac:dyDescent="0.3">
      <c r="B38" s="224"/>
      <c r="C38" s="187"/>
      <c r="D38" s="187"/>
      <c r="E38" s="187"/>
      <c r="F38" s="187"/>
      <c r="G38" s="187"/>
      <c r="H38" s="187"/>
      <c r="I38" s="109"/>
      <c r="J38" s="110"/>
      <c r="K38" s="214"/>
      <c r="N38" s="38"/>
      <c r="O38" s="38"/>
      <c r="P38" s="38"/>
    </row>
    <row r="39" spans="2:16" s="17" customFormat="1" ht="26.25" thickBot="1" x14ac:dyDescent="0.3">
      <c r="B39" s="182" t="s">
        <v>32</v>
      </c>
      <c r="C39" s="124"/>
      <c r="D39" s="124"/>
      <c r="E39" s="124"/>
      <c r="F39" s="124"/>
      <c r="G39" s="124"/>
      <c r="H39" s="183"/>
      <c r="I39" s="225">
        <f>I35-I36</f>
        <v>3139500000</v>
      </c>
      <c r="J39" s="221"/>
      <c r="K39" s="222"/>
      <c r="N39" s="44"/>
      <c r="O39" s="44"/>
      <c r="P39" s="44"/>
    </row>
    <row r="40" spans="2:16" x14ac:dyDescent="0.45">
      <c r="B40" s="238"/>
      <c r="C40" s="77"/>
      <c r="D40" s="77"/>
      <c r="E40" s="77"/>
      <c r="F40" s="77"/>
      <c r="G40" s="77"/>
      <c r="H40" s="77"/>
      <c r="I40" s="77"/>
      <c r="J40" s="77"/>
      <c r="K40" s="239"/>
    </row>
    <row r="41" spans="2:16" s="45" customFormat="1" x14ac:dyDescent="0.45">
      <c r="B41" s="240" t="s">
        <v>33</v>
      </c>
      <c r="C41" s="80"/>
      <c r="D41" s="79" t="s">
        <v>34</v>
      </c>
      <c r="E41" s="80"/>
      <c r="F41" s="79" t="s">
        <v>35</v>
      </c>
      <c r="G41" s="80"/>
      <c r="H41" s="79" t="s">
        <v>36</v>
      </c>
      <c r="I41" s="83"/>
      <c r="J41" s="83"/>
      <c r="K41" s="242"/>
      <c r="N41" s="46"/>
      <c r="O41" s="46"/>
      <c r="P41" s="46"/>
    </row>
    <row r="42" spans="2:16" s="45" customFormat="1" x14ac:dyDescent="0.45">
      <c r="B42" s="241"/>
      <c r="C42" s="82"/>
      <c r="D42" s="81"/>
      <c r="E42" s="82"/>
      <c r="F42" s="81"/>
      <c r="G42" s="82"/>
      <c r="H42" s="81"/>
      <c r="I42" s="84"/>
      <c r="J42" s="84"/>
      <c r="K42" s="243"/>
      <c r="N42" s="46"/>
      <c r="O42" s="46"/>
      <c r="P42" s="46"/>
    </row>
    <row r="43" spans="2:16" s="45" customFormat="1" x14ac:dyDescent="0.45">
      <c r="B43" s="226"/>
      <c r="C43" s="69"/>
      <c r="D43" s="85"/>
      <c r="E43" s="86"/>
      <c r="F43" s="85"/>
      <c r="G43" s="86"/>
      <c r="H43" s="85"/>
      <c r="I43" s="87"/>
      <c r="J43" s="87"/>
      <c r="K43" s="223"/>
      <c r="N43" s="46"/>
      <c r="O43" s="46"/>
      <c r="P43" s="46"/>
    </row>
    <row r="44" spans="2:16" s="45" customFormat="1" x14ac:dyDescent="0.45">
      <c r="B44" s="226"/>
      <c r="C44" s="69"/>
      <c r="D44" s="85"/>
      <c r="E44" s="86"/>
      <c r="F44" s="85"/>
      <c r="G44" s="86"/>
      <c r="H44" s="85"/>
      <c r="I44" s="87"/>
      <c r="J44" s="87"/>
      <c r="K44" s="223"/>
      <c r="N44" s="46"/>
      <c r="O44" s="46"/>
      <c r="P44" s="46"/>
    </row>
    <row r="45" spans="2:16" s="45" customFormat="1" x14ac:dyDescent="0.45">
      <c r="B45" s="226" t="s">
        <v>37</v>
      </c>
      <c r="C45" s="69"/>
      <c r="D45" s="68" t="s">
        <v>37</v>
      </c>
      <c r="E45" s="69"/>
      <c r="F45" s="68" t="s">
        <v>37</v>
      </c>
      <c r="G45" s="69"/>
      <c r="H45" s="68" t="s">
        <v>37</v>
      </c>
      <c r="I45" s="72"/>
      <c r="J45" s="72"/>
      <c r="K45" s="230"/>
      <c r="N45" s="46"/>
      <c r="O45" s="46"/>
      <c r="P45" s="46"/>
    </row>
    <row r="46" spans="2:16" s="45" customFormat="1" ht="18.75" thickBot="1" x14ac:dyDescent="0.5">
      <c r="B46" s="227"/>
      <c r="C46" s="228"/>
      <c r="D46" s="229"/>
      <c r="E46" s="228"/>
      <c r="F46" s="229"/>
      <c r="G46" s="228"/>
      <c r="H46" s="229"/>
      <c r="I46" s="231"/>
      <c r="J46" s="231"/>
      <c r="K46" s="232"/>
      <c r="N46" s="46"/>
      <c r="O46" s="46"/>
      <c r="P46" s="46"/>
    </row>
  </sheetData>
  <mergeCells count="82">
    <mergeCell ref="B6:K6"/>
    <mergeCell ref="I15:K15"/>
    <mergeCell ref="H1:I1"/>
    <mergeCell ref="J1:K1"/>
    <mergeCell ref="G2:I2"/>
    <mergeCell ref="J2:K2"/>
    <mergeCell ref="B3:K3"/>
    <mergeCell ref="B7:C7"/>
    <mergeCell ref="D7:E7"/>
    <mergeCell ref="G7:K7"/>
    <mergeCell ref="B8:C8"/>
    <mergeCell ref="D8:E8"/>
    <mergeCell ref="G8:K8"/>
    <mergeCell ref="B9:C9"/>
    <mergeCell ref="D9:E9"/>
    <mergeCell ref="I9:K9"/>
    <mergeCell ref="B10:C10"/>
    <mergeCell ref="D10:E10"/>
    <mergeCell ref="I10:K10"/>
    <mergeCell ref="B23:E23"/>
    <mergeCell ref="G23:H23"/>
    <mergeCell ref="I23:K23"/>
    <mergeCell ref="I11:K11"/>
    <mergeCell ref="I12:K12"/>
    <mergeCell ref="I13:K13"/>
    <mergeCell ref="I14:K14"/>
    <mergeCell ref="F16:J16"/>
    <mergeCell ref="F18:J18"/>
    <mergeCell ref="F19:J19"/>
    <mergeCell ref="B21:C21"/>
    <mergeCell ref="B22:E22"/>
    <mergeCell ref="G22:H22"/>
    <mergeCell ref="I22:K22"/>
    <mergeCell ref="B24:K25"/>
    <mergeCell ref="C26:E26"/>
    <mergeCell ref="G26:H26"/>
    <mergeCell ref="I26:K26"/>
    <mergeCell ref="C27:E27"/>
    <mergeCell ref="G27:H27"/>
    <mergeCell ref="I27:K27"/>
    <mergeCell ref="C28:E28"/>
    <mergeCell ref="G28:H28"/>
    <mergeCell ref="I28:K28"/>
    <mergeCell ref="C29:E29"/>
    <mergeCell ref="G29:H29"/>
    <mergeCell ref="I29:K29"/>
    <mergeCell ref="B34:H34"/>
    <mergeCell ref="I34:K34"/>
    <mergeCell ref="C30:E30"/>
    <mergeCell ref="G30:H30"/>
    <mergeCell ref="I30:K30"/>
    <mergeCell ref="C31:E31"/>
    <mergeCell ref="G31:H31"/>
    <mergeCell ref="I31:K31"/>
    <mergeCell ref="B32:E32"/>
    <mergeCell ref="G32:H32"/>
    <mergeCell ref="I32:K32"/>
    <mergeCell ref="B33:H33"/>
    <mergeCell ref="I33:K33"/>
    <mergeCell ref="B41:C42"/>
    <mergeCell ref="D41:E42"/>
    <mergeCell ref="F41:G42"/>
    <mergeCell ref="H41:K42"/>
    <mergeCell ref="B35:H35"/>
    <mergeCell ref="I35:K35"/>
    <mergeCell ref="B36:H36"/>
    <mergeCell ref="I36:K36"/>
    <mergeCell ref="B37:H37"/>
    <mergeCell ref="I37:K37"/>
    <mergeCell ref="B38:H38"/>
    <mergeCell ref="I38:K38"/>
    <mergeCell ref="B39:H39"/>
    <mergeCell ref="I39:K39"/>
    <mergeCell ref="B40:K40"/>
    <mergeCell ref="B43:C44"/>
    <mergeCell ref="D43:E44"/>
    <mergeCell ref="F43:G44"/>
    <mergeCell ref="H43:K44"/>
    <mergeCell ref="B45:C46"/>
    <mergeCell ref="D45:E46"/>
    <mergeCell ref="F45:G46"/>
    <mergeCell ref="H45:K46"/>
  </mergeCells>
  <phoneticPr fontId="17" type="noConversion"/>
  <printOptions horizontalCentered="1"/>
  <pageMargins left="0.7" right="0.7" top="0.75" bottom="0.75" header="0.3" footer="0.3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ص و 1</vt:lpstr>
      <vt:lpstr>ص و 2</vt:lpstr>
      <vt:lpstr>ص و 3 </vt:lpstr>
      <vt:lpstr>ص و 4  </vt:lpstr>
      <vt:lpstr>'ص و 2'!Print_Area</vt:lpstr>
      <vt:lpstr>'ص و 3 '!Print_Area</vt:lpstr>
      <vt:lpstr>'ص و 4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Rouhi</dc:creator>
  <cp:lastModifiedBy>Mohammad Keshavarz ba haghighat</cp:lastModifiedBy>
  <cp:lastPrinted>2025-07-14T07:14:43Z</cp:lastPrinted>
  <dcterms:created xsi:type="dcterms:W3CDTF">2023-05-24T06:59:47Z</dcterms:created>
  <dcterms:modified xsi:type="dcterms:W3CDTF">2025-07-21T12:11:13Z</dcterms:modified>
</cp:coreProperties>
</file>