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Keshavarz\"/>
    </mc:Choice>
  </mc:AlternateContent>
  <xr:revisionPtr revIDLastSave="0" documentId="13_ncr:1_{8F9FDF4A-77C9-4E87-8074-F7BF6F5FC46E}" xr6:coauthVersionLast="47" xr6:coauthVersionMax="47" xr10:uidLastSave="{00000000-0000-0000-0000-000000000000}"/>
  <bookViews>
    <workbookView xWindow="-120" yWindow="-120" windowWidth="29040" windowHeight="15840" xr2:uid="{0E401026-CECA-4596-A941-67281726A35D}"/>
  </bookViews>
  <sheets>
    <sheet name="ص و سپهر مولد" sheetId="2" r:id="rId1"/>
  </sheets>
  <definedNames>
    <definedName name="_xlnm.Print_Area" localSheetId="0">'ص و سپهر مولد'!$K$317:$Q$362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7" i="2" l="1"/>
  <c r="J364" i="2"/>
  <c r="J363" i="2"/>
  <c r="K357" i="2"/>
  <c r="K355" i="2"/>
  <c r="K353" i="2"/>
  <c r="K351" i="2"/>
  <c r="K349" i="2"/>
  <c r="K347" i="2"/>
  <c r="K345" i="2"/>
  <c r="K343" i="2"/>
  <c r="K341" i="2"/>
  <c r="K339" i="2"/>
  <c r="K337" i="2"/>
  <c r="K335" i="2"/>
  <c r="K333" i="2"/>
  <c r="K331" i="2"/>
  <c r="K329" i="2"/>
  <c r="K327" i="2"/>
  <c r="K325" i="2"/>
  <c r="K323" i="2"/>
  <c r="K321" i="2"/>
  <c r="K319" i="2"/>
  <c r="K322" i="2"/>
  <c r="K324" i="2"/>
  <c r="K326" i="2"/>
  <c r="K328" i="2"/>
  <c r="K330" i="2"/>
  <c r="K332" i="2"/>
  <c r="K334" i="2"/>
  <c r="K336" i="2"/>
  <c r="K338" i="2"/>
  <c r="K340" i="2"/>
  <c r="K342" i="2"/>
  <c r="K344" i="2"/>
  <c r="K346" i="2"/>
  <c r="K348" i="2"/>
  <c r="K350" i="2"/>
  <c r="K352" i="2"/>
  <c r="K354" i="2"/>
  <c r="K356" i="2"/>
  <c r="K320" i="2"/>
  <c r="K318" i="2"/>
  <c r="L356" i="2"/>
  <c r="L354" i="2"/>
  <c r="L352" i="2"/>
  <c r="L350" i="2"/>
  <c r="L348" i="2"/>
  <c r="L346" i="2"/>
  <c r="L344" i="2"/>
  <c r="L342" i="2"/>
  <c r="L340" i="2"/>
  <c r="L338" i="2"/>
  <c r="L336" i="2"/>
  <c r="L334" i="2"/>
  <c r="L332" i="2"/>
  <c r="L330" i="2"/>
  <c r="L328" i="2"/>
  <c r="L326" i="2"/>
  <c r="L324" i="2"/>
  <c r="L322" i="2"/>
  <c r="L320" i="2"/>
  <c r="L318" i="2"/>
  <c r="M362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58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P358" i="2"/>
  <c r="O298" i="2"/>
  <c r="N304" i="2"/>
  <c r="P298" i="2"/>
  <c r="N298" i="2"/>
  <c r="N308" i="2" s="1"/>
  <c r="J296" i="2"/>
  <c r="D292" i="2"/>
  <c r="F292" i="2" s="1"/>
  <c r="D281" i="2"/>
  <c r="D275" i="2"/>
  <c r="K273" i="2"/>
  <c r="J273" i="2"/>
  <c r="N252" i="2"/>
  <c r="N262" i="2" s="1"/>
  <c r="N258" i="2"/>
  <c r="J250" i="2"/>
  <c r="O252" i="2"/>
  <c r="D246" i="2"/>
  <c r="F246" i="2" s="1"/>
  <c r="D235" i="2"/>
  <c r="D229" i="2"/>
  <c r="K227" i="2"/>
  <c r="J227" i="2"/>
  <c r="J211" i="2"/>
  <c r="O209" i="2"/>
  <c r="N209" i="2"/>
  <c r="N215" i="2"/>
  <c r="D207" i="2"/>
  <c r="F207" i="2" s="1"/>
  <c r="D196" i="2"/>
  <c r="D190" i="2"/>
  <c r="K188" i="2"/>
  <c r="J188" i="2"/>
  <c r="O166" i="2"/>
  <c r="N166" i="2"/>
  <c r="N175" i="2" s="1"/>
  <c r="N171" i="2"/>
  <c r="N174" i="2" s="1"/>
  <c r="D160" i="2"/>
  <c r="F160" i="2" s="1"/>
  <c r="D149" i="2"/>
  <c r="F149" i="2" s="1"/>
  <c r="D143" i="2"/>
  <c r="K141" i="2"/>
  <c r="J141" i="2"/>
  <c r="K358" i="2" l="1"/>
  <c r="L358" i="2"/>
  <c r="N358" i="2"/>
  <c r="L273" i="2"/>
  <c r="D241" i="2"/>
  <c r="F255" i="2" s="1"/>
  <c r="D294" i="2"/>
  <c r="F294" i="2" s="1"/>
  <c r="F298" i="2" s="1"/>
  <c r="F281" i="2"/>
  <c r="F283" i="2" s="1"/>
  <c r="D287" i="2"/>
  <c r="F301" i="2" s="1"/>
  <c r="F275" i="2"/>
  <c r="L227" i="2"/>
  <c r="N309" i="2"/>
  <c r="N311" i="2" s="1"/>
  <c r="F235" i="2"/>
  <c r="F237" i="2" s="1"/>
  <c r="D248" i="2"/>
  <c r="F248" i="2" s="1"/>
  <c r="F252" i="2" s="1"/>
  <c r="N261" i="2"/>
  <c r="N263" i="2" s="1"/>
  <c r="N265" i="2" s="1"/>
  <c r="F229" i="2"/>
  <c r="F196" i="2"/>
  <c r="F198" i="2" s="1"/>
  <c r="L188" i="2"/>
  <c r="D209" i="2"/>
  <c r="F209" i="2" s="1"/>
  <c r="F213" i="2" s="1"/>
  <c r="F190" i="2"/>
  <c r="F192" i="2" s="1"/>
  <c r="D202" i="2"/>
  <c r="N218" i="2"/>
  <c r="N176" i="2"/>
  <c r="N178" i="2" s="1"/>
  <c r="F143" i="2"/>
  <c r="F154" i="2" s="1"/>
  <c r="D162" i="2"/>
  <c r="F162" i="2" s="1"/>
  <c r="F166" i="2" s="1"/>
  <c r="D155" i="2"/>
  <c r="L141" i="2"/>
  <c r="F151" i="2"/>
  <c r="O122" i="2"/>
  <c r="N122" i="2"/>
  <c r="N131" i="2" s="1"/>
  <c r="N127" i="2"/>
  <c r="N130" i="2" s="1"/>
  <c r="D112" i="2"/>
  <c r="F112" i="2" s="1"/>
  <c r="D101" i="2"/>
  <c r="F101" i="2" s="1"/>
  <c r="F103" i="2" s="1"/>
  <c r="D95" i="2"/>
  <c r="K93" i="2"/>
  <c r="J93" i="2"/>
  <c r="N25" i="2"/>
  <c r="N28" i="2" s="1"/>
  <c r="N75" i="2"/>
  <c r="N78" i="2" s="1"/>
  <c r="O69" i="2"/>
  <c r="N69" i="2"/>
  <c r="N79" i="2" s="1"/>
  <c r="D66" i="2"/>
  <c r="F66" i="2" s="1"/>
  <c r="D55" i="2"/>
  <c r="F55" i="2" s="1"/>
  <c r="D49" i="2"/>
  <c r="K47" i="2"/>
  <c r="J47" i="2"/>
  <c r="O19" i="2"/>
  <c r="N19" i="2"/>
  <c r="N29" i="2" s="1"/>
  <c r="K4" i="2"/>
  <c r="J4" i="2"/>
  <c r="D23" i="2"/>
  <c r="F23" i="2" s="1"/>
  <c r="D12" i="2"/>
  <c r="F12" i="2" s="1"/>
  <c r="D6" i="2"/>
  <c r="L311" i="2" l="1"/>
  <c r="L4" i="2"/>
  <c r="L265" i="2"/>
  <c r="N30" i="2"/>
  <c r="N32" i="2" s="1"/>
  <c r="L32" i="2" s="1"/>
  <c r="F253" i="2"/>
  <c r="F257" i="2" s="1"/>
  <c r="F299" i="2"/>
  <c r="F303" i="2" s="1"/>
  <c r="F286" i="2"/>
  <c r="F277" i="2"/>
  <c r="F287" i="2" s="1"/>
  <c r="L178" i="2"/>
  <c r="F240" i="2"/>
  <c r="F231" i="2"/>
  <c r="F241" i="2" s="1"/>
  <c r="F214" i="2"/>
  <c r="F216" i="2"/>
  <c r="F202" i="2"/>
  <c r="F201" i="2"/>
  <c r="N80" i="2"/>
  <c r="N82" i="2" s="1"/>
  <c r="N132" i="2"/>
  <c r="N134" i="2" s="1"/>
  <c r="L93" i="2"/>
  <c r="D114" i="2"/>
  <c r="F114" i="2" s="1"/>
  <c r="F118" i="2" s="1"/>
  <c r="F145" i="2"/>
  <c r="F155" i="2" s="1"/>
  <c r="F169" i="2"/>
  <c r="F167" i="2"/>
  <c r="F95" i="2"/>
  <c r="F106" i="2" s="1"/>
  <c r="D107" i="2"/>
  <c r="D68" i="2"/>
  <c r="F68" i="2" s="1"/>
  <c r="F72" i="2" s="1"/>
  <c r="L47" i="2"/>
  <c r="F57" i="2"/>
  <c r="F49" i="2"/>
  <c r="F60" i="2" s="1"/>
  <c r="D61" i="2"/>
  <c r="D18" i="2"/>
  <c r="F32" i="2" s="1"/>
  <c r="F6" i="2"/>
  <c r="F17" i="2" s="1"/>
  <c r="F14" i="2"/>
  <c r="D25" i="2"/>
  <c r="F25" i="2" s="1"/>
  <c r="F29" i="2" s="1"/>
  <c r="L134" i="2" l="1"/>
  <c r="L82" i="2"/>
  <c r="F218" i="2"/>
  <c r="F171" i="2"/>
  <c r="F121" i="2"/>
  <c r="F119" i="2"/>
  <c r="F97" i="2"/>
  <c r="F107" i="2" s="1"/>
  <c r="F51" i="2"/>
  <c r="F61" i="2" s="1"/>
  <c r="F75" i="2"/>
  <c r="F73" i="2"/>
  <c r="F30" i="2"/>
  <c r="F34" i="2" s="1"/>
  <c r="F8" i="2"/>
  <c r="F18" i="2" s="1"/>
  <c r="F123" i="2" l="1"/>
  <c r="F77" i="2"/>
  <c r="N219" i="2"/>
  <c r="N220" i="2" s="1"/>
  <c r="N222" i="2" s="1"/>
  <c r="L222" i="2" s="1"/>
</calcChain>
</file>

<file path=xl/sharedStrings.xml><?xml version="1.0" encoding="utf-8"?>
<sst xmlns="http://schemas.openxmlformats.org/spreadsheetml/2006/main" count="255" uniqueCount="66">
  <si>
    <t>طراحی</t>
  </si>
  <si>
    <t>نصب و اجرا</t>
  </si>
  <si>
    <t>هزینه</t>
  </si>
  <si>
    <t>5% کارمزد</t>
  </si>
  <si>
    <t>جمع</t>
  </si>
  <si>
    <t>7% کارمزد</t>
  </si>
  <si>
    <t>10% ارزش افزوده</t>
  </si>
  <si>
    <t>هزینه+کارمزد+ارزش افزوده</t>
  </si>
  <si>
    <t>ارزش افزوده طراحی + ارزش افزوده نصب و اجرا</t>
  </si>
  <si>
    <t>جمع کل فاکتور</t>
  </si>
  <si>
    <t>جمع هزینه طراحی + هزینه نصب و اجرا</t>
  </si>
  <si>
    <t>حسن انجام کار (فقط 10% کارمزد ها)</t>
  </si>
  <si>
    <t>بیمه (5% کل ناخالص این دوره)</t>
  </si>
  <si>
    <t>جمع کسورات</t>
  </si>
  <si>
    <t>خالص (قبل از ارزش افزوده)</t>
  </si>
  <si>
    <t>ارزش افزوده این دوره</t>
  </si>
  <si>
    <t>خالص قابل پرداخت + ارزش افزوده</t>
  </si>
  <si>
    <t>صورت وضعیت شهریور (55 سپهر مولد)</t>
  </si>
  <si>
    <t>کل ناخالص دوره</t>
  </si>
  <si>
    <t>کل هزینه دوره</t>
  </si>
  <si>
    <t>کل بالاسری دوره</t>
  </si>
  <si>
    <t>جمع ص و پیمانکاران سپهر</t>
  </si>
  <si>
    <t>حقوق</t>
  </si>
  <si>
    <t>صورت وضعیت مهر (56 سپهر مولد)</t>
  </si>
  <si>
    <t>تراز صورتحساب مهر</t>
  </si>
  <si>
    <t>کل ناخالص قبل از محاسبه بالاسری</t>
  </si>
  <si>
    <t>صورت وضعیت آبان (57 سپهر مولد)</t>
  </si>
  <si>
    <t>صورت وضعیت آذر (58 سپهر مولد)</t>
  </si>
  <si>
    <t>تراز صورتحساب آذر</t>
  </si>
  <si>
    <t>تراز صورتحساب آبان</t>
  </si>
  <si>
    <t>کل کارمزد این دوره</t>
  </si>
  <si>
    <t>کل ناخالص این دوره</t>
  </si>
  <si>
    <t>تراز صورتحساب شهریور</t>
  </si>
  <si>
    <t>صورت وضعیت دی (59 سپهر مولد)</t>
  </si>
  <si>
    <t>صورت وضعیت بهمن (60 سپهر مولد)</t>
  </si>
  <si>
    <t>تراز صورتحساب دی</t>
  </si>
  <si>
    <t>تراز صورتحساب بهمن(پیمانکاران+سایر هزینه ها بجز حقوق)</t>
  </si>
  <si>
    <t>صورت وضعیت اسفند (61 سپهر مولد)</t>
  </si>
  <si>
    <t>مابه التفاوت خرید خدمات</t>
  </si>
  <si>
    <t>خرید خدمات</t>
  </si>
  <si>
    <t>ضریب بالاسری</t>
  </si>
  <si>
    <t>مابه التفاوت خرید خدمات که باید بین یونیت ها سرشکن گردد</t>
  </si>
  <si>
    <t xml:space="preserve">ضریب شرشکن کردن </t>
  </si>
  <si>
    <t>سرشکن شده بین یونیتها</t>
  </si>
  <si>
    <t>عمومی</t>
  </si>
  <si>
    <t>CDU</t>
  </si>
  <si>
    <t>LPG</t>
  </si>
  <si>
    <t>UTL</t>
  </si>
  <si>
    <t>NHT</t>
  </si>
  <si>
    <t>TNK</t>
  </si>
  <si>
    <t>S35</t>
  </si>
  <si>
    <t>S55</t>
  </si>
  <si>
    <t>SWS</t>
  </si>
  <si>
    <t>INT</t>
  </si>
  <si>
    <t>NIB</t>
  </si>
  <si>
    <t>WSU</t>
  </si>
  <si>
    <t>FWS</t>
  </si>
  <si>
    <t>WWT</t>
  </si>
  <si>
    <t>MDH</t>
  </si>
  <si>
    <t>FLS</t>
  </si>
  <si>
    <t>ONT</t>
  </si>
  <si>
    <t>PGU</t>
  </si>
  <si>
    <t>GPR</t>
  </si>
  <si>
    <t>WORK SHOP</t>
  </si>
  <si>
    <t>یونیت</t>
  </si>
  <si>
    <t>PGU و WORK SHOP
 با هم هستند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</si>
</sst>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164" fontId="0" fillId="0" borderId="0" xfId="1" applyNumberFormat="1" applyFont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164" fontId="0" fillId="4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3" borderId="5" xfId="1" applyNumberFormat="1" applyFont="1" applyFill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0" xfId="0" applyNumberFormat="1"/>
    <xf numFmtId="0" fontId="2" fillId="0" borderId="1" xfId="0" applyFont="1" applyBorder="1"/>
    <xf numFmtId="43" fontId="0" fillId="0" borderId="1" xfId="0" applyNumberFormat="1" applyBorder="1"/>
    <xf numFmtId="164" fontId="2" fillId="0" borderId="0" xfId="1" applyNumberFormat="1" applyFont="1" applyBorder="1" applyAlignment="1">
      <alignment horizontal="center" vertical="center"/>
    </xf>
    <xf numFmtId="0" fontId="2" fillId="0" borderId="0" xfId="0" applyFont="1"/>
    <xf numFmtId="164" fontId="3" fillId="4" borderId="2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0" xfId="2" applyNumberFormat="1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right"/>
    </xf>
    <xf numFmtId="9" fontId="0" fillId="2" borderId="1" xfId="2" applyNumberFormat="1" applyFont="1" applyFill="1" applyBorder="1"/>
    <xf numFmtId="0" fontId="0" fillId="2" borderId="1" xfId="0" applyFill="1" applyBorder="1"/>
    <xf numFmtId="43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wrapText="1"/>
    </xf>
    <xf numFmtId="164" fontId="0" fillId="0" borderId="0" xfId="1" applyNumberFormat="1" applyFont="1"/>
    <xf numFmtId="43" fontId="0" fillId="0" borderId="0" xfId="0" applyNumberFormat="1" applyFill="1"/>
    <xf numFmtId="164" fontId="0" fillId="0" borderId="0" xfId="1" applyNumberFormat="1" applyFont="1" applyFill="1"/>
    <xf numFmtId="0" fontId="0" fillId="0" borderId="0" xfId="0" applyFill="1"/>
    <xf numFmtId="164" fontId="0" fillId="0" borderId="0" xfId="2" applyNumberFormat="1" applyFont="1" applyFill="1"/>
    <xf numFmtId="43" fontId="0" fillId="0" borderId="1" xfId="0" applyNumberForma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F6EF8-EDA8-446F-A109-553E0CBC59DE}">
  <sheetPr>
    <pageSetUpPr fitToPage="1"/>
  </sheetPr>
  <dimension ref="A3:Q365"/>
  <sheetViews>
    <sheetView rightToLeft="1" tabSelected="1" topLeftCell="A260" zoomScale="70" zoomScaleNormal="70" workbookViewId="0">
      <selection activeCell="G266" sqref="G266"/>
    </sheetView>
  </sheetViews>
  <sheetFormatPr defaultRowHeight="15" x14ac:dyDescent="0.25"/>
  <cols>
    <col min="2" max="2" width="11.42578125" bestFit="1" customWidth="1"/>
    <col min="3" max="3" width="32" bestFit="1" customWidth="1"/>
    <col min="4" max="4" width="20.28515625" bestFit="1" customWidth="1"/>
    <col min="6" max="6" width="20.85546875" bestFit="1" customWidth="1"/>
    <col min="7" max="7" width="38.42578125" bestFit="1" customWidth="1"/>
    <col min="9" max="9" width="19.5703125" bestFit="1" customWidth="1"/>
    <col min="10" max="10" width="20.7109375" bestFit="1" customWidth="1"/>
    <col min="11" max="11" width="22.140625" bestFit="1" customWidth="1"/>
    <col min="12" max="12" width="20.28515625" bestFit="1" customWidth="1"/>
    <col min="13" max="13" width="18.140625" bestFit="1" customWidth="1"/>
    <col min="14" max="14" width="24.85546875" bestFit="1" customWidth="1"/>
    <col min="15" max="15" width="45.5703125" bestFit="1" customWidth="1"/>
    <col min="16" max="16" width="18.140625" bestFit="1" customWidth="1"/>
    <col min="17" max="17" width="14" bestFit="1" customWidth="1"/>
  </cols>
  <sheetData>
    <row r="3" spans="1:15" ht="15.75" x14ac:dyDescent="0.25">
      <c r="A3" s="1"/>
      <c r="B3" s="22" t="s">
        <v>17</v>
      </c>
      <c r="C3" s="23"/>
      <c r="D3" s="23"/>
      <c r="E3" s="23"/>
      <c r="F3" s="24"/>
      <c r="G3" s="1"/>
      <c r="J3" s="16" t="s">
        <v>19</v>
      </c>
      <c r="K3" s="16" t="s">
        <v>20</v>
      </c>
      <c r="L3" s="16" t="s">
        <v>18</v>
      </c>
      <c r="M3" s="15"/>
      <c r="N3" s="16" t="s">
        <v>21</v>
      </c>
      <c r="O3" s="16" t="s">
        <v>22</v>
      </c>
    </row>
    <row r="4" spans="1:15" x14ac:dyDescent="0.25">
      <c r="A4" s="1"/>
      <c r="B4" s="25" t="s">
        <v>0</v>
      </c>
      <c r="C4" s="2" t="s">
        <v>2</v>
      </c>
      <c r="D4" s="2">
        <v>64764280528</v>
      </c>
      <c r="E4" s="2"/>
      <c r="F4" s="2"/>
      <c r="G4" s="1"/>
      <c r="J4" s="2">
        <f>D4+D10</f>
        <v>372978023303</v>
      </c>
      <c r="K4" s="2">
        <f>D5+D11</f>
        <v>24813176020</v>
      </c>
      <c r="L4" s="2">
        <f>D6+D12</f>
        <v>397791199323</v>
      </c>
      <c r="M4" s="2"/>
      <c r="N4" s="2">
        <v>53258545315</v>
      </c>
      <c r="O4" s="5">
        <v>19119991709</v>
      </c>
    </row>
    <row r="5" spans="1:15" x14ac:dyDescent="0.25">
      <c r="A5" s="1"/>
      <c r="B5" s="26"/>
      <c r="C5" s="2" t="s">
        <v>3</v>
      </c>
      <c r="D5" s="2">
        <v>3238214026</v>
      </c>
      <c r="E5" s="2"/>
      <c r="F5" s="2"/>
      <c r="G5" s="1"/>
      <c r="J5" s="2"/>
      <c r="K5" s="2"/>
      <c r="L5" s="2"/>
      <c r="M5" s="2"/>
      <c r="N5" s="2">
        <v>12333155437</v>
      </c>
      <c r="O5" s="2"/>
    </row>
    <row r="6" spans="1:15" x14ac:dyDescent="0.25">
      <c r="A6" s="1"/>
      <c r="B6" s="27"/>
      <c r="C6" s="2" t="s">
        <v>4</v>
      </c>
      <c r="D6" s="3">
        <f>SUM(D4:D5)</f>
        <v>68002494554</v>
      </c>
      <c r="E6" s="4">
        <v>0.1</v>
      </c>
      <c r="F6" s="7">
        <f>D6*E6</f>
        <v>6800249455.4000006</v>
      </c>
      <c r="G6" s="1" t="s">
        <v>6</v>
      </c>
      <c r="J6" s="2"/>
      <c r="K6" s="2"/>
      <c r="L6" s="2"/>
      <c r="M6" s="2"/>
      <c r="N6" s="2">
        <v>10000000</v>
      </c>
      <c r="O6" s="2"/>
    </row>
    <row r="7" spans="1:15" x14ac:dyDescent="0.25">
      <c r="A7" s="1"/>
      <c r="B7" s="2"/>
      <c r="C7" s="2"/>
      <c r="D7" s="2"/>
      <c r="E7" s="2"/>
      <c r="F7" s="2"/>
      <c r="G7" s="1"/>
      <c r="J7" s="2"/>
      <c r="K7" s="2"/>
      <c r="L7" s="2"/>
      <c r="M7" s="2"/>
      <c r="N7" s="2">
        <v>1616676750</v>
      </c>
      <c r="O7" s="2"/>
    </row>
    <row r="8" spans="1:15" x14ac:dyDescent="0.25">
      <c r="A8" s="1"/>
      <c r="B8" s="2"/>
      <c r="C8" s="2"/>
      <c r="D8" s="2"/>
      <c r="E8" s="2"/>
      <c r="F8" s="8">
        <f>D6+F6</f>
        <v>74802744009.399994</v>
      </c>
      <c r="G8" s="1" t="s">
        <v>7</v>
      </c>
      <c r="J8" s="2"/>
      <c r="K8" s="2"/>
      <c r="L8" s="2"/>
      <c r="M8" s="2"/>
      <c r="N8" s="2">
        <v>8696348480</v>
      </c>
      <c r="O8" s="2"/>
    </row>
    <row r="9" spans="1:15" x14ac:dyDescent="0.25">
      <c r="A9" s="1"/>
      <c r="B9" s="2"/>
      <c r="C9" s="2"/>
      <c r="D9" s="2"/>
      <c r="E9" s="2"/>
      <c r="F9" s="2"/>
      <c r="G9" s="1"/>
      <c r="J9" s="2"/>
      <c r="K9" s="2"/>
      <c r="L9" s="2"/>
      <c r="M9" s="2"/>
      <c r="N9" s="2">
        <v>4661978400</v>
      </c>
      <c r="O9" s="2"/>
    </row>
    <row r="10" spans="1:15" x14ac:dyDescent="0.25">
      <c r="A10" s="1"/>
      <c r="B10" s="25" t="s">
        <v>1</v>
      </c>
      <c r="C10" s="2" t="s">
        <v>2</v>
      </c>
      <c r="D10" s="2">
        <v>308213742775</v>
      </c>
      <c r="E10" s="2"/>
      <c r="F10" s="2"/>
      <c r="G10" s="1"/>
      <c r="J10" s="2"/>
      <c r="K10" s="2"/>
      <c r="L10" s="2"/>
      <c r="M10" s="2"/>
      <c r="N10" s="2">
        <v>25891988709</v>
      </c>
      <c r="O10" s="2"/>
    </row>
    <row r="11" spans="1:15" x14ac:dyDescent="0.25">
      <c r="A11" s="1"/>
      <c r="B11" s="26"/>
      <c r="C11" s="2" t="s">
        <v>5</v>
      </c>
      <c r="D11" s="2">
        <v>21574961994</v>
      </c>
      <c r="E11" s="2"/>
      <c r="F11" s="2"/>
      <c r="G11" s="1"/>
      <c r="J11" s="2"/>
      <c r="K11" s="2"/>
      <c r="L11" s="2"/>
      <c r="M11" s="2"/>
      <c r="N11" s="2">
        <v>48994992899</v>
      </c>
      <c r="O11" s="2"/>
    </row>
    <row r="12" spans="1:15" x14ac:dyDescent="0.25">
      <c r="A12" s="1"/>
      <c r="B12" s="27"/>
      <c r="C12" s="2" t="s">
        <v>4</v>
      </c>
      <c r="D12" s="3">
        <f>SUM(D10:D11)</f>
        <v>329788704769</v>
      </c>
      <c r="E12" s="4">
        <v>0.1</v>
      </c>
      <c r="F12" s="7">
        <f>D12*E12</f>
        <v>32978870476.900002</v>
      </c>
      <c r="G12" s="1" t="s">
        <v>6</v>
      </c>
      <c r="J12" s="2"/>
      <c r="K12" s="2"/>
      <c r="L12" s="2"/>
      <c r="M12" s="2"/>
      <c r="N12" s="2">
        <v>100226095251</v>
      </c>
      <c r="O12" s="2"/>
    </row>
    <row r="13" spans="1:15" x14ac:dyDescent="0.25">
      <c r="A13" s="1"/>
      <c r="B13" s="2"/>
      <c r="C13" s="2"/>
      <c r="D13" s="2"/>
      <c r="E13" s="2"/>
      <c r="F13" s="2"/>
      <c r="G13" s="1"/>
      <c r="J13" s="2"/>
      <c r="K13" s="2"/>
      <c r="L13" s="2"/>
      <c r="M13" s="2"/>
      <c r="N13" s="2">
        <v>1942560000</v>
      </c>
      <c r="O13" s="2"/>
    </row>
    <row r="14" spans="1:15" x14ac:dyDescent="0.25">
      <c r="A14" s="1"/>
      <c r="B14" s="2"/>
      <c r="C14" s="2"/>
      <c r="D14" s="2"/>
      <c r="E14" s="2"/>
      <c r="F14" s="8">
        <f>D12+F12</f>
        <v>362767575245.90002</v>
      </c>
      <c r="G14" s="1" t="s">
        <v>7</v>
      </c>
      <c r="J14" s="2"/>
      <c r="K14" s="2"/>
      <c r="L14" s="2"/>
      <c r="M14" s="2"/>
      <c r="N14" s="2">
        <v>28473930276</v>
      </c>
      <c r="O14" s="2"/>
    </row>
    <row r="15" spans="1:15" x14ac:dyDescent="0.25">
      <c r="A15" s="1"/>
      <c r="B15" s="2"/>
      <c r="C15" s="2"/>
      <c r="D15" s="2"/>
      <c r="E15" s="2"/>
      <c r="F15" s="2"/>
      <c r="G15" s="1"/>
      <c r="J15" s="2"/>
      <c r="K15" s="2"/>
      <c r="L15" s="2"/>
      <c r="M15" s="2"/>
      <c r="N15" s="2">
        <v>-35000000</v>
      </c>
      <c r="O15" s="2"/>
    </row>
    <row r="16" spans="1:15" x14ac:dyDescent="0.25">
      <c r="A16" s="1"/>
      <c r="B16" s="2"/>
      <c r="C16" s="2"/>
      <c r="D16" s="2"/>
      <c r="E16" s="2"/>
      <c r="F16" s="2"/>
      <c r="G16" s="1"/>
      <c r="J16" s="2"/>
      <c r="K16" s="2"/>
      <c r="L16" s="2"/>
      <c r="M16" s="2"/>
      <c r="N16" s="2">
        <v>11014764853</v>
      </c>
      <c r="O16" s="2"/>
    </row>
    <row r="17" spans="1:15" ht="15.75" thickBot="1" x14ac:dyDescent="0.3">
      <c r="A17" s="1"/>
      <c r="B17" s="2"/>
      <c r="C17" s="2"/>
      <c r="D17" s="2"/>
      <c r="E17" s="2"/>
      <c r="F17" s="12">
        <f>F6+F12</f>
        <v>39779119932.300003</v>
      </c>
      <c r="G17" s="1" t="s">
        <v>8</v>
      </c>
      <c r="J17" s="2"/>
      <c r="K17" s="2"/>
      <c r="L17" s="2"/>
      <c r="M17" s="2"/>
      <c r="N17" s="2">
        <v>11107706405</v>
      </c>
      <c r="O17" s="2"/>
    </row>
    <row r="18" spans="1:15" ht="16.5" thickBot="1" x14ac:dyDescent="0.3">
      <c r="A18" s="1"/>
      <c r="B18" s="2"/>
      <c r="C18" s="2" t="s">
        <v>10</v>
      </c>
      <c r="D18" s="3">
        <f>D6+D12</f>
        <v>397791199323</v>
      </c>
      <c r="E18" s="11"/>
      <c r="F18" s="13">
        <f>F8+F14</f>
        <v>437570319255.30005</v>
      </c>
      <c r="G18" s="1" t="s">
        <v>9</v>
      </c>
      <c r="J18" s="2"/>
      <c r="K18" s="2"/>
      <c r="L18" s="2"/>
      <c r="M18" s="2"/>
      <c r="N18" s="2">
        <v>20000000</v>
      </c>
      <c r="O18" s="2"/>
    </row>
    <row r="19" spans="1:15" ht="15.75" x14ac:dyDescent="0.25">
      <c r="A19" s="1"/>
      <c r="B19" s="2"/>
      <c r="C19" s="2"/>
      <c r="D19" s="2"/>
      <c r="E19" s="2"/>
      <c r="F19" s="6"/>
      <c r="G19" s="1"/>
      <c r="J19" s="2"/>
      <c r="K19" s="2"/>
      <c r="L19" s="2"/>
      <c r="M19" s="2"/>
      <c r="N19" s="10">
        <f>SUM(N4:N18)</f>
        <v>308213742775</v>
      </c>
      <c r="O19" s="10">
        <f>SUM(O4:O18)</f>
        <v>19119991709</v>
      </c>
    </row>
    <row r="20" spans="1:15" x14ac:dyDescent="0.25">
      <c r="A20" s="1"/>
      <c r="B20" s="2"/>
      <c r="C20" s="2"/>
      <c r="D20" s="2"/>
      <c r="E20" s="2"/>
      <c r="F20" s="2"/>
      <c r="G20" s="1"/>
    </row>
    <row r="21" spans="1:15" x14ac:dyDescent="0.25">
      <c r="A21" s="1"/>
      <c r="B21" s="2"/>
      <c r="C21" s="2"/>
      <c r="D21" s="2"/>
      <c r="E21" s="2"/>
      <c r="F21" s="2"/>
      <c r="G21" s="1"/>
    </row>
    <row r="22" spans="1:15" x14ac:dyDescent="0.25">
      <c r="A22" s="1"/>
      <c r="B22" s="2"/>
      <c r="C22" s="2"/>
      <c r="D22" s="2"/>
      <c r="E22" s="2"/>
      <c r="F22" s="2"/>
      <c r="G22" s="1"/>
    </row>
    <row r="23" spans="1:15" x14ac:dyDescent="0.25">
      <c r="A23" s="1"/>
      <c r="B23" s="2"/>
      <c r="C23" s="2" t="s">
        <v>11</v>
      </c>
      <c r="D23" s="2">
        <f>D5+D11</f>
        <v>24813176020</v>
      </c>
      <c r="E23" s="4">
        <v>0.1</v>
      </c>
      <c r="F23" s="2">
        <f>D23*E23</f>
        <v>2481317602</v>
      </c>
      <c r="G23" s="1"/>
      <c r="N23" s="2">
        <v>353858031594</v>
      </c>
      <c r="O23" s="14" t="s">
        <v>32</v>
      </c>
    </row>
    <row r="24" spans="1:15" x14ac:dyDescent="0.25">
      <c r="A24" s="1"/>
      <c r="B24" s="2"/>
      <c r="C24" s="2"/>
      <c r="D24" s="2"/>
      <c r="E24" s="2"/>
      <c r="F24" s="2"/>
      <c r="G24" s="1"/>
      <c r="N24" s="2">
        <v>19119991709</v>
      </c>
      <c r="O24" s="14" t="s">
        <v>22</v>
      </c>
    </row>
    <row r="25" spans="1:15" x14ac:dyDescent="0.25">
      <c r="A25" s="1"/>
      <c r="B25" s="2"/>
      <c r="C25" s="2" t="s">
        <v>12</v>
      </c>
      <c r="D25" s="2">
        <f>D6+D12</f>
        <v>397791199323</v>
      </c>
      <c r="E25" s="4">
        <v>0.05</v>
      </c>
      <c r="F25" s="2">
        <f>D25*E25</f>
        <v>19889559966.150002</v>
      </c>
      <c r="G25" s="1"/>
      <c r="N25" s="9">
        <f>SUM(N23:N24)</f>
        <v>372978023303</v>
      </c>
      <c r="O25" s="18" t="s">
        <v>25</v>
      </c>
    </row>
    <row r="26" spans="1:15" x14ac:dyDescent="0.25">
      <c r="A26" s="1"/>
      <c r="B26" s="2"/>
      <c r="C26" s="2"/>
      <c r="D26" s="2"/>
      <c r="E26" s="2"/>
      <c r="F26" s="2"/>
      <c r="G26" s="1"/>
    </row>
    <row r="27" spans="1:15" x14ac:dyDescent="0.25">
      <c r="A27" s="1"/>
      <c r="B27" s="2"/>
      <c r="C27" s="2"/>
      <c r="D27" s="2"/>
      <c r="E27" s="2"/>
      <c r="F27" s="2"/>
      <c r="G27" s="1"/>
    </row>
    <row r="28" spans="1:15" x14ac:dyDescent="0.25">
      <c r="A28" s="1"/>
      <c r="B28" s="2"/>
      <c r="C28" s="2"/>
      <c r="D28" s="2"/>
      <c r="E28" s="2"/>
      <c r="F28" s="2"/>
      <c r="G28" s="1"/>
      <c r="L28" s="4">
        <v>0.05</v>
      </c>
      <c r="N28" s="19">
        <f>N25*L28</f>
        <v>18648901165.150002</v>
      </c>
      <c r="O28" s="14"/>
    </row>
    <row r="29" spans="1:15" x14ac:dyDescent="0.25">
      <c r="A29" s="1"/>
      <c r="B29" s="2"/>
      <c r="C29" s="2" t="s">
        <v>13</v>
      </c>
      <c r="D29" s="2"/>
      <c r="E29" s="2"/>
      <c r="F29" s="2">
        <f>SUM(F23:F25)</f>
        <v>22370877568.150002</v>
      </c>
      <c r="G29" s="1"/>
      <c r="L29" s="4">
        <v>0.02</v>
      </c>
      <c r="N29" s="19">
        <f>N19*L29</f>
        <v>6164274855.5</v>
      </c>
      <c r="O29" s="14"/>
    </row>
    <row r="30" spans="1:15" x14ac:dyDescent="0.25">
      <c r="A30" s="1"/>
      <c r="B30" s="2"/>
      <c r="C30" s="2" t="s">
        <v>14</v>
      </c>
      <c r="D30" s="2"/>
      <c r="E30" s="2"/>
      <c r="F30" s="2">
        <f>D18-F29</f>
        <v>375420321754.84998</v>
      </c>
      <c r="G30" s="1"/>
      <c r="N30" s="9">
        <f>SUM(N28:N29)</f>
        <v>24813176020.650002</v>
      </c>
      <c r="O30" s="18" t="s">
        <v>30</v>
      </c>
    </row>
    <row r="31" spans="1:15" x14ac:dyDescent="0.25">
      <c r="A31" s="1"/>
      <c r="B31" s="2"/>
      <c r="C31" s="2"/>
      <c r="D31" s="2"/>
      <c r="E31" s="2"/>
      <c r="F31" s="2"/>
      <c r="G31" s="1"/>
    </row>
    <row r="32" spans="1:15" x14ac:dyDescent="0.25">
      <c r="A32" s="1"/>
      <c r="B32" s="2"/>
      <c r="C32" s="2" t="s">
        <v>15</v>
      </c>
      <c r="D32" s="2"/>
      <c r="E32" s="4">
        <v>0.1</v>
      </c>
      <c r="F32" s="2">
        <f>D18*E32</f>
        <v>39779119932.300003</v>
      </c>
      <c r="G32" s="1"/>
      <c r="L32" s="17">
        <f>L4-N32</f>
        <v>-0.6500244140625</v>
      </c>
      <c r="N32" s="9">
        <f>N25+N30</f>
        <v>397791199323.65002</v>
      </c>
      <c r="O32" s="18" t="s">
        <v>31</v>
      </c>
    </row>
    <row r="33" spans="1:15" x14ac:dyDescent="0.25">
      <c r="A33" s="1"/>
      <c r="B33" s="2"/>
      <c r="C33" s="2"/>
      <c r="D33" s="2"/>
      <c r="E33" s="2"/>
      <c r="F33" s="2"/>
      <c r="G33" s="1"/>
    </row>
    <row r="34" spans="1:15" ht="15.75" x14ac:dyDescent="0.25">
      <c r="A34" s="1"/>
      <c r="B34" s="2"/>
      <c r="C34" s="2" t="s">
        <v>16</v>
      </c>
      <c r="D34" s="2"/>
      <c r="E34" s="2"/>
      <c r="F34" s="10">
        <f>F30+F32</f>
        <v>415199441687.14996</v>
      </c>
      <c r="G34" s="1"/>
    </row>
    <row r="35" spans="1:15" x14ac:dyDescent="0.25">
      <c r="A35" s="1"/>
      <c r="B35" s="2"/>
      <c r="C35" s="2"/>
      <c r="D35" s="2"/>
      <c r="E35" s="2"/>
      <c r="F35" s="2"/>
      <c r="G35" s="1"/>
    </row>
    <row r="46" spans="1:15" ht="15.75" x14ac:dyDescent="0.25">
      <c r="A46" s="1"/>
      <c r="B46" s="22" t="s">
        <v>23</v>
      </c>
      <c r="C46" s="23"/>
      <c r="D46" s="23"/>
      <c r="E46" s="23"/>
      <c r="F46" s="24"/>
      <c r="G46" s="1"/>
      <c r="J46" s="16" t="s">
        <v>19</v>
      </c>
      <c r="K46" s="16" t="s">
        <v>20</v>
      </c>
      <c r="L46" s="16" t="s">
        <v>18</v>
      </c>
      <c r="M46" s="15"/>
      <c r="N46" s="16" t="s">
        <v>21</v>
      </c>
      <c r="O46" s="16" t="s">
        <v>22</v>
      </c>
    </row>
    <row r="47" spans="1:15" x14ac:dyDescent="0.25">
      <c r="A47" s="1"/>
      <c r="B47" s="25" t="s">
        <v>0</v>
      </c>
      <c r="C47" s="2" t="s">
        <v>2</v>
      </c>
      <c r="D47" s="2">
        <v>42913022049</v>
      </c>
      <c r="E47" s="2"/>
      <c r="F47" s="2"/>
      <c r="G47" s="1"/>
      <c r="J47" s="2">
        <f>D47+D53</f>
        <v>526731407296</v>
      </c>
      <c r="K47" s="2">
        <f>D48+D54</f>
        <v>36012938069</v>
      </c>
      <c r="L47" s="2">
        <f>D49+D55</f>
        <v>562744345365</v>
      </c>
      <c r="M47" s="2"/>
      <c r="N47" s="2">
        <v>22046580000</v>
      </c>
      <c r="O47" s="5">
        <v>18213889725</v>
      </c>
    </row>
    <row r="48" spans="1:15" x14ac:dyDescent="0.25">
      <c r="A48" s="1"/>
      <c r="B48" s="26"/>
      <c r="C48" s="2" t="s">
        <v>3</v>
      </c>
      <c r="D48" s="2">
        <v>2145651102</v>
      </c>
      <c r="E48" s="2"/>
      <c r="F48" s="2"/>
      <c r="G48" s="1"/>
      <c r="J48" s="2"/>
      <c r="K48" s="2"/>
      <c r="L48" s="2"/>
      <c r="M48" s="2"/>
      <c r="N48" s="2">
        <v>31558488478</v>
      </c>
      <c r="O48" s="2"/>
    </row>
    <row r="49" spans="1:15" x14ac:dyDescent="0.25">
      <c r="A49" s="1"/>
      <c r="B49" s="27"/>
      <c r="C49" s="2" t="s">
        <v>4</v>
      </c>
      <c r="D49" s="3">
        <f>SUM(D47:D48)</f>
        <v>45058673151</v>
      </c>
      <c r="E49" s="4">
        <v>0.1</v>
      </c>
      <c r="F49" s="7">
        <f>D49*E49</f>
        <v>4505867315.1000004</v>
      </c>
      <c r="G49" s="1" t="s">
        <v>6</v>
      </c>
      <c r="J49" s="2"/>
      <c r="K49" s="2"/>
      <c r="L49" s="2"/>
      <c r="M49" s="2"/>
      <c r="N49" s="2">
        <v>10903521148</v>
      </c>
      <c r="O49" s="2"/>
    </row>
    <row r="50" spans="1:15" x14ac:dyDescent="0.25">
      <c r="A50" s="1"/>
      <c r="B50" s="2"/>
      <c r="C50" s="2"/>
      <c r="D50" s="2"/>
      <c r="E50" s="2"/>
      <c r="F50" s="2"/>
      <c r="G50" s="1"/>
      <c r="J50" s="2"/>
      <c r="K50" s="2"/>
      <c r="L50" s="2"/>
      <c r="M50" s="2"/>
      <c r="N50" s="2">
        <v>12492093000</v>
      </c>
      <c r="O50" s="2"/>
    </row>
    <row r="51" spans="1:15" x14ac:dyDescent="0.25">
      <c r="A51" s="1"/>
      <c r="B51" s="2"/>
      <c r="C51" s="2"/>
      <c r="D51" s="2"/>
      <c r="E51" s="2"/>
      <c r="F51" s="8">
        <f>D49+F49</f>
        <v>49564540466.099998</v>
      </c>
      <c r="G51" s="1" t="s">
        <v>7</v>
      </c>
      <c r="J51" s="2"/>
      <c r="K51" s="2"/>
      <c r="L51" s="2"/>
      <c r="M51" s="2"/>
      <c r="N51" s="2">
        <v>56984014438</v>
      </c>
      <c r="O51" s="2"/>
    </row>
    <row r="52" spans="1:15" x14ac:dyDescent="0.25">
      <c r="A52" s="1"/>
      <c r="B52" s="2"/>
      <c r="C52" s="2"/>
      <c r="D52" s="2"/>
      <c r="E52" s="2"/>
      <c r="F52" s="2"/>
      <c r="G52" s="1"/>
      <c r="J52" s="2"/>
      <c r="K52" s="2"/>
      <c r="L52" s="2"/>
      <c r="M52" s="2"/>
      <c r="N52" s="2">
        <v>6978510000</v>
      </c>
      <c r="O52" s="2"/>
    </row>
    <row r="53" spans="1:15" x14ac:dyDescent="0.25">
      <c r="A53" s="1"/>
      <c r="B53" s="25" t="s">
        <v>1</v>
      </c>
      <c r="C53" s="2" t="s">
        <v>2</v>
      </c>
      <c r="D53" s="2">
        <v>483818385247</v>
      </c>
      <c r="E53" s="2"/>
      <c r="F53" s="2"/>
      <c r="G53" s="1"/>
      <c r="J53" s="2"/>
      <c r="K53" s="2"/>
      <c r="L53" s="2"/>
      <c r="M53" s="2"/>
      <c r="N53" s="2">
        <v>36727231751</v>
      </c>
      <c r="O53" s="2"/>
    </row>
    <row r="54" spans="1:15" x14ac:dyDescent="0.25">
      <c r="A54" s="1"/>
      <c r="B54" s="26"/>
      <c r="C54" s="2" t="s">
        <v>5</v>
      </c>
      <c r="D54" s="2">
        <v>33867286967</v>
      </c>
      <c r="E54" s="2"/>
      <c r="F54" s="2"/>
      <c r="G54" s="1"/>
      <c r="J54" s="2"/>
      <c r="K54" s="2"/>
      <c r="L54" s="2"/>
      <c r="M54" s="2"/>
      <c r="N54" s="2">
        <v>91603060171</v>
      </c>
      <c r="O54" s="2"/>
    </row>
    <row r="55" spans="1:15" x14ac:dyDescent="0.25">
      <c r="A55" s="1"/>
      <c r="B55" s="27"/>
      <c r="C55" s="2" t="s">
        <v>4</v>
      </c>
      <c r="D55" s="3">
        <f>SUM(D53:D54)</f>
        <v>517685672214</v>
      </c>
      <c r="E55" s="4">
        <v>0.1</v>
      </c>
      <c r="F55" s="7">
        <f>D55*E55</f>
        <v>51768567221.400002</v>
      </c>
      <c r="G55" s="1" t="s">
        <v>6</v>
      </c>
      <c r="J55" s="2"/>
      <c r="K55" s="2"/>
      <c r="L55" s="2"/>
      <c r="M55" s="2"/>
      <c r="N55" s="2">
        <v>-112500000</v>
      </c>
      <c r="O55" s="2"/>
    </row>
    <row r="56" spans="1:15" x14ac:dyDescent="0.25">
      <c r="A56" s="1"/>
      <c r="B56" s="2"/>
      <c r="C56" s="2"/>
      <c r="D56" s="2"/>
      <c r="E56" s="2"/>
      <c r="F56" s="2"/>
      <c r="G56" s="1"/>
      <c r="J56" s="2"/>
      <c r="K56" s="2"/>
      <c r="L56" s="2"/>
      <c r="M56" s="2"/>
      <c r="N56" s="2">
        <v>-187500000</v>
      </c>
      <c r="O56" s="2"/>
    </row>
    <row r="57" spans="1:15" x14ac:dyDescent="0.25">
      <c r="A57" s="1"/>
      <c r="B57" s="2"/>
      <c r="C57" s="2"/>
      <c r="D57" s="2"/>
      <c r="E57" s="2"/>
      <c r="F57" s="8">
        <f>D55+F55</f>
        <v>569454239435.40002</v>
      </c>
      <c r="G57" s="1" t="s">
        <v>7</v>
      </c>
      <c r="J57" s="2"/>
      <c r="K57" s="2"/>
      <c r="L57" s="2"/>
      <c r="M57" s="2"/>
      <c r="N57" s="2">
        <v>-289808606</v>
      </c>
      <c r="O57" s="2"/>
    </row>
    <row r="58" spans="1:15" x14ac:dyDescent="0.25">
      <c r="A58" s="1"/>
      <c r="B58" s="2"/>
      <c r="C58" s="2"/>
      <c r="D58" s="2"/>
      <c r="E58" s="2"/>
      <c r="F58" s="2"/>
      <c r="G58" s="1"/>
      <c r="J58" s="2"/>
      <c r="K58" s="2"/>
      <c r="L58" s="2"/>
      <c r="M58" s="2"/>
      <c r="N58" s="2">
        <v>-20000000</v>
      </c>
      <c r="O58" s="2"/>
    </row>
    <row r="59" spans="1:15" x14ac:dyDescent="0.25">
      <c r="A59" s="1"/>
      <c r="B59" s="2"/>
      <c r="C59" s="2"/>
      <c r="D59" s="2"/>
      <c r="E59" s="2"/>
      <c r="F59" s="2"/>
      <c r="G59" s="1"/>
      <c r="J59" s="2"/>
      <c r="K59" s="2"/>
      <c r="L59" s="2"/>
      <c r="M59" s="2"/>
      <c r="N59" s="2">
        <v>90093366185</v>
      </c>
      <c r="O59" s="2"/>
    </row>
    <row r="60" spans="1:15" ht="15.75" thickBot="1" x14ac:dyDescent="0.3">
      <c r="A60" s="1"/>
      <c r="B60" s="2"/>
      <c r="C60" s="2"/>
      <c r="D60" s="2"/>
      <c r="E60" s="2"/>
      <c r="F60" s="12">
        <f>F49+F55</f>
        <v>56274434536.5</v>
      </c>
      <c r="G60" s="1" t="s">
        <v>8</v>
      </c>
      <c r="J60" s="2"/>
      <c r="K60" s="2"/>
      <c r="L60" s="2"/>
      <c r="M60" s="2"/>
      <c r="N60" s="2">
        <v>-381250000</v>
      </c>
      <c r="O60" s="2"/>
    </row>
    <row r="61" spans="1:15" ht="16.5" thickBot="1" x14ac:dyDescent="0.3">
      <c r="A61" s="1"/>
      <c r="B61" s="2"/>
      <c r="C61" s="2" t="s">
        <v>10</v>
      </c>
      <c r="D61" s="3">
        <f>D49+D55</f>
        <v>562744345365</v>
      </c>
      <c r="E61" s="11"/>
      <c r="F61" s="13">
        <f>F51+F57</f>
        <v>619018779901.5</v>
      </c>
      <c r="G61" s="1" t="s">
        <v>9</v>
      </c>
      <c r="J61" s="2"/>
      <c r="K61" s="2"/>
      <c r="L61" s="2"/>
      <c r="M61" s="2"/>
      <c r="N61" s="2">
        <v>-120500000</v>
      </c>
      <c r="O61" s="2"/>
    </row>
    <row r="62" spans="1:15" x14ac:dyDescent="0.25">
      <c r="A62" s="1"/>
      <c r="B62" s="2"/>
      <c r="C62" s="2"/>
      <c r="D62" s="2"/>
      <c r="E62" s="2"/>
      <c r="F62" s="6"/>
      <c r="G62" s="1"/>
      <c r="J62" s="2"/>
      <c r="K62" s="2"/>
      <c r="L62" s="2"/>
      <c r="M62" s="2"/>
      <c r="N62" s="2">
        <v>-228750000</v>
      </c>
      <c r="O62" s="2"/>
    </row>
    <row r="63" spans="1:15" x14ac:dyDescent="0.25">
      <c r="A63" s="1"/>
      <c r="B63" s="2"/>
      <c r="C63" s="2"/>
      <c r="D63" s="2"/>
      <c r="E63" s="2"/>
      <c r="F63" s="2"/>
      <c r="G63" s="1"/>
      <c r="N63" s="2">
        <v>3590909091</v>
      </c>
      <c r="O63" s="2"/>
    </row>
    <row r="64" spans="1:15" x14ac:dyDescent="0.25">
      <c r="A64" s="1"/>
      <c r="B64" s="2"/>
      <c r="C64" s="2"/>
      <c r="D64" s="2"/>
      <c r="E64" s="2"/>
      <c r="F64" s="2"/>
      <c r="G64" s="1"/>
      <c r="N64" s="2">
        <v>103643882112</v>
      </c>
      <c r="O64" s="2"/>
    </row>
    <row r="65" spans="1:15" x14ac:dyDescent="0.25">
      <c r="A65" s="1"/>
      <c r="B65" s="2"/>
      <c r="C65" s="2"/>
      <c r="D65" s="2"/>
      <c r="E65" s="2"/>
      <c r="F65" s="2"/>
      <c r="G65" s="1"/>
      <c r="N65" s="2">
        <v>-42000000</v>
      </c>
      <c r="O65" s="2"/>
    </row>
    <row r="66" spans="1:15" x14ac:dyDescent="0.25">
      <c r="A66" s="1"/>
      <c r="B66" s="2"/>
      <c r="C66" s="2" t="s">
        <v>11</v>
      </c>
      <c r="D66" s="2">
        <f>D48+D54</f>
        <v>36012938069</v>
      </c>
      <c r="E66" s="4">
        <v>0.1</v>
      </c>
      <c r="F66" s="2">
        <f>D66*E66</f>
        <v>3601293806.9000001</v>
      </c>
      <c r="G66" s="1"/>
      <c r="N66" s="2">
        <v>8524236346</v>
      </c>
      <c r="O66" s="2"/>
    </row>
    <row r="67" spans="1:15" x14ac:dyDescent="0.25">
      <c r="A67" s="1"/>
      <c r="B67" s="2"/>
      <c r="C67" s="2"/>
      <c r="D67" s="2"/>
      <c r="E67" s="2"/>
      <c r="F67" s="2"/>
      <c r="G67" s="1"/>
      <c r="N67" s="2">
        <v>41250000</v>
      </c>
      <c r="O67" s="2"/>
    </row>
    <row r="68" spans="1:15" x14ac:dyDescent="0.25">
      <c r="A68" s="1"/>
      <c r="B68" s="2"/>
      <c r="C68" s="2" t="s">
        <v>12</v>
      </c>
      <c r="D68" s="2">
        <f>D49+D55</f>
        <v>562744345365</v>
      </c>
      <c r="E68" s="4">
        <v>0.05</v>
      </c>
      <c r="F68" s="2">
        <f>D68*E68</f>
        <v>28137217268.25</v>
      </c>
      <c r="G68" s="1"/>
      <c r="N68" s="2">
        <v>10013551133</v>
      </c>
      <c r="O68" s="2"/>
    </row>
    <row r="69" spans="1:15" ht="15.75" x14ac:dyDescent="0.25">
      <c r="A69" s="1"/>
      <c r="B69" s="2"/>
      <c r="C69" s="2"/>
      <c r="D69" s="2"/>
      <c r="E69" s="2"/>
      <c r="F69" s="2"/>
      <c r="G69" s="1"/>
      <c r="N69" s="10">
        <f>SUM(N47:N68)</f>
        <v>483818385247</v>
      </c>
      <c r="O69" s="10">
        <f>SUM(O47:O68)</f>
        <v>18213889725</v>
      </c>
    </row>
    <row r="70" spans="1:15" x14ac:dyDescent="0.25">
      <c r="A70" s="1"/>
      <c r="B70" s="2"/>
      <c r="C70" s="2"/>
      <c r="D70" s="2"/>
      <c r="E70" s="2"/>
      <c r="F70" s="2"/>
      <c r="G70" s="1"/>
    </row>
    <row r="71" spans="1:15" x14ac:dyDescent="0.25">
      <c r="A71" s="1"/>
      <c r="B71" s="2"/>
      <c r="C71" s="2"/>
      <c r="D71" s="2"/>
      <c r="E71" s="2"/>
      <c r="F71" s="2"/>
      <c r="G71" s="1"/>
    </row>
    <row r="72" spans="1:15" x14ac:dyDescent="0.25">
      <c r="A72" s="1"/>
      <c r="B72" s="2"/>
      <c r="C72" s="2" t="s">
        <v>13</v>
      </c>
      <c r="D72" s="2"/>
      <c r="E72" s="2"/>
      <c r="F72" s="2">
        <f>SUM(F66:F68)</f>
        <v>31738511075.150002</v>
      </c>
      <c r="G72" s="1"/>
    </row>
    <row r="73" spans="1:15" x14ac:dyDescent="0.25">
      <c r="A73" s="1"/>
      <c r="B73" s="2"/>
      <c r="C73" s="2" t="s">
        <v>14</v>
      </c>
      <c r="D73" s="2"/>
      <c r="E73" s="2"/>
      <c r="F73" s="2">
        <f>D61-F72</f>
        <v>531005834289.84998</v>
      </c>
      <c r="G73" s="1"/>
      <c r="N73" s="2">
        <v>508517517571</v>
      </c>
      <c r="O73" s="14" t="s">
        <v>24</v>
      </c>
    </row>
    <row r="74" spans="1:15" x14ac:dyDescent="0.25">
      <c r="A74" s="1"/>
      <c r="B74" s="2"/>
      <c r="C74" s="2"/>
      <c r="D74" s="2"/>
      <c r="E74" s="2"/>
      <c r="F74" s="2"/>
      <c r="G74" s="1"/>
      <c r="N74" s="2">
        <v>18213889725</v>
      </c>
      <c r="O74" s="14" t="s">
        <v>22</v>
      </c>
    </row>
    <row r="75" spans="1:15" x14ac:dyDescent="0.25">
      <c r="A75" s="1"/>
      <c r="B75" s="2"/>
      <c r="C75" s="2" t="s">
        <v>15</v>
      </c>
      <c r="D75" s="2"/>
      <c r="E75" s="4">
        <v>0.1</v>
      </c>
      <c r="F75" s="2">
        <f>D61*E75</f>
        <v>56274434536.5</v>
      </c>
      <c r="G75" s="1"/>
      <c r="N75" s="9">
        <f>SUM(N73:N74)</f>
        <v>526731407296</v>
      </c>
      <c r="O75" s="18" t="s">
        <v>25</v>
      </c>
    </row>
    <row r="76" spans="1:15" x14ac:dyDescent="0.25">
      <c r="A76" s="1"/>
      <c r="B76" s="2"/>
      <c r="C76" s="2"/>
      <c r="D76" s="2"/>
      <c r="E76" s="2"/>
      <c r="F76" s="2"/>
      <c r="G76" s="1"/>
    </row>
    <row r="77" spans="1:15" ht="15.75" x14ac:dyDescent="0.25">
      <c r="A77" s="1"/>
      <c r="B77" s="2"/>
      <c r="C77" s="2" t="s">
        <v>16</v>
      </c>
      <c r="D77" s="2"/>
      <c r="E77" s="2"/>
      <c r="F77" s="10">
        <f>F73+F75</f>
        <v>587280268826.34998</v>
      </c>
      <c r="G77" s="1"/>
    </row>
    <row r="78" spans="1:15" x14ac:dyDescent="0.25">
      <c r="A78" s="1"/>
      <c r="B78" s="2"/>
      <c r="C78" s="2"/>
      <c r="D78" s="2"/>
      <c r="E78" s="2"/>
      <c r="F78" s="2"/>
      <c r="G78" s="1"/>
      <c r="L78" s="4">
        <v>0.05</v>
      </c>
      <c r="N78" s="19">
        <f>N75*L78</f>
        <v>26336570364.800003</v>
      </c>
      <c r="O78" s="14"/>
    </row>
    <row r="79" spans="1:15" x14ac:dyDescent="0.25">
      <c r="L79" s="4">
        <v>0.02</v>
      </c>
      <c r="N79" s="19">
        <f>N69*L79</f>
        <v>9676367704.9400005</v>
      </c>
      <c r="O79" s="14"/>
    </row>
    <row r="80" spans="1:15" x14ac:dyDescent="0.25">
      <c r="N80" s="9">
        <f>SUM(N78:N79)</f>
        <v>36012938069.740005</v>
      </c>
      <c r="O80" s="18" t="s">
        <v>30</v>
      </c>
    </row>
    <row r="82" spans="1:15" x14ac:dyDescent="0.25">
      <c r="L82" s="17">
        <f>L47-N82</f>
        <v>-0.739990234375</v>
      </c>
      <c r="N82" s="9">
        <f>N75+N80</f>
        <v>562744345365.73999</v>
      </c>
      <c r="O82" s="18" t="s">
        <v>31</v>
      </c>
    </row>
    <row r="92" spans="1:15" ht="15.75" x14ac:dyDescent="0.25">
      <c r="A92" s="1"/>
      <c r="B92" s="22" t="s">
        <v>26</v>
      </c>
      <c r="C92" s="23"/>
      <c r="D92" s="23"/>
      <c r="E92" s="23"/>
      <c r="F92" s="24"/>
      <c r="G92" s="1"/>
      <c r="J92" s="16" t="s">
        <v>19</v>
      </c>
      <c r="K92" s="16" t="s">
        <v>20</v>
      </c>
      <c r="L92" s="16" t="s">
        <v>18</v>
      </c>
      <c r="M92" s="15"/>
      <c r="N92" s="16" t="s">
        <v>21</v>
      </c>
      <c r="O92" s="16" t="s">
        <v>22</v>
      </c>
    </row>
    <row r="93" spans="1:15" x14ac:dyDescent="0.25">
      <c r="A93" s="1"/>
      <c r="B93" s="25" t="s">
        <v>0</v>
      </c>
      <c r="C93" s="2" t="s">
        <v>2</v>
      </c>
      <c r="D93" s="2">
        <v>47637614596</v>
      </c>
      <c r="E93" s="2"/>
      <c r="F93" s="2"/>
      <c r="G93" s="1"/>
      <c r="J93" s="2">
        <f>D93+D99</f>
        <v>715233755122</v>
      </c>
      <c r="K93" s="2">
        <f>D94+D100</f>
        <v>49113610567</v>
      </c>
      <c r="L93" s="2">
        <f>D95+D101</f>
        <v>764347365689</v>
      </c>
      <c r="M93" s="2"/>
      <c r="N93" s="2">
        <v>29853151517</v>
      </c>
      <c r="O93" s="5">
        <v>18104587003</v>
      </c>
    </row>
    <row r="94" spans="1:15" x14ac:dyDescent="0.25">
      <c r="A94" s="1"/>
      <c r="B94" s="26"/>
      <c r="C94" s="2" t="s">
        <v>3</v>
      </c>
      <c r="D94" s="2">
        <v>2381880730</v>
      </c>
      <c r="E94" s="2"/>
      <c r="F94" s="2"/>
      <c r="G94" s="1"/>
      <c r="J94" s="2"/>
      <c r="K94" s="2"/>
      <c r="L94" s="2"/>
      <c r="M94" s="2"/>
      <c r="N94" s="2">
        <v>1108800000</v>
      </c>
      <c r="O94" s="2"/>
    </row>
    <row r="95" spans="1:15" x14ac:dyDescent="0.25">
      <c r="A95" s="1"/>
      <c r="B95" s="27"/>
      <c r="C95" s="2" t="s">
        <v>4</v>
      </c>
      <c r="D95" s="3">
        <f>SUM(D93:D94)</f>
        <v>50019495326</v>
      </c>
      <c r="E95" s="4">
        <v>0.1</v>
      </c>
      <c r="F95" s="7">
        <f>D95*E95</f>
        <v>5001949532.6000004</v>
      </c>
      <c r="G95" s="1" t="s">
        <v>6</v>
      </c>
      <c r="J95" s="2"/>
      <c r="K95" s="2"/>
      <c r="L95" s="2"/>
      <c r="M95" s="2"/>
      <c r="N95" s="2">
        <v>14558672768</v>
      </c>
      <c r="O95" s="2"/>
    </row>
    <row r="96" spans="1:15" x14ac:dyDescent="0.25">
      <c r="A96" s="1"/>
      <c r="B96" s="2"/>
      <c r="C96" s="2"/>
      <c r="D96" s="2"/>
      <c r="E96" s="2"/>
      <c r="F96" s="2"/>
      <c r="G96" s="1"/>
      <c r="J96" s="2"/>
      <c r="K96" s="2"/>
      <c r="L96" s="2"/>
      <c r="M96" s="2"/>
      <c r="N96" s="2">
        <v>4759172768</v>
      </c>
      <c r="O96" s="2"/>
    </row>
    <row r="97" spans="1:15" x14ac:dyDescent="0.25">
      <c r="A97" s="1"/>
      <c r="B97" s="2"/>
      <c r="C97" s="2"/>
      <c r="D97" s="2"/>
      <c r="E97" s="2"/>
      <c r="F97" s="8">
        <f>D95+F95</f>
        <v>55021444858.599998</v>
      </c>
      <c r="G97" s="1" t="s">
        <v>7</v>
      </c>
      <c r="J97" s="2"/>
      <c r="K97" s="2"/>
      <c r="L97" s="2"/>
      <c r="M97" s="2"/>
      <c r="N97" s="2">
        <v>-80000000</v>
      </c>
      <c r="O97" s="2"/>
    </row>
    <row r="98" spans="1:15" x14ac:dyDescent="0.25">
      <c r="A98" s="1"/>
      <c r="B98" s="2"/>
      <c r="C98" s="2"/>
      <c r="D98" s="2"/>
      <c r="E98" s="2"/>
      <c r="F98" s="2"/>
      <c r="G98" s="1"/>
      <c r="J98" s="2"/>
      <c r="K98" s="2"/>
      <c r="L98" s="2"/>
      <c r="M98" s="2"/>
      <c r="N98" s="2">
        <v>9283235200</v>
      </c>
      <c r="O98" s="2"/>
    </row>
    <row r="99" spans="1:15" x14ac:dyDescent="0.25">
      <c r="A99" s="1"/>
      <c r="B99" s="25" t="s">
        <v>1</v>
      </c>
      <c r="C99" s="2" t="s">
        <v>2</v>
      </c>
      <c r="D99" s="2">
        <v>667596140526</v>
      </c>
      <c r="E99" s="2"/>
      <c r="F99" s="2"/>
      <c r="G99" s="1"/>
      <c r="J99" s="2"/>
      <c r="K99" s="2"/>
      <c r="L99" s="2"/>
      <c r="M99" s="2"/>
      <c r="N99" s="2">
        <v>19765071347</v>
      </c>
      <c r="O99" s="2"/>
    </row>
    <row r="100" spans="1:15" x14ac:dyDescent="0.25">
      <c r="A100" s="1"/>
      <c r="B100" s="26"/>
      <c r="C100" s="2" t="s">
        <v>5</v>
      </c>
      <c r="D100" s="2">
        <v>46731729837</v>
      </c>
      <c r="E100" s="2"/>
      <c r="F100" s="2"/>
      <c r="G100" s="1"/>
      <c r="J100" s="2"/>
      <c r="K100" s="2"/>
      <c r="L100" s="2"/>
      <c r="M100" s="2"/>
      <c r="N100" s="2">
        <v>52257365476</v>
      </c>
      <c r="O100" s="2"/>
    </row>
    <row r="101" spans="1:15" x14ac:dyDescent="0.25">
      <c r="A101" s="1"/>
      <c r="B101" s="27"/>
      <c r="C101" s="2" t="s">
        <v>4</v>
      </c>
      <c r="D101" s="3">
        <f>SUM(D99:D100)</f>
        <v>714327870363</v>
      </c>
      <c r="E101" s="4">
        <v>0.1</v>
      </c>
      <c r="F101" s="7">
        <f>D101*E101</f>
        <v>71432787036.300003</v>
      </c>
      <c r="G101" s="1" t="s">
        <v>6</v>
      </c>
      <c r="J101" s="2"/>
      <c r="K101" s="2"/>
      <c r="L101" s="2"/>
      <c r="M101" s="2"/>
      <c r="N101" s="2">
        <v>8150102310</v>
      </c>
      <c r="O101" s="2"/>
    </row>
    <row r="102" spans="1:15" x14ac:dyDescent="0.25">
      <c r="A102" s="1"/>
      <c r="B102" s="2"/>
      <c r="C102" s="2"/>
      <c r="D102" s="2"/>
      <c r="E102" s="2"/>
      <c r="F102" s="2"/>
      <c r="G102" s="1"/>
      <c r="J102" s="2"/>
      <c r="K102" s="2"/>
      <c r="L102" s="2"/>
      <c r="M102" s="2"/>
      <c r="N102" s="2">
        <v>28071563660</v>
      </c>
      <c r="O102" s="2"/>
    </row>
    <row r="103" spans="1:15" x14ac:dyDescent="0.25">
      <c r="A103" s="1"/>
      <c r="B103" s="2"/>
      <c r="C103" s="2"/>
      <c r="D103" s="2"/>
      <c r="E103" s="2"/>
      <c r="F103" s="8">
        <f>D101+F101</f>
        <v>785760657399.30005</v>
      </c>
      <c r="G103" s="1" t="s">
        <v>7</v>
      </c>
      <c r="J103" s="2"/>
      <c r="K103" s="2"/>
      <c r="L103" s="2"/>
      <c r="M103" s="2"/>
      <c r="N103" s="2">
        <v>87347554960</v>
      </c>
      <c r="O103" s="2"/>
    </row>
    <row r="104" spans="1:15" x14ac:dyDescent="0.25">
      <c r="A104" s="1"/>
      <c r="B104" s="2"/>
      <c r="C104" s="2"/>
      <c r="D104" s="2"/>
      <c r="E104" s="2"/>
      <c r="F104" s="2"/>
      <c r="G104" s="1"/>
      <c r="J104" s="2"/>
      <c r="K104" s="2"/>
      <c r="L104" s="2"/>
      <c r="M104" s="2"/>
      <c r="N104" s="2">
        <v>19922159089</v>
      </c>
      <c r="O104" s="2"/>
    </row>
    <row r="105" spans="1:15" x14ac:dyDescent="0.25">
      <c r="A105" s="1"/>
      <c r="B105" s="2"/>
      <c r="C105" s="2"/>
      <c r="D105" s="2"/>
      <c r="E105" s="2"/>
      <c r="F105" s="2"/>
      <c r="G105" s="1"/>
      <c r="J105" s="2"/>
      <c r="K105" s="2"/>
      <c r="L105" s="2"/>
      <c r="M105" s="2"/>
      <c r="N105" s="2">
        <v>19845966831</v>
      </c>
      <c r="O105" s="2"/>
    </row>
    <row r="106" spans="1:15" ht="15.75" thickBot="1" x14ac:dyDescent="0.3">
      <c r="A106" s="1"/>
      <c r="B106" s="2"/>
      <c r="C106" s="2"/>
      <c r="D106" s="2"/>
      <c r="E106" s="2"/>
      <c r="F106" s="12">
        <f>F95+F101</f>
        <v>76434736568.900009</v>
      </c>
      <c r="G106" s="1" t="s">
        <v>8</v>
      </c>
      <c r="J106" s="2"/>
      <c r="K106" s="2"/>
      <c r="L106" s="2"/>
      <c r="M106" s="2"/>
      <c r="N106" s="2">
        <v>2400000000</v>
      </c>
      <c r="O106" s="2"/>
    </row>
    <row r="107" spans="1:15" ht="16.5" thickBot="1" x14ac:dyDescent="0.3">
      <c r="A107" s="1"/>
      <c r="B107" s="2"/>
      <c r="C107" s="2" t="s">
        <v>10</v>
      </c>
      <c r="D107" s="3">
        <f>D95+D101</f>
        <v>764347365689</v>
      </c>
      <c r="E107" s="11"/>
      <c r="F107" s="13">
        <f>F97+F103</f>
        <v>840782102257.90002</v>
      </c>
      <c r="G107" s="1" t="s">
        <v>9</v>
      </c>
      <c r="J107" s="2"/>
      <c r="K107" s="2"/>
      <c r="L107" s="2"/>
      <c r="M107" s="2"/>
      <c r="N107" s="2">
        <v>75026909098</v>
      </c>
      <c r="O107" s="2"/>
    </row>
    <row r="108" spans="1:15" x14ac:dyDescent="0.25">
      <c r="A108" s="1"/>
      <c r="B108" s="2"/>
      <c r="C108" s="2"/>
      <c r="D108" s="2"/>
      <c r="E108" s="2"/>
      <c r="F108" s="6"/>
      <c r="G108" s="1"/>
      <c r="J108" s="2"/>
      <c r="K108" s="2"/>
      <c r="L108" s="2"/>
      <c r="M108" s="2"/>
      <c r="N108" s="2">
        <v>108478003660</v>
      </c>
      <c r="O108" s="2"/>
    </row>
    <row r="109" spans="1:15" x14ac:dyDescent="0.25">
      <c r="A109" s="1"/>
      <c r="B109" s="2"/>
      <c r="C109" s="2"/>
      <c r="D109" s="2"/>
      <c r="E109" s="2"/>
      <c r="F109" s="2"/>
      <c r="G109" s="1"/>
      <c r="N109" s="2">
        <v>608310000</v>
      </c>
      <c r="O109" s="2"/>
    </row>
    <row r="110" spans="1:15" x14ac:dyDescent="0.25">
      <c r="A110" s="1"/>
      <c r="B110" s="2"/>
      <c r="C110" s="2"/>
      <c r="D110" s="2"/>
      <c r="E110" s="2"/>
      <c r="F110" s="2"/>
      <c r="G110" s="1"/>
      <c r="N110" s="2">
        <v>4300000000</v>
      </c>
      <c r="O110" s="2"/>
    </row>
    <row r="111" spans="1:15" x14ac:dyDescent="0.25">
      <c r="A111" s="1"/>
      <c r="B111" s="2"/>
      <c r="C111" s="2"/>
      <c r="D111" s="2"/>
      <c r="E111" s="2"/>
      <c r="F111" s="2"/>
      <c r="G111" s="1"/>
      <c r="N111" s="2">
        <v>1081600000</v>
      </c>
      <c r="O111" s="2"/>
    </row>
    <row r="112" spans="1:15" x14ac:dyDescent="0.25">
      <c r="A112" s="1"/>
      <c r="B112" s="2"/>
      <c r="C112" s="2" t="s">
        <v>11</v>
      </c>
      <c r="D112" s="2">
        <f>D94+D100</f>
        <v>49113610567</v>
      </c>
      <c r="E112" s="4">
        <v>0.1</v>
      </c>
      <c r="F112" s="2">
        <f>D112*E112</f>
        <v>4911361056.6999998</v>
      </c>
      <c r="G112" s="1"/>
      <c r="N112" s="2">
        <v>47932462500</v>
      </c>
      <c r="O112" s="2"/>
    </row>
    <row r="113" spans="1:15" x14ac:dyDescent="0.25">
      <c r="A113" s="1"/>
      <c r="B113" s="2"/>
      <c r="C113" s="2"/>
      <c r="D113" s="2"/>
      <c r="E113" s="2"/>
      <c r="F113" s="2"/>
      <c r="G113" s="1"/>
      <c r="N113" s="2">
        <v>3765775000</v>
      </c>
      <c r="O113" s="2"/>
    </row>
    <row r="114" spans="1:15" x14ac:dyDescent="0.25">
      <c r="A114" s="1"/>
      <c r="B114" s="2"/>
      <c r="C114" s="2" t="s">
        <v>12</v>
      </c>
      <c r="D114" s="2">
        <f>D95+D101</f>
        <v>764347365689</v>
      </c>
      <c r="E114" s="4">
        <v>0.05</v>
      </c>
      <c r="F114" s="2">
        <f>D114*E114</f>
        <v>38217368284.450005</v>
      </c>
      <c r="G114" s="1"/>
      <c r="N114" s="2">
        <v>511700000</v>
      </c>
      <c r="O114" s="2"/>
    </row>
    <row r="115" spans="1:15" x14ac:dyDescent="0.25">
      <c r="A115" s="1"/>
      <c r="B115" s="2"/>
      <c r="C115" s="2"/>
      <c r="D115" s="2"/>
      <c r="E115" s="2"/>
      <c r="F115" s="2"/>
      <c r="G115" s="1"/>
      <c r="N115" s="2">
        <v>1814581668</v>
      </c>
      <c r="O115" s="2"/>
    </row>
    <row r="116" spans="1:15" x14ac:dyDescent="0.25">
      <c r="A116" s="1"/>
      <c r="B116" s="2"/>
      <c r="C116" s="2"/>
      <c r="D116" s="2"/>
      <c r="E116" s="2"/>
      <c r="F116" s="2"/>
      <c r="G116" s="1"/>
      <c r="N116" s="2">
        <v>6978510000</v>
      </c>
      <c r="O116" s="2"/>
    </row>
    <row r="117" spans="1:15" x14ac:dyDescent="0.25">
      <c r="A117" s="1"/>
      <c r="B117" s="2"/>
      <c r="C117" s="2"/>
      <c r="D117" s="2"/>
      <c r="E117" s="2"/>
      <c r="F117" s="2"/>
      <c r="G117" s="1"/>
      <c r="N117" s="2">
        <v>89492295483</v>
      </c>
      <c r="O117" s="2"/>
    </row>
    <row r="118" spans="1:15" x14ac:dyDescent="0.25">
      <c r="A118" s="1"/>
      <c r="B118" s="2"/>
      <c r="C118" s="2" t="s">
        <v>13</v>
      </c>
      <c r="D118" s="2"/>
      <c r="E118" s="2"/>
      <c r="F118" s="2">
        <f>SUM(F112:F114)</f>
        <v>43128729341.150002</v>
      </c>
      <c r="G118" s="1"/>
      <c r="N118" s="2">
        <v>25020900000</v>
      </c>
      <c r="O118" s="2"/>
    </row>
    <row r="119" spans="1:15" x14ac:dyDescent="0.25">
      <c r="A119" s="1"/>
      <c r="B119" s="2"/>
      <c r="C119" s="2" t="s">
        <v>14</v>
      </c>
      <c r="D119" s="2"/>
      <c r="E119" s="2"/>
      <c r="F119" s="2">
        <f>D107-F118</f>
        <v>721218636347.84998</v>
      </c>
      <c r="G119" s="1"/>
      <c r="N119" s="2">
        <v>1341368100</v>
      </c>
      <c r="O119" s="2"/>
    </row>
    <row r="120" spans="1:15" x14ac:dyDescent="0.25">
      <c r="A120" s="1"/>
      <c r="B120" s="2"/>
      <c r="C120" s="2"/>
      <c r="D120" s="2"/>
      <c r="E120" s="2"/>
      <c r="F120" s="2"/>
      <c r="G120" s="1"/>
      <c r="N120" s="2">
        <v>3590909091</v>
      </c>
      <c r="O120" s="2"/>
    </row>
    <row r="121" spans="1:15" x14ac:dyDescent="0.25">
      <c r="A121" s="1"/>
      <c r="B121" s="2"/>
      <c r="C121" s="2" t="s">
        <v>15</v>
      </c>
      <c r="D121" s="2"/>
      <c r="E121" s="4">
        <v>0.1</v>
      </c>
      <c r="F121" s="2">
        <f>D107*E121</f>
        <v>76434736568.900009</v>
      </c>
      <c r="G121" s="1"/>
      <c r="N121" s="2">
        <v>410000000</v>
      </c>
      <c r="O121" s="2"/>
    </row>
    <row r="122" spans="1:15" ht="15.75" x14ac:dyDescent="0.25">
      <c r="A122" s="1"/>
      <c r="B122" s="2"/>
      <c r="C122" s="2"/>
      <c r="D122" s="2"/>
      <c r="E122" s="2"/>
      <c r="F122" s="2"/>
      <c r="G122" s="1"/>
      <c r="N122" s="10">
        <f>SUM(N93:N121)</f>
        <v>667596140526</v>
      </c>
      <c r="O122" s="10">
        <f>SUM(O93:O121)</f>
        <v>18104587003</v>
      </c>
    </row>
    <row r="123" spans="1:15" ht="15.75" x14ac:dyDescent="0.25">
      <c r="A123" s="1"/>
      <c r="B123" s="2"/>
      <c r="C123" s="2" t="s">
        <v>16</v>
      </c>
      <c r="D123" s="2"/>
      <c r="E123" s="2"/>
      <c r="F123" s="10">
        <f>F119+F121</f>
        <v>797653372916.75</v>
      </c>
      <c r="G123" s="1"/>
    </row>
    <row r="124" spans="1:15" x14ac:dyDescent="0.25">
      <c r="A124" s="1"/>
      <c r="B124" s="2"/>
      <c r="C124" s="2"/>
      <c r="D124" s="2"/>
      <c r="E124" s="2"/>
      <c r="F124" s="2"/>
      <c r="G124" s="1"/>
    </row>
    <row r="125" spans="1:15" x14ac:dyDescent="0.25">
      <c r="N125" s="2">
        <v>697129168119</v>
      </c>
      <c r="O125" s="14" t="s">
        <v>29</v>
      </c>
    </row>
    <row r="126" spans="1:15" x14ac:dyDescent="0.25">
      <c r="N126" s="2">
        <v>18104587003</v>
      </c>
      <c r="O126" s="14" t="s">
        <v>22</v>
      </c>
    </row>
    <row r="127" spans="1:15" x14ac:dyDescent="0.25">
      <c r="N127" s="9">
        <f>SUM(N125:N126)</f>
        <v>715233755122</v>
      </c>
      <c r="O127" s="18" t="s">
        <v>25</v>
      </c>
    </row>
    <row r="130" spans="1:15" x14ac:dyDescent="0.25">
      <c r="L130" s="4">
        <v>0.05</v>
      </c>
      <c r="N130" s="19">
        <f>N127*L130</f>
        <v>35761687756.099998</v>
      </c>
      <c r="O130" s="14"/>
    </row>
    <row r="131" spans="1:15" x14ac:dyDescent="0.25">
      <c r="L131" s="4">
        <v>0.02</v>
      </c>
      <c r="N131" s="19">
        <f>N122*L131</f>
        <v>13351922810.52</v>
      </c>
      <c r="O131" s="14"/>
    </row>
    <row r="132" spans="1:15" x14ac:dyDescent="0.25">
      <c r="N132" s="9">
        <f>SUM(N130:N131)</f>
        <v>49113610566.619995</v>
      </c>
      <c r="O132" s="18" t="s">
        <v>30</v>
      </c>
    </row>
    <row r="134" spans="1:15" x14ac:dyDescent="0.25">
      <c r="L134" s="17">
        <f>L93-N134</f>
        <v>0.3800048828125</v>
      </c>
      <c r="N134" s="9">
        <f>N127+N132</f>
        <v>764347365688.62</v>
      </c>
      <c r="O134" s="18" t="s">
        <v>31</v>
      </c>
    </row>
    <row r="135" spans="1:15" x14ac:dyDescent="0.25">
      <c r="N135" s="20"/>
      <c r="O135" s="21"/>
    </row>
    <row r="136" spans="1:15" x14ac:dyDescent="0.25">
      <c r="N136" s="20"/>
      <c r="O136" s="21"/>
    </row>
    <row r="137" spans="1:15" x14ac:dyDescent="0.25">
      <c r="N137" s="20"/>
      <c r="O137" s="21"/>
    </row>
    <row r="138" spans="1:15" x14ac:dyDescent="0.25">
      <c r="N138" s="20"/>
      <c r="O138" s="21"/>
    </row>
    <row r="140" spans="1:15" ht="15.75" x14ac:dyDescent="0.25">
      <c r="A140" s="1"/>
      <c r="B140" s="22" t="s">
        <v>27</v>
      </c>
      <c r="C140" s="23"/>
      <c r="D140" s="23"/>
      <c r="E140" s="23"/>
      <c r="F140" s="24"/>
      <c r="G140" s="1"/>
      <c r="J140" s="16" t="s">
        <v>19</v>
      </c>
      <c r="K140" s="16" t="s">
        <v>20</v>
      </c>
      <c r="L140" s="16" t="s">
        <v>18</v>
      </c>
      <c r="M140" s="15"/>
      <c r="N140" s="16" t="s">
        <v>21</v>
      </c>
      <c r="O140" s="16" t="s">
        <v>22</v>
      </c>
    </row>
    <row r="141" spans="1:15" x14ac:dyDescent="0.25">
      <c r="A141" s="1"/>
      <c r="B141" s="25" t="s">
        <v>0</v>
      </c>
      <c r="C141" s="2" t="s">
        <v>2</v>
      </c>
      <c r="D141" s="2">
        <v>84402520585</v>
      </c>
      <c r="E141" s="2"/>
      <c r="F141" s="2"/>
      <c r="G141" s="1"/>
      <c r="J141" s="2">
        <f>D141+D147</f>
        <v>692200476250</v>
      </c>
      <c r="K141" s="2">
        <f>D142+D148</f>
        <v>46765982926</v>
      </c>
      <c r="L141" s="2">
        <f>D143+D149</f>
        <v>738966459176</v>
      </c>
      <c r="M141" s="2"/>
      <c r="N141" s="2">
        <v>33778175904</v>
      </c>
      <c r="O141" s="5">
        <v>18782706847</v>
      </c>
    </row>
    <row r="142" spans="1:15" x14ac:dyDescent="0.25">
      <c r="A142" s="1"/>
      <c r="B142" s="26"/>
      <c r="C142" s="2" t="s">
        <v>3</v>
      </c>
      <c r="D142" s="2">
        <v>4220126029</v>
      </c>
      <c r="E142" s="2"/>
      <c r="F142" s="2"/>
      <c r="G142" s="1"/>
      <c r="J142" s="2"/>
      <c r="K142" s="2"/>
      <c r="L142" s="2"/>
      <c r="M142" s="2"/>
      <c r="N142" s="2">
        <v>25921437171</v>
      </c>
      <c r="O142" s="2"/>
    </row>
    <row r="143" spans="1:15" x14ac:dyDescent="0.25">
      <c r="A143" s="1"/>
      <c r="B143" s="27"/>
      <c r="C143" s="2" t="s">
        <v>4</v>
      </c>
      <c r="D143" s="3">
        <f>SUM(D141:D142)</f>
        <v>88622646614</v>
      </c>
      <c r="E143" s="4">
        <v>0.1</v>
      </c>
      <c r="F143" s="7">
        <f>D143*E143</f>
        <v>8862264661.3999996</v>
      </c>
      <c r="G143" s="1" t="s">
        <v>6</v>
      </c>
      <c r="J143" s="2"/>
      <c r="K143" s="2"/>
      <c r="L143" s="2"/>
      <c r="M143" s="2"/>
      <c r="N143" s="2">
        <v>19984790380</v>
      </c>
      <c r="O143" s="2"/>
    </row>
    <row r="144" spans="1:15" x14ac:dyDescent="0.25">
      <c r="A144" s="1"/>
      <c r="B144" s="2"/>
      <c r="C144" s="2"/>
      <c r="D144" s="2"/>
      <c r="E144" s="2"/>
      <c r="F144" s="2"/>
      <c r="G144" s="1"/>
      <c r="J144" s="2"/>
      <c r="K144" s="2"/>
      <c r="L144" s="2"/>
      <c r="M144" s="2"/>
      <c r="N144" s="2">
        <v>28417410004</v>
      </c>
      <c r="O144" s="2"/>
    </row>
    <row r="145" spans="1:15" x14ac:dyDescent="0.25">
      <c r="A145" s="1"/>
      <c r="B145" s="2"/>
      <c r="C145" s="2"/>
      <c r="D145" s="2"/>
      <c r="E145" s="2"/>
      <c r="F145" s="8">
        <f>D143+F143</f>
        <v>97484911275.399994</v>
      </c>
      <c r="G145" s="1" t="s">
        <v>7</v>
      </c>
      <c r="J145" s="2"/>
      <c r="K145" s="2"/>
      <c r="L145" s="2"/>
      <c r="M145" s="2"/>
      <c r="N145" s="2">
        <v>8714249180</v>
      </c>
      <c r="O145" s="2"/>
    </row>
    <row r="146" spans="1:15" x14ac:dyDescent="0.25">
      <c r="A146" s="1"/>
      <c r="B146" s="2"/>
      <c r="C146" s="2"/>
      <c r="D146" s="2"/>
      <c r="E146" s="2"/>
      <c r="F146" s="2"/>
      <c r="G146" s="1"/>
      <c r="J146" s="2"/>
      <c r="K146" s="2"/>
      <c r="L146" s="2"/>
      <c r="M146" s="2"/>
      <c r="N146" s="2">
        <v>4389945000</v>
      </c>
      <c r="O146" s="2"/>
    </row>
    <row r="147" spans="1:15" x14ac:dyDescent="0.25">
      <c r="A147" s="1"/>
      <c r="B147" s="25" t="s">
        <v>1</v>
      </c>
      <c r="C147" s="2" t="s">
        <v>2</v>
      </c>
      <c r="D147" s="2">
        <v>607797955665</v>
      </c>
      <c r="E147" s="2"/>
      <c r="F147" s="2"/>
      <c r="G147" s="1"/>
      <c r="J147" s="2"/>
      <c r="K147" s="2"/>
      <c r="L147" s="2"/>
      <c r="M147" s="2"/>
      <c r="N147" s="2">
        <v>535000000</v>
      </c>
      <c r="O147" s="2"/>
    </row>
    <row r="148" spans="1:15" x14ac:dyDescent="0.25">
      <c r="A148" s="1"/>
      <c r="B148" s="26"/>
      <c r="C148" s="2" t="s">
        <v>5</v>
      </c>
      <c r="D148" s="2">
        <v>42545856897</v>
      </c>
      <c r="E148" s="2"/>
      <c r="F148" s="2"/>
      <c r="G148" s="1"/>
      <c r="J148" s="2"/>
      <c r="K148" s="2"/>
      <c r="L148" s="2"/>
      <c r="M148" s="2"/>
      <c r="N148" s="2">
        <v>4464215250</v>
      </c>
      <c r="O148" s="2"/>
    </row>
    <row r="149" spans="1:15" x14ac:dyDescent="0.25">
      <c r="A149" s="1"/>
      <c r="B149" s="27"/>
      <c r="C149" s="2" t="s">
        <v>4</v>
      </c>
      <c r="D149" s="3">
        <f>SUM(D147:D148)</f>
        <v>650343812562</v>
      </c>
      <c r="E149" s="4">
        <v>0.1</v>
      </c>
      <c r="F149" s="7">
        <f>D149*E149</f>
        <v>65034381256.200005</v>
      </c>
      <c r="G149" s="1" t="s">
        <v>6</v>
      </c>
      <c r="J149" s="2"/>
      <c r="K149" s="2"/>
      <c r="L149" s="2"/>
      <c r="M149" s="2"/>
      <c r="N149" s="2">
        <v>41204536875</v>
      </c>
      <c r="O149" s="2"/>
    </row>
    <row r="150" spans="1:15" x14ac:dyDescent="0.25">
      <c r="A150" s="1"/>
      <c r="B150" s="2"/>
      <c r="C150" s="2"/>
      <c r="D150" s="2"/>
      <c r="E150" s="2"/>
      <c r="F150" s="2"/>
      <c r="G150" s="1"/>
      <c r="J150" s="2"/>
      <c r="K150" s="2"/>
      <c r="L150" s="2"/>
      <c r="M150" s="2"/>
      <c r="N150" s="2">
        <v>354000000</v>
      </c>
      <c r="O150" s="2"/>
    </row>
    <row r="151" spans="1:15" x14ac:dyDescent="0.25">
      <c r="A151" s="1"/>
      <c r="B151" s="2"/>
      <c r="C151" s="2"/>
      <c r="D151" s="2"/>
      <c r="E151" s="2"/>
      <c r="F151" s="8">
        <f>D149+F149</f>
        <v>715378193818.19995</v>
      </c>
      <c r="G151" s="1" t="s">
        <v>7</v>
      </c>
      <c r="J151" s="2"/>
      <c r="K151" s="2"/>
      <c r="L151" s="2"/>
      <c r="M151" s="2"/>
      <c r="N151" s="2">
        <v>1080800000</v>
      </c>
      <c r="O151" s="2"/>
    </row>
    <row r="152" spans="1:15" x14ac:dyDescent="0.25">
      <c r="A152" s="1"/>
      <c r="B152" s="2"/>
      <c r="C152" s="2"/>
      <c r="D152" s="2"/>
      <c r="E152" s="2"/>
      <c r="F152" s="2"/>
      <c r="G152" s="1"/>
      <c r="J152" s="2"/>
      <c r="K152" s="2"/>
      <c r="L152" s="2"/>
      <c r="M152" s="2"/>
      <c r="N152" s="2">
        <v>954711900</v>
      </c>
      <c r="O152" s="2"/>
    </row>
    <row r="153" spans="1:15" x14ac:dyDescent="0.25">
      <c r="A153" s="1"/>
      <c r="B153" s="2"/>
      <c r="C153" s="2"/>
      <c r="D153" s="2"/>
      <c r="E153" s="2"/>
      <c r="F153" s="2"/>
      <c r="G153" s="1"/>
      <c r="J153" s="2"/>
      <c r="K153" s="2"/>
      <c r="L153" s="2"/>
      <c r="M153" s="2"/>
      <c r="N153" s="2">
        <v>883116000</v>
      </c>
      <c r="O153" s="2"/>
    </row>
    <row r="154" spans="1:15" ht="15.75" thickBot="1" x14ac:dyDescent="0.3">
      <c r="A154" s="1"/>
      <c r="B154" s="2"/>
      <c r="C154" s="2"/>
      <c r="D154" s="2"/>
      <c r="E154" s="2"/>
      <c r="F154" s="12">
        <f>F143+F149</f>
        <v>73896645917.600006</v>
      </c>
      <c r="G154" s="1" t="s">
        <v>8</v>
      </c>
      <c r="J154" s="2"/>
      <c r="K154" s="2"/>
      <c r="L154" s="2"/>
      <c r="M154" s="2"/>
      <c r="N154" s="2">
        <v>555660000</v>
      </c>
      <c r="O154" s="2"/>
    </row>
    <row r="155" spans="1:15" ht="16.5" thickBot="1" x14ac:dyDescent="0.3">
      <c r="A155" s="1"/>
      <c r="B155" s="2"/>
      <c r="C155" s="2" t="s">
        <v>10</v>
      </c>
      <c r="D155" s="3">
        <f>D143+D149</f>
        <v>738966459176</v>
      </c>
      <c r="E155" s="11"/>
      <c r="F155" s="13">
        <f>F145+F151</f>
        <v>812863105093.59998</v>
      </c>
      <c r="G155" s="1" t="s">
        <v>9</v>
      </c>
      <c r="J155" s="2"/>
      <c r="K155" s="2"/>
      <c r="L155" s="2"/>
      <c r="M155" s="2"/>
      <c r="N155" s="2">
        <v>150000000</v>
      </c>
      <c r="O155" s="2"/>
    </row>
    <row r="156" spans="1:15" x14ac:dyDescent="0.25">
      <c r="A156" s="1"/>
      <c r="B156" s="2"/>
      <c r="C156" s="2"/>
      <c r="D156" s="2"/>
      <c r="E156" s="2"/>
      <c r="F156" s="6"/>
      <c r="G156" s="1"/>
      <c r="J156" s="2"/>
      <c r="K156" s="2"/>
      <c r="L156" s="2"/>
      <c r="M156" s="2"/>
      <c r="N156" s="2">
        <v>29673533800</v>
      </c>
      <c r="O156" s="2"/>
    </row>
    <row r="157" spans="1:15" x14ac:dyDescent="0.25">
      <c r="A157" s="1"/>
      <c r="B157" s="2"/>
      <c r="C157" s="2"/>
      <c r="D157" s="2"/>
      <c r="E157" s="2"/>
      <c r="F157" s="2"/>
      <c r="G157" s="1"/>
      <c r="N157" s="2">
        <v>14734035000</v>
      </c>
      <c r="O157" s="2"/>
    </row>
    <row r="158" spans="1:15" x14ac:dyDescent="0.25">
      <c r="A158" s="1"/>
      <c r="B158" s="2"/>
      <c r="C158" s="2"/>
      <c r="D158" s="2"/>
      <c r="E158" s="2"/>
      <c r="F158" s="2"/>
      <c r="G158" s="1"/>
      <c r="N158" s="2">
        <v>71767368902</v>
      </c>
      <c r="O158" s="2"/>
    </row>
    <row r="159" spans="1:15" x14ac:dyDescent="0.25">
      <c r="A159" s="1"/>
      <c r="B159" s="2"/>
      <c r="C159" s="2"/>
      <c r="D159" s="2"/>
      <c r="E159" s="2"/>
      <c r="F159" s="2"/>
      <c r="G159" s="1"/>
      <c r="N159" s="2">
        <v>1163760000</v>
      </c>
      <c r="O159" s="2"/>
    </row>
    <row r="160" spans="1:15" x14ac:dyDescent="0.25">
      <c r="A160" s="1"/>
      <c r="B160" s="2"/>
      <c r="C160" s="2" t="s">
        <v>11</v>
      </c>
      <c r="D160" s="2">
        <f>D142+D148</f>
        <v>46765982926</v>
      </c>
      <c r="E160" s="4">
        <v>0.1</v>
      </c>
      <c r="F160" s="2">
        <f>D160*E160</f>
        <v>4676598292.6000004</v>
      </c>
      <c r="G160" s="1"/>
      <c r="N160" s="2">
        <v>3590909091</v>
      </c>
      <c r="O160" s="2"/>
    </row>
    <row r="161" spans="1:15" x14ac:dyDescent="0.25">
      <c r="A161" s="1"/>
      <c r="B161" s="2"/>
      <c r="C161" s="2"/>
      <c r="D161" s="2"/>
      <c r="E161" s="2"/>
      <c r="F161" s="2"/>
      <c r="G161" s="1"/>
      <c r="N161" s="2">
        <v>52244506503</v>
      </c>
      <c r="O161" s="2"/>
    </row>
    <row r="162" spans="1:15" x14ac:dyDescent="0.25">
      <c r="A162" s="1"/>
      <c r="B162" s="2"/>
      <c r="C162" s="2" t="s">
        <v>12</v>
      </c>
      <c r="D162" s="2">
        <f>D143+D149</f>
        <v>738966459176</v>
      </c>
      <c r="E162" s="4">
        <v>0.05</v>
      </c>
      <c r="F162" s="2">
        <f>D162*E162</f>
        <v>36948322958.800003</v>
      </c>
      <c r="G162" s="1"/>
      <c r="N162" s="2">
        <v>89886728334</v>
      </c>
      <c r="O162" s="2"/>
    </row>
    <row r="163" spans="1:15" x14ac:dyDescent="0.25">
      <c r="A163" s="1"/>
      <c r="B163" s="2"/>
      <c r="C163" s="2"/>
      <c r="D163" s="2"/>
      <c r="E163" s="2"/>
      <c r="F163" s="2"/>
      <c r="G163" s="1"/>
      <c r="N163" s="2">
        <v>122247739500</v>
      </c>
      <c r="O163" s="2"/>
    </row>
    <row r="164" spans="1:15" x14ac:dyDescent="0.25">
      <c r="A164" s="1"/>
      <c r="B164" s="2"/>
      <c r="C164" s="2"/>
      <c r="D164" s="2"/>
      <c r="E164" s="2"/>
      <c r="F164" s="2"/>
      <c r="G164" s="1"/>
      <c r="N164" s="2">
        <v>43774585480</v>
      </c>
      <c r="O164" s="2"/>
    </row>
    <row r="165" spans="1:15" x14ac:dyDescent="0.25">
      <c r="A165" s="1"/>
      <c r="B165" s="2"/>
      <c r="C165" s="2"/>
      <c r="D165" s="2"/>
      <c r="E165" s="2"/>
      <c r="F165" s="2"/>
      <c r="G165" s="1"/>
      <c r="N165" s="2">
        <v>7326741391</v>
      </c>
      <c r="O165" s="2"/>
    </row>
    <row r="166" spans="1:15" ht="15.75" x14ac:dyDescent="0.25">
      <c r="A166" s="1"/>
      <c r="B166" s="2"/>
      <c r="C166" s="2" t="s">
        <v>13</v>
      </c>
      <c r="D166" s="2"/>
      <c r="E166" s="2"/>
      <c r="F166" s="2">
        <f>SUM(F160:F162)</f>
        <v>41624921251.400002</v>
      </c>
      <c r="G166" s="1"/>
      <c r="N166" s="10">
        <f>SUM(N141:N165)</f>
        <v>607797955665</v>
      </c>
      <c r="O166" s="10">
        <f>SUM(O141:O165)</f>
        <v>18782706847</v>
      </c>
    </row>
    <row r="167" spans="1:15" x14ac:dyDescent="0.25">
      <c r="A167" s="1"/>
      <c r="B167" s="2"/>
      <c r="C167" s="2" t="s">
        <v>14</v>
      </c>
      <c r="D167" s="2"/>
      <c r="E167" s="2"/>
      <c r="F167" s="2">
        <f>D155-F166</f>
        <v>697341537924.59998</v>
      </c>
      <c r="G167" s="1"/>
    </row>
    <row r="168" spans="1:15" x14ac:dyDescent="0.25">
      <c r="A168" s="1"/>
      <c r="B168" s="2"/>
      <c r="C168" s="2"/>
      <c r="D168" s="2"/>
      <c r="E168" s="2"/>
      <c r="F168" s="2"/>
      <c r="G168" s="1"/>
    </row>
    <row r="169" spans="1:15" x14ac:dyDescent="0.25">
      <c r="A169" s="1"/>
      <c r="B169" s="2"/>
      <c r="C169" s="2" t="s">
        <v>15</v>
      </c>
      <c r="D169" s="2"/>
      <c r="E169" s="4">
        <v>0.1</v>
      </c>
      <c r="F169" s="2">
        <f>D155*E169</f>
        <v>73896645917.600006</v>
      </c>
      <c r="G169" s="1"/>
      <c r="N169" s="2">
        <v>673417769403</v>
      </c>
      <c r="O169" s="14" t="s">
        <v>28</v>
      </c>
    </row>
    <row r="170" spans="1:15" x14ac:dyDescent="0.25">
      <c r="A170" s="1"/>
      <c r="B170" s="2"/>
      <c r="C170" s="2"/>
      <c r="D170" s="2"/>
      <c r="E170" s="2"/>
      <c r="F170" s="2"/>
      <c r="G170" s="1"/>
      <c r="N170" s="2">
        <v>18782706847</v>
      </c>
      <c r="O170" s="14" t="s">
        <v>22</v>
      </c>
    </row>
    <row r="171" spans="1:15" ht="15.75" x14ac:dyDescent="0.25">
      <c r="A171" s="1"/>
      <c r="B171" s="2"/>
      <c r="C171" s="2" t="s">
        <v>16</v>
      </c>
      <c r="D171" s="2"/>
      <c r="E171" s="2"/>
      <c r="F171" s="10">
        <f>F167+F169</f>
        <v>771238183842.19995</v>
      </c>
      <c r="G171" s="1"/>
      <c r="N171" s="9">
        <f>SUM(N169:N170)</f>
        <v>692200476250</v>
      </c>
      <c r="O171" s="18" t="s">
        <v>25</v>
      </c>
    </row>
    <row r="172" spans="1:15" x14ac:dyDescent="0.25">
      <c r="A172" s="1"/>
      <c r="B172" s="2"/>
      <c r="C172" s="2"/>
      <c r="D172" s="2"/>
      <c r="E172" s="2"/>
      <c r="F172" s="2"/>
      <c r="G172" s="1"/>
    </row>
    <row r="174" spans="1:15" x14ac:dyDescent="0.25">
      <c r="L174" s="4">
        <v>0.05</v>
      </c>
      <c r="N174" s="19">
        <f>N171*L174</f>
        <v>34610023812.5</v>
      </c>
      <c r="O174" s="14"/>
    </row>
    <row r="175" spans="1:15" x14ac:dyDescent="0.25">
      <c r="L175" s="4">
        <v>0.02</v>
      </c>
      <c r="N175" s="19">
        <f>N166*L175</f>
        <v>12155959113.300001</v>
      </c>
      <c r="O175" s="14"/>
    </row>
    <row r="176" spans="1:15" x14ac:dyDescent="0.25">
      <c r="N176" s="9">
        <f>SUM(N174:N175)</f>
        <v>46765982925.800003</v>
      </c>
      <c r="O176" s="18" t="s">
        <v>30</v>
      </c>
    </row>
    <row r="178" spans="1:15" x14ac:dyDescent="0.25">
      <c r="L178" s="17">
        <f>L141-N178</f>
        <v>0.199951171875</v>
      </c>
      <c r="N178" s="9">
        <f>N171+N176</f>
        <v>738966459175.80005</v>
      </c>
      <c r="O178" s="18" t="s">
        <v>31</v>
      </c>
    </row>
    <row r="187" spans="1:15" ht="15.75" x14ac:dyDescent="0.25">
      <c r="A187" s="1"/>
      <c r="B187" s="22" t="s">
        <v>33</v>
      </c>
      <c r="C187" s="23"/>
      <c r="D187" s="23"/>
      <c r="E187" s="23"/>
      <c r="F187" s="24"/>
      <c r="G187" s="1"/>
      <c r="J187" s="16" t="s">
        <v>19</v>
      </c>
      <c r="K187" s="16" t="s">
        <v>20</v>
      </c>
      <c r="L187" s="16" t="s">
        <v>18</v>
      </c>
      <c r="M187" s="15"/>
      <c r="N187" s="16" t="s">
        <v>21</v>
      </c>
      <c r="O187" s="16" t="s">
        <v>22</v>
      </c>
    </row>
    <row r="188" spans="1:15" x14ac:dyDescent="0.25">
      <c r="A188" s="1"/>
      <c r="B188" s="25" t="s">
        <v>0</v>
      </c>
      <c r="C188" s="2" t="s">
        <v>2</v>
      </c>
      <c r="D188" s="2">
        <v>40782328584</v>
      </c>
      <c r="E188" s="2"/>
      <c r="F188" s="2"/>
      <c r="G188" s="1"/>
      <c r="J188" s="2">
        <f>D188+D194</f>
        <v>502035236665</v>
      </c>
      <c r="K188" s="2">
        <f>D189+D195</f>
        <v>34326819995</v>
      </c>
      <c r="L188" s="2">
        <f>D190+D196</f>
        <v>536362056660</v>
      </c>
      <c r="M188" s="2"/>
      <c r="N188" s="2">
        <v>33699788777</v>
      </c>
      <c r="O188" s="5">
        <v>19806318514</v>
      </c>
    </row>
    <row r="189" spans="1:15" x14ac:dyDescent="0.25">
      <c r="A189" s="1"/>
      <c r="B189" s="26"/>
      <c r="C189" s="2" t="s">
        <v>3</v>
      </c>
      <c r="D189" s="2">
        <v>2039116429</v>
      </c>
      <c r="E189" s="2"/>
      <c r="F189" s="2"/>
      <c r="G189" s="1"/>
      <c r="J189" s="2"/>
      <c r="K189" s="2"/>
      <c r="L189" s="2"/>
      <c r="M189" s="2"/>
      <c r="N189" s="2">
        <v>25236000000</v>
      </c>
      <c r="O189" s="2"/>
    </row>
    <row r="190" spans="1:15" x14ac:dyDescent="0.25">
      <c r="A190" s="1"/>
      <c r="B190" s="27"/>
      <c r="C190" s="2" t="s">
        <v>4</v>
      </c>
      <c r="D190" s="3">
        <f>SUM(D188:D189)</f>
        <v>42821445013</v>
      </c>
      <c r="E190" s="4">
        <v>0.1</v>
      </c>
      <c r="F190" s="7">
        <f>D190*E190</f>
        <v>4282144501.3000002</v>
      </c>
      <c r="G190" s="1" t="s">
        <v>6</v>
      </c>
      <c r="J190" s="2"/>
      <c r="K190" s="2"/>
      <c r="L190" s="2"/>
      <c r="M190" s="2"/>
      <c r="N190" s="2">
        <v>77596066716</v>
      </c>
      <c r="O190" s="2"/>
    </row>
    <row r="191" spans="1:15" x14ac:dyDescent="0.25">
      <c r="A191" s="1"/>
      <c r="B191" s="2"/>
      <c r="C191" s="2"/>
      <c r="D191" s="2"/>
      <c r="E191" s="2"/>
      <c r="F191" s="2"/>
      <c r="G191" s="1"/>
      <c r="J191" s="2"/>
      <c r="K191" s="2"/>
      <c r="L191" s="2"/>
      <c r="M191" s="2"/>
      <c r="N191" s="2">
        <v>30813225747</v>
      </c>
      <c r="O191" s="2"/>
    </row>
    <row r="192" spans="1:15" x14ac:dyDescent="0.25">
      <c r="A192" s="1"/>
      <c r="B192" s="2"/>
      <c r="C192" s="2"/>
      <c r="D192" s="2"/>
      <c r="E192" s="2"/>
      <c r="F192" s="8">
        <f>D190+F190</f>
        <v>47103589514.300003</v>
      </c>
      <c r="G192" s="1" t="s">
        <v>7</v>
      </c>
      <c r="J192" s="2"/>
      <c r="K192" s="2"/>
      <c r="L192" s="2"/>
      <c r="M192" s="2"/>
      <c r="N192" s="2">
        <v>5824440000</v>
      </c>
      <c r="O192" s="2"/>
    </row>
    <row r="193" spans="1:15" x14ac:dyDescent="0.25">
      <c r="A193" s="1"/>
      <c r="B193" s="2"/>
      <c r="C193" s="2"/>
      <c r="D193" s="2"/>
      <c r="E193" s="2"/>
      <c r="F193" s="2"/>
      <c r="G193" s="1"/>
      <c r="J193" s="2"/>
      <c r="K193" s="2"/>
      <c r="L193" s="2"/>
      <c r="M193" s="2"/>
      <c r="N193" s="2">
        <v>82555540671</v>
      </c>
      <c r="O193" s="2"/>
    </row>
    <row r="194" spans="1:15" x14ac:dyDescent="0.25">
      <c r="A194" s="1"/>
      <c r="B194" s="25" t="s">
        <v>1</v>
      </c>
      <c r="C194" s="2" t="s">
        <v>2</v>
      </c>
      <c r="D194" s="2">
        <v>461252908081</v>
      </c>
      <c r="E194" s="2"/>
      <c r="F194" s="2"/>
      <c r="G194" s="1"/>
      <c r="J194" s="2"/>
      <c r="K194" s="2"/>
      <c r="L194" s="2"/>
      <c r="M194" s="2"/>
      <c r="N194" s="2">
        <v>22078025000</v>
      </c>
      <c r="O194" s="2"/>
    </row>
    <row r="195" spans="1:15" x14ac:dyDescent="0.25">
      <c r="A195" s="1"/>
      <c r="B195" s="26"/>
      <c r="C195" s="2" t="s">
        <v>5</v>
      </c>
      <c r="D195" s="2">
        <v>32287703566</v>
      </c>
      <c r="E195" s="2"/>
      <c r="F195" s="2"/>
      <c r="G195" s="1"/>
      <c r="J195" s="2"/>
      <c r="K195" s="2"/>
      <c r="L195" s="2"/>
      <c r="M195" s="2"/>
      <c r="N195" s="2">
        <v>91726779698</v>
      </c>
      <c r="O195" s="2"/>
    </row>
    <row r="196" spans="1:15" x14ac:dyDescent="0.25">
      <c r="A196" s="1"/>
      <c r="B196" s="27"/>
      <c r="C196" s="2" t="s">
        <v>4</v>
      </c>
      <c r="D196" s="3">
        <f>SUM(D194:D195)</f>
        <v>493540611647</v>
      </c>
      <c r="E196" s="4">
        <v>0.1</v>
      </c>
      <c r="F196" s="7">
        <f>D196*E196</f>
        <v>49354061164.700005</v>
      </c>
      <c r="G196" s="1" t="s">
        <v>6</v>
      </c>
      <c r="J196" s="2"/>
      <c r="K196" s="2"/>
      <c r="L196" s="2"/>
      <c r="M196" s="2"/>
      <c r="N196" s="2">
        <v>3912810000</v>
      </c>
      <c r="O196" s="2"/>
    </row>
    <row r="197" spans="1:15" x14ac:dyDescent="0.25">
      <c r="A197" s="1"/>
      <c r="B197" s="2"/>
      <c r="C197" s="2"/>
      <c r="D197" s="2"/>
      <c r="E197" s="2"/>
      <c r="F197" s="2"/>
      <c r="G197" s="1"/>
      <c r="J197" s="2"/>
      <c r="K197" s="2"/>
      <c r="L197" s="2"/>
      <c r="M197" s="2"/>
      <c r="N197" s="2">
        <v>14537505</v>
      </c>
      <c r="O197" s="2"/>
    </row>
    <row r="198" spans="1:15" x14ac:dyDescent="0.25">
      <c r="A198" s="1"/>
      <c r="B198" s="2"/>
      <c r="C198" s="2"/>
      <c r="D198" s="2"/>
      <c r="E198" s="2"/>
      <c r="F198" s="8">
        <f>D196+F196</f>
        <v>542894672811.70001</v>
      </c>
      <c r="G198" s="1" t="s">
        <v>7</v>
      </c>
      <c r="J198" s="2"/>
      <c r="K198" s="2"/>
      <c r="L198" s="2"/>
      <c r="M198" s="2"/>
      <c r="N198" s="2">
        <v>3576371586</v>
      </c>
      <c r="O198" s="2"/>
    </row>
    <row r="199" spans="1:15" x14ac:dyDescent="0.25">
      <c r="A199" s="1"/>
      <c r="B199" s="2"/>
      <c r="C199" s="2"/>
      <c r="D199" s="2"/>
      <c r="E199" s="2"/>
      <c r="F199" s="2"/>
      <c r="G199" s="1"/>
      <c r="J199" s="2"/>
      <c r="K199" s="2"/>
      <c r="L199" s="2"/>
      <c r="M199" s="2"/>
      <c r="N199" s="2">
        <v>2912000000</v>
      </c>
      <c r="O199" s="2"/>
    </row>
    <row r="200" spans="1:15" x14ac:dyDescent="0.25">
      <c r="A200" s="1"/>
      <c r="B200" s="2"/>
      <c r="C200" s="2"/>
      <c r="D200" s="2"/>
      <c r="E200" s="2"/>
      <c r="F200" s="2"/>
      <c r="G200" s="1"/>
      <c r="J200" s="2"/>
      <c r="K200" s="2"/>
      <c r="L200" s="2"/>
      <c r="M200" s="2"/>
      <c r="N200" s="2">
        <v>63463575560</v>
      </c>
      <c r="O200" s="2"/>
    </row>
    <row r="201" spans="1:15" ht="15.75" thickBot="1" x14ac:dyDescent="0.3">
      <c r="A201" s="1"/>
      <c r="B201" s="2"/>
      <c r="C201" s="2"/>
      <c r="D201" s="2"/>
      <c r="E201" s="2"/>
      <c r="F201" s="12">
        <f>F190+F196</f>
        <v>53636205666.000008</v>
      </c>
      <c r="G201" s="1" t="s">
        <v>8</v>
      </c>
      <c r="J201" s="2"/>
      <c r="K201" s="2"/>
      <c r="L201" s="2"/>
      <c r="M201" s="2"/>
      <c r="N201" s="2">
        <v>-145225000</v>
      </c>
      <c r="O201" s="2"/>
    </row>
    <row r="202" spans="1:15" ht="16.5" thickBot="1" x14ac:dyDescent="0.3">
      <c r="A202" s="1"/>
      <c r="B202" s="2"/>
      <c r="C202" s="2" t="s">
        <v>10</v>
      </c>
      <c r="D202" s="3">
        <f>D190+D196</f>
        <v>536362056660</v>
      </c>
      <c r="E202" s="11"/>
      <c r="F202" s="13">
        <f>F192+F198</f>
        <v>589998262326</v>
      </c>
      <c r="G202" s="1" t="s">
        <v>9</v>
      </c>
      <c r="J202" s="2"/>
      <c r="K202" s="2"/>
      <c r="L202" s="2"/>
      <c r="M202" s="2"/>
      <c r="N202" s="2">
        <v>1035414000</v>
      </c>
      <c r="O202" s="2"/>
    </row>
    <row r="203" spans="1:15" x14ac:dyDescent="0.25">
      <c r="A203" s="1"/>
      <c r="B203" s="2"/>
      <c r="C203" s="2"/>
      <c r="D203" s="2"/>
      <c r="E203" s="2"/>
      <c r="F203" s="6"/>
      <c r="G203" s="1"/>
      <c r="J203" s="2"/>
      <c r="K203" s="2"/>
      <c r="L203" s="2"/>
      <c r="M203" s="2"/>
      <c r="N203" s="2">
        <v>-84375000</v>
      </c>
      <c r="O203" s="2"/>
    </row>
    <row r="204" spans="1:15" x14ac:dyDescent="0.25">
      <c r="A204" s="1"/>
      <c r="B204" s="2"/>
      <c r="C204" s="2"/>
      <c r="D204" s="2"/>
      <c r="E204" s="2"/>
      <c r="F204" s="2"/>
      <c r="G204" s="1"/>
      <c r="N204" s="2">
        <v>160000000</v>
      </c>
      <c r="O204" s="2"/>
    </row>
    <row r="205" spans="1:15" x14ac:dyDescent="0.25">
      <c r="A205" s="1"/>
      <c r="B205" s="2"/>
      <c r="C205" s="2"/>
      <c r="D205" s="2"/>
      <c r="E205" s="2"/>
      <c r="F205" s="2"/>
      <c r="G205" s="1"/>
      <c r="N205" s="2">
        <v>112500000</v>
      </c>
      <c r="O205" s="2"/>
    </row>
    <row r="206" spans="1:15" x14ac:dyDescent="0.25">
      <c r="A206" s="1"/>
      <c r="B206" s="2"/>
      <c r="C206" s="2"/>
      <c r="D206" s="2"/>
      <c r="E206" s="2"/>
      <c r="F206" s="2"/>
      <c r="G206" s="1"/>
      <c r="N206" s="2">
        <v>-40000000</v>
      </c>
      <c r="O206" s="2"/>
    </row>
    <row r="207" spans="1:15" x14ac:dyDescent="0.25">
      <c r="A207" s="1"/>
      <c r="B207" s="2"/>
      <c r="C207" s="2" t="s">
        <v>11</v>
      </c>
      <c r="D207" s="2">
        <f>D189+D195</f>
        <v>34326819995</v>
      </c>
      <c r="E207" s="4">
        <v>0.1</v>
      </c>
      <c r="F207" s="2">
        <f>D207*E207</f>
        <v>3432681999.5</v>
      </c>
      <c r="G207" s="1"/>
      <c r="N207" s="2">
        <v>7473955791</v>
      </c>
      <c r="O207" s="2"/>
    </row>
    <row r="208" spans="1:15" x14ac:dyDescent="0.25">
      <c r="A208" s="1"/>
      <c r="B208" s="2"/>
      <c r="C208" s="2"/>
      <c r="D208" s="2"/>
      <c r="E208" s="2"/>
      <c r="F208" s="2"/>
      <c r="G208" s="1"/>
      <c r="N208" s="2">
        <v>9331477030</v>
      </c>
      <c r="O208" s="2"/>
    </row>
    <row r="209" spans="1:15" ht="15.75" x14ac:dyDescent="0.25">
      <c r="A209" s="1"/>
      <c r="B209" s="2"/>
      <c r="C209" s="2" t="s">
        <v>12</v>
      </c>
      <c r="D209" s="2">
        <f>D190+D196</f>
        <v>536362056660</v>
      </c>
      <c r="E209" s="4">
        <v>0.05</v>
      </c>
      <c r="F209" s="2">
        <f>D209*E209</f>
        <v>26818102833</v>
      </c>
      <c r="G209" s="1"/>
      <c r="J209" s="2">
        <v>13338279726</v>
      </c>
      <c r="N209" s="10">
        <f>SUM(N188:N208)</f>
        <v>461252908081</v>
      </c>
      <c r="O209" s="10">
        <f>SUM(O188:O208)</f>
        <v>19806318514</v>
      </c>
    </row>
    <row r="210" spans="1:15" x14ac:dyDescent="0.25">
      <c r="A210" s="1"/>
      <c r="B210" s="2"/>
      <c r="C210" s="2"/>
      <c r="D210" s="2"/>
      <c r="E210" s="2"/>
      <c r="F210" s="2"/>
      <c r="G210" s="1"/>
      <c r="J210" s="2">
        <v>24586116829</v>
      </c>
    </row>
    <row r="211" spans="1:15" x14ac:dyDescent="0.25">
      <c r="A211" s="1"/>
      <c r="B211" s="2"/>
      <c r="C211" s="2"/>
      <c r="D211" s="2"/>
      <c r="E211" s="2"/>
      <c r="F211" s="2"/>
      <c r="G211" s="1"/>
      <c r="J211" s="2">
        <f>SUM(J209:J210)</f>
        <v>37924396555</v>
      </c>
    </row>
    <row r="212" spans="1:15" x14ac:dyDescent="0.25">
      <c r="A212" s="1"/>
      <c r="B212" s="2"/>
      <c r="C212" s="2"/>
      <c r="D212" s="2"/>
      <c r="E212" s="2"/>
      <c r="F212" s="2"/>
      <c r="G212" s="1"/>
    </row>
    <row r="213" spans="1:15" x14ac:dyDescent="0.25">
      <c r="A213" s="1"/>
      <c r="B213" s="2"/>
      <c r="C213" s="2" t="s">
        <v>13</v>
      </c>
      <c r="D213" s="2"/>
      <c r="E213" s="2"/>
      <c r="F213" s="2">
        <f>SUM(F207:F209)</f>
        <v>30250784832.5</v>
      </c>
      <c r="G213" s="1"/>
      <c r="N213" s="2">
        <v>482228918151</v>
      </c>
      <c r="O213" s="14" t="s">
        <v>35</v>
      </c>
    </row>
    <row r="214" spans="1:15" x14ac:dyDescent="0.25">
      <c r="A214" s="1"/>
      <c r="B214" s="2"/>
      <c r="C214" s="2" t="s">
        <v>14</v>
      </c>
      <c r="D214" s="2"/>
      <c r="E214" s="2"/>
      <c r="F214" s="2">
        <f>D202-F213</f>
        <v>506111271827.5</v>
      </c>
      <c r="G214" s="1"/>
      <c r="N214" s="2">
        <v>19806318514</v>
      </c>
      <c r="O214" s="14" t="s">
        <v>22</v>
      </c>
    </row>
    <row r="215" spans="1:15" x14ac:dyDescent="0.25">
      <c r="A215" s="1"/>
      <c r="B215" s="2"/>
      <c r="C215" s="2"/>
      <c r="D215" s="2"/>
      <c r="E215" s="2"/>
      <c r="F215" s="2"/>
      <c r="G215" s="1"/>
      <c r="N215" s="9">
        <f>SUM(N213:N214)</f>
        <v>502035236665</v>
      </c>
      <c r="O215" s="18" t="s">
        <v>25</v>
      </c>
    </row>
    <row r="216" spans="1:15" x14ac:dyDescent="0.25">
      <c r="A216" s="1"/>
      <c r="B216" s="2"/>
      <c r="C216" s="2" t="s">
        <v>15</v>
      </c>
      <c r="D216" s="2"/>
      <c r="E216" s="4">
        <v>0.1</v>
      </c>
      <c r="F216" s="2">
        <f>D202*E216</f>
        <v>53636205666</v>
      </c>
      <c r="G216" s="1"/>
    </row>
    <row r="217" spans="1:15" x14ac:dyDescent="0.25">
      <c r="A217" s="1"/>
      <c r="B217" s="2"/>
      <c r="C217" s="2"/>
      <c r="D217" s="2"/>
      <c r="E217" s="2"/>
      <c r="F217" s="2"/>
      <c r="G217" s="1"/>
    </row>
    <row r="218" spans="1:15" ht="15.75" x14ac:dyDescent="0.25">
      <c r="A218" s="1"/>
      <c r="B218" s="2"/>
      <c r="C218" s="2" t="s">
        <v>16</v>
      </c>
      <c r="D218" s="2"/>
      <c r="E218" s="2"/>
      <c r="F218" s="10">
        <f>F214+F216</f>
        <v>559747477493.5</v>
      </c>
      <c r="G218" s="1"/>
      <c r="L218" s="4">
        <v>0.05</v>
      </c>
      <c r="N218" s="19">
        <f>N215*L218</f>
        <v>25101761833.25</v>
      </c>
      <c r="O218" s="14"/>
    </row>
    <row r="219" spans="1:15" x14ac:dyDescent="0.25">
      <c r="A219" s="1"/>
      <c r="B219" s="2"/>
      <c r="C219" s="2"/>
      <c r="D219" s="2"/>
      <c r="E219" s="2"/>
      <c r="F219" s="2"/>
      <c r="G219" s="1"/>
      <c r="L219" s="4">
        <v>0.02</v>
      </c>
      <c r="N219" s="19">
        <f>N209*L219</f>
        <v>9225058161.6200008</v>
      </c>
      <c r="O219" s="14"/>
    </row>
    <row r="220" spans="1:15" x14ac:dyDescent="0.25">
      <c r="N220" s="9">
        <f>SUM(N218:N219)</f>
        <v>34326819994.870003</v>
      </c>
      <c r="O220" s="18" t="s">
        <v>30</v>
      </c>
    </row>
    <row r="222" spans="1:15" x14ac:dyDescent="0.25">
      <c r="L222" s="17">
        <f>L188-N222</f>
        <v>0.1300048828125</v>
      </c>
      <c r="N222" s="9">
        <f>N215+N220</f>
        <v>536362056659.87</v>
      </c>
      <c r="O222" s="18" t="s">
        <v>31</v>
      </c>
    </row>
    <row r="226" spans="1:15" ht="15.75" x14ac:dyDescent="0.25">
      <c r="A226" s="1"/>
      <c r="B226" s="22" t="s">
        <v>34</v>
      </c>
      <c r="C226" s="23"/>
      <c r="D226" s="23"/>
      <c r="E226" s="23"/>
      <c r="F226" s="24"/>
      <c r="G226" s="1"/>
      <c r="J226" s="16" t="s">
        <v>19</v>
      </c>
      <c r="K226" s="16" t="s">
        <v>20</v>
      </c>
      <c r="L226" s="16" t="s">
        <v>18</v>
      </c>
      <c r="M226" s="15"/>
      <c r="N226" s="16" t="s">
        <v>21</v>
      </c>
      <c r="O226" s="16" t="s">
        <v>22</v>
      </c>
    </row>
    <row r="227" spans="1:15" x14ac:dyDescent="0.25">
      <c r="A227" s="1"/>
      <c r="B227" s="25" t="s">
        <v>0</v>
      </c>
      <c r="C227" s="2" t="s">
        <v>2</v>
      </c>
      <c r="D227" s="2">
        <v>55311662424</v>
      </c>
      <c r="E227" s="2"/>
      <c r="F227" s="2"/>
      <c r="G227" s="1"/>
      <c r="J227" s="2">
        <f>D227+D233</f>
        <v>991141299071</v>
      </c>
      <c r="K227" s="2">
        <f>D228+D234</f>
        <v>68273657686</v>
      </c>
      <c r="L227" s="2">
        <f>D229+D235</f>
        <v>1059414956757</v>
      </c>
      <c r="M227" s="2"/>
      <c r="N227" s="2">
        <v>10695510000</v>
      </c>
      <c r="O227" s="5">
        <v>19189476762</v>
      </c>
    </row>
    <row r="228" spans="1:15" x14ac:dyDescent="0.25">
      <c r="A228" s="1"/>
      <c r="B228" s="26"/>
      <c r="C228" s="2" t="s">
        <v>3</v>
      </c>
      <c r="D228" s="2">
        <v>2765583121</v>
      </c>
      <c r="E228" s="2"/>
      <c r="F228" s="2"/>
      <c r="G228" s="1"/>
      <c r="J228" s="2"/>
      <c r="K228" s="2"/>
      <c r="L228" s="2"/>
      <c r="M228" s="2"/>
      <c r="N228" s="2">
        <v>15809750000</v>
      </c>
      <c r="O228" s="2"/>
    </row>
    <row r="229" spans="1:15" x14ac:dyDescent="0.25">
      <c r="A229" s="1"/>
      <c r="B229" s="27"/>
      <c r="C229" s="2" t="s">
        <v>4</v>
      </c>
      <c r="D229" s="3">
        <f>SUM(D227:D228)</f>
        <v>58077245545</v>
      </c>
      <c r="E229" s="4">
        <v>0.1</v>
      </c>
      <c r="F229" s="7">
        <f>D229*E229</f>
        <v>5807724554.5</v>
      </c>
      <c r="G229" s="1" t="s">
        <v>6</v>
      </c>
      <c r="J229" s="2"/>
      <c r="K229" s="2"/>
      <c r="L229" s="2"/>
      <c r="M229" s="2"/>
      <c r="N229" s="2">
        <v>3593231459</v>
      </c>
      <c r="O229" s="2"/>
    </row>
    <row r="230" spans="1:15" x14ac:dyDescent="0.25">
      <c r="A230" s="1"/>
      <c r="B230" s="2"/>
      <c r="C230" s="2"/>
      <c r="D230" s="2"/>
      <c r="E230" s="2"/>
      <c r="F230" s="2"/>
      <c r="G230" s="1"/>
      <c r="J230" s="2"/>
      <c r="K230" s="2"/>
      <c r="L230" s="2"/>
      <c r="M230" s="2"/>
      <c r="N230" s="2">
        <v>9239685000</v>
      </c>
      <c r="O230" s="2"/>
    </row>
    <row r="231" spans="1:15" x14ac:dyDescent="0.25">
      <c r="A231" s="1"/>
      <c r="B231" s="2"/>
      <c r="C231" s="2"/>
      <c r="D231" s="2"/>
      <c r="E231" s="2"/>
      <c r="F231" s="8">
        <f>D229+F229</f>
        <v>63884970099.5</v>
      </c>
      <c r="G231" s="1" t="s">
        <v>7</v>
      </c>
      <c r="J231" s="2"/>
      <c r="K231" s="2"/>
      <c r="L231" s="2"/>
      <c r="M231" s="2"/>
      <c r="N231" s="2">
        <v>81574929240</v>
      </c>
      <c r="O231" s="2"/>
    </row>
    <row r="232" spans="1:15" x14ac:dyDescent="0.25">
      <c r="A232" s="1"/>
      <c r="B232" s="2"/>
      <c r="C232" s="2"/>
      <c r="D232" s="2"/>
      <c r="E232" s="2"/>
      <c r="F232" s="2"/>
      <c r="G232" s="1"/>
      <c r="J232" s="2"/>
      <c r="K232" s="2"/>
      <c r="L232" s="2"/>
      <c r="M232" s="2"/>
      <c r="N232" s="2">
        <v>4818960000</v>
      </c>
      <c r="O232" s="2"/>
    </row>
    <row r="233" spans="1:15" x14ac:dyDescent="0.25">
      <c r="A233" s="1"/>
      <c r="B233" s="25" t="s">
        <v>1</v>
      </c>
      <c r="C233" s="2" t="s">
        <v>2</v>
      </c>
      <c r="D233" s="2">
        <v>935829636647</v>
      </c>
      <c r="E233" s="2"/>
      <c r="F233" s="2"/>
      <c r="G233" s="1"/>
      <c r="J233" s="2"/>
      <c r="K233" s="2"/>
      <c r="L233" s="2"/>
      <c r="M233" s="2"/>
      <c r="N233" s="2">
        <v>9547470000</v>
      </c>
      <c r="O233" s="2"/>
    </row>
    <row r="234" spans="1:15" x14ac:dyDescent="0.25">
      <c r="A234" s="1"/>
      <c r="B234" s="26"/>
      <c r="C234" s="2" t="s">
        <v>5</v>
      </c>
      <c r="D234" s="2">
        <v>65508074565</v>
      </c>
      <c r="E234" s="2"/>
      <c r="F234" s="2"/>
      <c r="G234" s="1"/>
      <c r="J234" s="2"/>
      <c r="K234" s="2"/>
      <c r="L234" s="2"/>
      <c r="M234" s="2"/>
      <c r="N234" s="2">
        <v>4313450400</v>
      </c>
      <c r="O234" s="2"/>
    </row>
    <row r="235" spans="1:15" x14ac:dyDescent="0.25">
      <c r="A235" s="1"/>
      <c r="B235" s="27"/>
      <c r="C235" s="2" t="s">
        <v>4</v>
      </c>
      <c r="D235" s="3">
        <f>SUM(D233:D234)</f>
        <v>1001337711212</v>
      </c>
      <c r="E235" s="4">
        <v>0.1</v>
      </c>
      <c r="F235" s="7">
        <f>D235*E235</f>
        <v>100133771121.20001</v>
      </c>
      <c r="G235" s="1" t="s">
        <v>6</v>
      </c>
      <c r="J235" s="2"/>
      <c r="K235" s="2"/>
      <c r="L235" s="2"/>
      <c r="M235" s="2"/>
      <c r="N235" s="2">
        <v>7000000</v>
      </c>
      <c r="O235" s="2"/>
    </row>
    <row r="236" spans="1:15" x14ac:dyDescent="0.25">
      <c r="A236" s="1"/>
      <c r="B236" s="2"/>
      <c r="C236" s="2"/>
      <c r="D236" s="2"/>
      <c r="E236" s="2"/>
      <c r="F236" s="2"/>
      <c r="G236" s="1"/>
      <c r="J236" s="2"/>
      <c r="K236" s="2"/>
      <c r="L236" s="2"/>
      <c r="M236" s="2"/>
      <c r="N236" s="2">
        <v>1038000000</v>
      </c>
      <c r="O236" s="2"/>
    </row>
    <row r="237" spans="1:15" x14ac:dyDescent="0.25">
      <c r="A237" s="1"/>
      <c r="B237" s="2"/>
      <c r="C237" s="2"/>
      <c r="D237" s="2"/>
      <c r="E237" s="2"/>
      <c r="F237" s="8">
        <f>D235+F235</f>
        <v>1101471482333.2</v>
      </c>
      <c r="G237" s="1" t="s">
        <v>7</v>
      </c>
      <c r="J237" s="2"/>
      <c r="K237" s="2"/>
      <c r="L237" s="2"/>
      <c r="M237" s="2"/>
      <c r="N237" s="2">
        <v>538000000</v>
      </c>
      <c r="O237" s="2"/>
    </row>
    <row r="238" spans="1:15" x14ac:dyDescent="0.25">
      <c r="A238" s="1"/>
      <c r="B238" s="2"/>
      <c r="C238" s="2"/>
      <c r="D238" s="2"/>
      <c r="E238" s="2"/>
      <c r="F238" s="2"/>
      <c r="G238" s="1"/>
      <c r="J238" s="2"/>
      <c r="K238" s="2"/>
      <c r="L238" s="2"/>
      <c r="M238" s="2"/>
      <c r="N238" s="2">
        <v>832000000</v>
      </c>
      <c r="O238" s="2"/>
    </row>
    <row r="239" spans="1:15" x14ac:dyDescent="0.25">
      <c r="A239" s="1"/>
      <c r="B239" s="2"/>
      <c r="C239" s="2"/>
      <c r="D239" s="2"/>
      <c r="E239" s="2"/>
      <c r="F239" s="2"/>
      <c r="G239" s="1"/>
      <c r="J239" s="2"/>
      <c r="K239" s="2"/>
      <c r="L239" s="2"/>
      <c r="M239" s="2"/>
      <c r="N239" s="2">
        <v>400000000</v>
      </c>
      <c r="O239" s="2"/>
    </row>
    <row r="240" spans="1:15" ht="15.75" thickBot="1" x14ac:dyDescent="0.3">
      <c r="A240" s="1"/>
      <c r="B240" s="2"/>
      <c r="C240" s="2"/>
      <c r="D240" s="2"/>
      <c r="E240" s="2"/>
      <c r="F240" s="12">
        <f>F229+F235</f>
        <v>105941495675.70001</v>
      </c>
      <c r="G240" s="1" t="s">
        <v>8</v>
      </c>
      <c r="J240" s="2"/>
      <c r="K240" s="2"/>
      <c r="L240" s="2"/>
      <c r="M240" s="2"/>
      <c r="N240" s="2">
        <v>590000000</v>
      </c>
      <c r="O240" s="2"/>
    </row>
    <row r="241" spans="1:15" ht="16.5" thickBot="1" x14ac:dyDescent="0.3">
      <c r="A241" s="1"/>
      <c r="B241" s="2"/>
      <c r="C241" s="2" t="s">
        <v>10</v>
      </c>
      <c r="D241" s="3">
        <f>D229+D235</f>
        <v>1059414956757</v>
      </c>
      <c r="E241" s="11"/>
      <c r="F241" s="13">
        <f>F231+F237</f>
        <v>1165356452432.7</v>
      </c>
      <c r="G241" s="1" t="s">
        <v>9</v>
      </c>
      <c r="J241" s="2"/>
      <c r="K241" s="2"/>
      <c r="L241" s="2"/>
      <c r="M241" s="2"/>
      <c r="N241" s="2">
        <v>112745039978</v>
      </c>
      <c r="O241" s="2"/>
    </row>
    <row r="242" spans="1:15" x14ac:dyDescent="0.25">
      <c r="A242" s="1"/>
      <c r="B242" s="2"/>
      <c r="C242" s="2"/>
      <c r="D242" s="2"/>
      <c r="E242" s="2"/>
      <c r="F242" s="6"/>
      <c r="G242" s="1"/>
      <c r="J242" s="2"/>
      <c r="K242" s="2"/>
      <c r="L242" s="2"/>
      <c r="M242" s="2"/>
      <c r="N242" s="2">
        <v>21260743083</v>
      </c>
      <c r="O242" s="2"/>
    </row>
    <row r="243" spans="1:15" x14ac:dyDescent="0.25">
      <c r="A243" s="1"/>
      <c r="B243" s="2"/>
      <c r="C243" s="2"/>
      <c r="D243" s="2"/>
      <c r="E243" s="2"/>
      <c r="F243" s="2"/>
      <c r="G243" s="1"/>
      <c r="N243" s="2">
        <v>207189903742</v>
      </c>
      <c r="O243" s="2"/>
    </row>
    <row r="244" spans="1:15" x14ac:dyDescent="0.25">
      <c r="A244" s="1"/>
      <c r="B244" s="2"/>
      <c r="C244" s="2"/>
      <c r="D244" s="2"/>
      <c r="E244" s="2"/>
      <c r="F244" s="2"/>
      <c r="G244" s="1"/>
      <c r="N244" s="2">
        <v>50431431912</v>
      </c>
      <c r="O244" s="2"/>
    </row>
    <row r="245" spans="1:15" x14ac:dyDescent="0.25">
      <c r="A245" s="1"/>
      <c r="B245" s="2"/>
      <c r="C245" s="2"/>
      <c r="D245" s="2"/>
      <c r="E245" s="2"/>
      <c r="F245" s="2"/>
      <c r="G245" s="1"/>
      <c r="N245" s="2">
        <v>27980229772</v>
      </c>
      <c r="O245" s="2"/>
    </row>
    <row r="246" spans="1:15" x14ac:dyDescent="0.25">
      <c r="A246" s="1"/>
      <c r="B246" s="2"/>
      <c r="C246" s="2" t="s">
        <v>11</v>
      </c>
      <c r="D246" s="2">
        <f>D228+D234</f>
        <v>68273657686</v>
      </c>
      <c r="E246" s="4">
        <v>0.1</v>
      </c>
      <c r="F246" s="2">
        <f>D246*E246</f>
        <v>6827365768.6000004</v>
      </c>
      <c r="G246" s="1"/>
      <c r="N246" s="2">
        <v>159157950080</v>
      </c>
      <c r="O246" s="2"/>
    </row>
    <row r="247" spans="1:15" x14ac:dyDescent="0.25">
      <c r="A247" s="1"/>
      <c r="B247" s="2"/>
      <c r="C247" s="2"/>
      <c r="D247" s="2"/>
      <c r="E247" s="2"/>
      <c r="F247" s="2"/>
      <c r="G247" s="1"/>
      <c r="N247" s="2">
        <v>91873887510</v>
      </c>
      <c r="O247" s="2"/>
    </row>
    <row r="248" spans="1:15" x14ac:dyDescent="0.25">
      <c r="A248" s="1"/>
      <c r="B248" s="2"/>
      <c r="C248" s="2" t="s">
        <v>12</v>
      </c>
      <c r="D248" s="2">
        <f>D229+D235</f>
        <v>1059414956757</v>
      </c>
      <c r="E248" s="4">
        <v>0.05</v>
      </c>
      <c r="F248" s="2">
        <f>D248*E248</f>
        <v>52970747837.850006</v>
      </c>
      <c r="G248" s="1"/>
      <c r="J248" s="2">
        <v>13338279726</v>
      </c>
      <c r="N248" s="2">
        <v>3590909091</v>
      </c>
      <c r="O248" s="2"/>
    </row>
    <row r="249" spans="1:15" x14ac:dyDescent="0.25">
      <c r="A249" s="1"/>
      <c r="B249" s="2"/>
      <c r="C249" s="2"/>
      <c r="D249" s="2"/>
      <c r="E249" s="2"/>
      <c r="F249" s="2"/>
      <c r="G249" s="1"/>
      <c r="J249" s="2">
        <v>24586116829</v>
      </c>
      <c r="N249" s="2">
        <v>603076500</v>
      </c>
      <c r="O249" s="2"/>
    </row>
    <row r="250" spans="1:15" x14ac:dyDescent="0.25">
      <c r="A250" s="1"/>
      <c r="B250" s="2"/>
      <c r="C250" s="2"/>
      <c r="D250" s="2"/>
      <c r="E250" s="2"/>
      <c r="F250" s="2"/>
      <c r="G250" s="1"/>
      <c r="J250" s="2">
        <f>SUM(J248:J249)</f>
        <v>37924396555</v>
      </c>
      <c r="N250" s="2">
        <v>88590778880</v>
      </c>
      <c r="O250" s="2"/>
    </row>
    <row r="251" spans="1:15" x14ac:dyDescent="0.25">
      <c r="A251" s="1"/>
      <c r="B251" s="2"/>
      <c r="C251" s="2"/>
      <c r="D251" s="2"/>
      <c r="E251" s="2"/>
      <c r="F251" s="2"/>
      <c r="G251" s="1"/>
      <c r="N251" s="2">
        <v>29407700000</v>
      </c>
      <c r="O251" s="2"/>
    </row>
    <row r="252" spans="1:15" ht="15.75" x14ac:dyDescent="0.25">
      <c r="A252" s="1"/>
      <c r="B252" s="2"/>
      <c r="C252" s="2" t="s">
        <v>13</v>
      </c>
      <c r="D252" s="2"/>
      <c r="E252" s="2"/>
      <c r="F252" s="2">
        <f>SUM(F246:F248)</f>
        <v>59798113606.450005</v>
      </c>
      <c r="G252" s="1"/>
      <c r="N252" s="10">
        <f>SUM(N227:N251)</f>
        <v>935829636647</v>
      </c>
      <c r="O252" s="10">
        <f>SUM(O227:O247)</f>
        <v>19189476762</v>
      </c>
    </row>
    <row r="253" spans="1:15" x14ac:dyDescent="0.25">
      <c r="A253" s="1"/>
      <c r="B253" s="2"/>
      <c r="C253" s="2" t="s">
        <v>14</v>
      </c>
      <c r="D253" s="2"/>
      <c r="E253" s="2"/>
      <c r="F253" s="2">
        <f>D241-F252</f>
        <v>999616843150.55005</v>
      </c>
      <c r="G253" s="1"/>
    </row>
    <row r="254" spans="1:15" x14ac:dyDescent="0.25">
      <c r="A254" s="1"/>
      <c r="B254" s="2"/>
      <c r="C254" s="2"/>
      <c r="D254" s="2"/>
      <c r="E254" s="2"/>
      <c r="F254" s="2"/>
      <c r="G254" s="1"/>
    </row>
    <row r="255" spans="1:15" x14ac:dyDescent="0.25">
      <c r="A255" s="1"/>
      <c r="B255" s="2"/>
      <c r="C255" s="2" t="s">
        <v>15</v>
      </c>
      <c r="D255" s="2"/>
      <c r="E255" s="4">
        <v>0.1</v>
      </c>
      <c r="F255" s="2">
        <f>D241*E255</f>
        <v>105941495675.70001</v>
      </c>
      <c r="G255" s="1"/>
    </row>
    <row r="256" spans="1:15" x14ac:dyDescent="0.25">
      <c r="A256" s="1"/>
      <c r="B256" s="2"/>
      <c r="C256" s="2"/>
      <c r="D256" s="2"/>
      <c r="E256" s="2"/>
      <c r="F256" s="2"/>
      <c r="G256" s="1"/>
      <c r="N256" s="2">
        <v>971951822309</v>
      </c>
      <c r="O256" s="14" t="s">
        <v>36</v>
      </c>
    </row>
    <row r="257" spans="1:16" ht="15.75" x14ac:dyDescent="0.25">
      <c r="A257" s="1"/>
      <c r="B257" s="2"/>
      <c r="C257" s="2" t="s">
        <v>16</v>
      </c>
      <c r="D257" s="2"/>
      <c r="E257" s="2"/>
      <c r="F257" s="10">
        <f>F253+F255</f>
        <v>1105558338826.25</v>
      </c>
      <c r="G257" s="1"/>
      <c r="N257" s="2">
        <v>19189476762</v>
      </c>
      <c r="O257" s="14" t="s">
        <v>22</v>
      </c>
    </row>
    <row r="258" spans="1:16" x14ac:dyDescent="0.25">
      <c r="A258" s="1"/>
      <c r="B258" s="2"/>
      <c r="C258" s="2"/>
      <c r="D258" s="2"/>
      <c r="E258" s="2"/>
      <c r="F258" s="2"/>
      <c r="G258" s="1"/>
      <c r="N258" s="9">
        <f>SUM(N256:N257)</f>
        <v>991141299071</v>
      </c>
      <c r="O258" s="18" t="s">
        <v>25</v>
      </c>
    </row>
    <row r="261" spans="1:16" x14ac:dyDescent="0.25">
      <c r="L261" s="4">
        <v>0.05</v>
      </c>
      <c r="N261" s="19">
        <f>N258*L261</f>
        <v>49557064953.550003</v>
      </c>
      <c r="O261" s="14"/>
    </row>
    <row r="262" spans="1:16" x14ac:dyDescent="0.25">
      <c r="L262" s="4">
        <v>0.02</v>
      </c>
      <c r="N262" s="19">
        <f>N252*L262</f>
        <v>18716592732.939999</v>
      </c>
      <c r="O262" s="14"/>
    </row>
    <row r="263" spans="1:16" x14ac:dyDescent="0.25">
      <c r="N263" s="9">
        <f>SUM(N261:N262)</f>
        <v>68273657686.490005</v>
      </c>
      <c r="O263" s="18" t="s">
        <v>30</v>
      </c>
    </row>
    <row r="265" spans="1:16" x14ac:dyDescent="0.25">
      <c r="L265" s="17">
        <f>L227-N265</f>
        <v>-0.489990234375</v>
      </c>
      <c r="N265" s="9">
        <f>N258+N263</f>
        <v>1059414956757.49</v>
      </c>
      <c r="O265" s="18" t="s">
        <v>31</v>
      </c>
    </row>
    <row r="272" spans="1:16" ht="15.75" x14ac:dyDescent="0.25">
      <c r="A272" s="1"/>
      <c r="B272" s="22" t="s">
        <v>37</v>
      </c>
      <c r="C272" s="23"/>
      <c r="D272" s="23"/>
      <c r="E272" s="23"/>
      <c r="F272" s="24"/>
      <c r="G272" s="1"/>
      <c r="J272" s="16" t="s">
        <v>19</v>
      </c>
      <c r="K272" s="16" t="s">
        <v>20</v>
      </c>
      <c r="L272" s="16" t="s">
        <v>18</v>
      </c>
      <c r="M272" s="15"/>
      <c r="N272" s="16" t="s">
        <v>21</v>
      </c>
      <c r="O272" s="16" t="s">
        <v>38</v>
      </c>
      <c r="P272" s="16" t="s">
        <v>22</v>
      </c>
    </row>
    <row r="273" spans="1:16" x14ac:dyDescent="0.25">
      <c r="A273" s="1"/>
      <c r="B273" s="25" t="s">
        <v>0</v>
      </c>
      <c r="C273" s="2" t="s">
        <v>2</v>
      </c>
      <c r="D273" s="2">
        <v>98595642926</v>
      </c>
      <c r="E273" s="2"/>
      <c r="F273" s="2"/>
      <c r="G273" s="1"/>
      <c r="J273" s="2">
        <f>D273+D279</f>
        <v>766146930757</v>
      </c>
      <c r="K273" s="2">
        <f>D274+D280</f>
        <v>53901603222</v>
      </c>
      <c r="L273" s="2">
        <f>D275+D281</f>
        <v>820048533979</v>
      </c>
      <c r="M273" s="2"/>
      <c r="N273" s="2">
        <v>111129996519</v>
      </c>
      <c r="O273" s="2"/>
      <c r="P273" s="5"/>
    </row>
    <row r="274" spans="1:16" x14ac:dyDescent="0.25">
      <c r="A274" s="1"/>
      <c r="B274" s="26"/>
      <c r="C274" s="2" t="s">
        <v>3</v>
      </c>
      <c r="D274" s="2">
        <v>4929782146</v>
      </c>
      <c r="E274" s="2"/>
      <c r="F274" s="2"/>
      <c r="G274" s="1"/>
      <c r="J274" s="2"/>
      <c r="K274" s="2"/>
      <c r="L274" s="2"/>
      <c r="M274" s="2"/>
      <c r="N274" s="2">
        <v>33636506965</v>
      </c>
      <c r="O274" s="2"/>
      <c r="P274" s="2"/>
    </row>
    <row r="275" spans="1:16" x14ac:dyDescent="0.25">
      <c r="A275" s="1"/>
      <c r="B275" s="27"/>
      <c r="C275" s="2" t="s">
        <v>4</v>
      </c>
      <c r="D275" s="3">
        <f>SUM(D273:D274)</f>
        <v>103525425072</v>
      </c>
      <c r="E275" s="4">
        <v>0.1</v>
      </c>
      <c r="F275" s="7">
        <f>D275*E275</f>
        <v>10352542507.200001</v>
      </c>
      <c r="G275" s="1" t="s">
        <v>6</v>
      </c>
      <c r="J275" s="2"/>
      <c r="K275" s="2"/>
      <c r="L275" s="2"/>
      <c r="M275" s="2"/>
      <c r="N275" s="2">
        <v>15371881284</v>
      </c>
      <c r="O275" s="2"/>
      <c r="P275" s="2"/>
    </row>
    <row r="276" spans="1:16" x14ac:dyDescent="0.25">
      <c r="A276" s="1"/>
      <c r="B276" s="2"/>
      <c r="C276" s="2"/>
      <c r="D276" s="2"/>
      <c r="E276" s="2"/>
      <c r="F276" s="2"/>
      <c r="G276" s="1"/>
      <c r="J276" s="2"/>
      <c r="K276" s="2"/>
      <c r="L276" s="2"/>
      <c r="M276" s="2"/>
      <c r="N276" s="2">
        <v>36737298789</v>
      </c>
      <c r="O276" s="2"/>
      <c r="P276" s="2"/>
    </row>
    <row r="277" spans="1:16" x14ac:dyDescent="0.25">
      <c r="A277" s="1"/>
      <c r="B277" s="2"/>
      <c r="C277" s="2"/>
      <c r="D277" s="2"/>
      <c r="E277" s="2"/>
      <c r="F277" s="8">
        <f>D275+F275</f>
        <v>113877967579.2</v>
      </c>
      <c r="G277" s="1" t="s">
        <v>7</v>
      </c>
      <c r="J277" s="2"/>
      <c r="K277" s="2"/>
      <c r="L277" s="2"/>
      <c r="M277" s="2"/>
      <c r="N277" s="2">
        <v>9021287115</v>
      </c>
      <c r="O277" s="2"/>
      <c r="P277" s="2"/>
    </row>
    <row r="278" spans="1:16" x14ac:dyDescent="0.25">
      <c r="A278" s="1"/>
      <c r="B278" s="2"/>
      <c r="C278" s="2"/>
      <c r="D278" s="2"/>
      <c r="E278" s="2"/>
      <c r="F278" s="2"/>
      <c r="G278" s="1"/>
      <c r="J278" s="2"/>
      <c r="K278" s="2"/>
      <c r="L278" s="2"/>
      <c r="M278" s="2"/>
      <c r="N278" s="2">
        <v>80525015044</v>
      </c>
      <c r="O278" s="2"/>
      <c r="P278" s="2"/>
    </row>
    <row r="279" spans="1:16" x14ac:dyDescent="0.25">
      <c r="A279" s="1"/>
      <c r="B279" s="25" t="s">
        <v>1</v>
      </c>
      <c r="C279" s="2" t="s">
        <v>2</v>
      </c>
      <c r="D279" s="2">
        <v>667551287831</v>
      </c>
      <c r="E279" s="2"/>
      <c r="F279" s="2"/>
      <c r="G279" s="1"/>
      <c r="J279" s="2"/>
      <c r="K279" s="2"/>
      <c r="L279" s="2"/>
      <c r="M279" s="2"/>
      <c r="N279" s="2">
        <v>746183505</v>
      </c>
      <c r="O279" s="2"/>
      <c r="P279" s="2"/>
    </row>
    <row r="280" spans="1:16" x14ac:dyDescent="0.25">
      <c r="A280" s="1"/>
      <c r="B280" s="26"/>
      <c r="C280" s="2" t="s">
        <v>5</v>
      </c>
      <c r="D280" s="2">
        <v>48971821076</v>
      </c>
      <c r="E280" s="2"/>
      <c r="F280" s="2"/>
      <c r="G280" s="1"/>
      <c r="J280" s="2"/>
      <c r="K280" s="2"/>
      <c r="L280" s="2"/>
      <c r="M280" s="2"/>
      <c r="N280" s="2">
        <v>3553179423</v>
      </c>
      <c r="O280" s="2"/>
      <c r="P280" s="2"/>
    </row>
    <row r="281" spans="1:16" x14ac:dyDescent="0.25">
      <c r="A281" s="1"/>
      <c r="B281" s="27"/>
      <c r="C281" s="2" t="s">
        <v>4</v>
      </c>
      <c r="D281" s="3">
        <f>SUM(D279:D280)</f>
        <v>716523108907</v>
      </c>
      <c r="E281" s="4">
        <v>0.1</v>
      </c>
      <c r="F281" s="7">
        <f>D281*E281</f>
        <v>71652310890.699997</v>
      </c>
      <c r="G281" s="1" t="s">
        <v>6</v>
      </c>
      <c r="J281" s="2"/>
      <c r="K281" s="2"/>
      <c r="L281" s="2"/>
      <c r="M281" s="2"/>
      <c r="N281" s="2">
        <v>7002839206</v>
      </c>
      <c r="O281" s="2"/>
      <c r="P281" s="2"/>
    </row>
    <row r="282" spans="1:16" x14ac:dyDescent="0.25">
      <c r="A282" s="1"/>
      <c r="B282" s="2"/>
      <c r="C282" s="2"/>
      <c r="D282" s="2"/>
      <c r="E282" s="2"/>
      <c r="F282" s="2"/>
      <c r="G282" s="1"/>
      <c r="J282" s="2"/>
      <c r="K282" s="2"/>
      <c r="L282" s="2"/>
      <c r="M282" s="2"/>
      <c r="N282" s="2">
        <v>47915706554</v>
      </c>
      <c r="O282" s="2"/>
      <c r="P282" s="2"/>
    </row>
    <row r="283" spans="1:16" x14ac:dyDescent="0.25">
      <c r="A283" s="1"/>
      <c r="B283" s="2"/>
      <c r="C283" s="2"/>
      <c r="D283" s="2"/>
      <c r="E283" s="2"/>
      <c r="F283" s="8">
        <f>D281+F281</f>
        <v>788175419797.69995</v>
      </c>
      <c r="G283" s="1" t="s">
        <v>7</v>
      </c>
      <c r="J283" s="2"/>
      <c r="K283" s="2"/>
      <c r="L283" s="2"/>
      <c r="M283" s="2"/>
      <c r="N283" s="2">
        <v>14821156740</v>
      </c>
      <c r="O283" s="2"/>
      <c r="P283" s="2"/>
    </row>
    <row r="284" spans="1:16" x14ac:dyDescent="0.25">
      <c r="A284" s="1"/>
      <c r="B284" s="2"/>
      <c r="C284" s="2"/>
      <c r="D284" s="2"/>
      <c r="E284" s="2"/>
      <c r="F284" s="2"/>
      <c r="G284" s="1"/>
      <c r="J284" s="2"/>
      <c r="K284" s="2"/>
      <c r="L284" s="2"/>
      <c r="M284" s="2"/>
      <c r="N284" s="2">
        <v>2074531197</v>
      </c>
      <c r="O284" s="2"/>
      <c r="P284" s="2"/>
    </row>
    <row r="285" spans="1:16" x14ac:dyDescent="0.25">
      <c r="A285" s="1"/>
      <c r="B285" s="2"/>
      <c r="C285" s="2"/>
      <c r="D285" s="2"/>
      <c r="E285" s="2"/>
      <c r="F285" s="2"/>
      <c r="G285" s="1"/>
      <c r="J285" s="2"/>
      <c r="K285" s="2"/>
      <c r="L285" s="2"/>
      <c r="M285" s="2"/>
      <c r="N285" s="2">
        <v>27292133879</v>
      </c>
      <c r="O285" s="2"/>
      <c r="P285" s="2"/>
    </row>
    <row r="286" spans="1:16" ht="15.75" thickBot="1" x14ac:dyDescent="0.3">
      <c r="A286" s="1"/>
      <c r="B286" s="2"/>
      <c r="C286" s="2"/>
      <c r="D286" s="2"/>
      <c r="E286" s="2"/>
      <c r="F286" s="12">
        <f>F275+F281</f>
        <v>82004853397.899994</v>
      </c>
      <c r="G286" s="1" t="s">
        <v>8</v>
      </c>
      <c r="J286" s="2"/>
      <c r="K286" s="2"/>
      <c r="L286" s="2"/>
      <c r="M286" s="2"/>
      <c r="N286" s="2">
        <v>63831831130</v>
      </c>
      <c r="O286" s="2"/>
      <c r="P286" s="2"/>
    </row>
    <row r="287" spans="1:16" ht="16.5" thickBot="1" x14ac:dyDescent="0.3">
      <c r="A287" s="1"/>
      <c r="B287" s="2"/>
      <c r="C287" s="2" t="s">
        <v>10</v>
      </c>
      <c r="D287" s="3">
        <f>D275+D281</f>
        <v>820048533979</v>
      </c>
      <c r="E287" s="11"/>
      <c r="F287" s="13">
        <f>F277+F283</f>
        <v>902053387376.8999</v>
      </c>
      <c r="G287" s="1" t="s">
        <v>9</v>
      </c>
      <c r="J287" s="2"/>
      <c r="K287" s="2"/>
      <c r="L287" s="2"/>
      <c r="M287" s="2"/>
      <c r="N287" s="2">
        <v>653140387</v>
      </c>
      <c r="O287" s="2"/>
      <c r="P287" s="2"/>
    </row>
    <row r="288" spans="1:16" x14ac:dyDescent="0.25">
      <c r="A288" s="1"/>
      <c r="B288" s="2"/>
      <c r="C288" s="2"/>
      <c r="D288" s="2"/>
      <c r="E288" s="2"/>
      <c r="F288" s="6"/>
      <c r="G288" s="1"/>
      <c r="J288" s="2"/>
      <c r="K288" s="2"/>
      <c r="L288" s="2"/>
      <c r="M288" s="2"/>
      <c r="N288" s="2">
        <v>44170397616</v>
      </c>
      <c r="O288" s="2"/>
      <c r="P288" s="2"/>
    </row>
    <row r="289" spans="1:16" x14ac:dyDescent="0.25">
      <c r="A289" s="1"/>
      <c r="B289" s="2"/>
      <c r="C289" s="2"/>
      <c r="D289" s="2"/>
      <c r="E289" s="2"/>
      <c r="F289" s="2"/>
      <c r="G289" s="1"/>
      <c r="N289" s="2">
        <v>11851953689</v>
      </c>
      <c r="O289" s="2"/>
      <c r="P289" s="2"/>
    </row>
    <row r="290" spans="1:16" x14ac:dyDescent="0.25">
      <c r="A290" s="1"/>
      <c r="B290" s="2"/>
      <c r="C290" s="2"/>
      <c r="D290" s="2"/>
      <c r="E290" s="2"/>
      <c r="F290" s="2"/>
      <c r="G290" s="1"/>
      <c r="N290" s="2">
        <v>20805145418</v>
      </c>
      <c r="O290" s="2"/>
      <c r="P290" s="2"/>
    </row>
    <row r="291" spans="1:16" x14ac:dyDescent="0.25">
      <c r="A291" s="1"/>
      <c r="B291" s="2"/>
      <c r="C291" s="2"/>
      <c r="D291" s="2"/>
      <c r="E291" s="2"/>
      <c r="F291" s="2"/>
      <c r="G291" s="1"/>
      <c r="N291" s="2">
        <v>7279176622</v>
      </c>
      <c r="O291" s="2"/>
      <c r="P291" s="2"/>
    </row>
    <row r="292" spans="1:16" x14ac:dyDescent="0.25">
      <c r="A292" s="1"/>
      <c r="B292" s="2"/>
      <c r="C292" s="2" t="s">
        <v>11</v>
      </c>
      <c r="D292" s="2">
        <f>D274+D280</f>
        <v>53901603222</v>
      </c>
      <c r="E292" s="4">
        <v>0.1</v>
      </c>
      <c r="F292" s="2">
        <f>D292*E292</f>
        <v>5390160322.2000008</v>
      </c>
      <c r="G292" s="1"/>
      <c r="N292" s="2">
        <v>5711984209</v>
      </c>
      <c r="O292" s="2"/>
      <c r="P292" s="2"/>
    </row>
    <row r="293" spans="1:16" x14ac:dyDescent="0.25">
      <c r="A293" s="1"/>
      <c r="B293" s="2"/>
      <c r="C293" s="2"/>
      <c r="D293" s="2"/>
      <c r="E293" s="2"/>
      <c r="F293" s="2"/>
      <c r="G293" s="1"/>
      <c r="N293" s="2"/>
      <c r="O293" s="2"/>
      <c r="P293" s="2"/>
    </row>
    <row r="294" spans="1:16" x14ac:dyDescent="0.25">
      <c r="A294" s="1"/>
      <c r="B294" s="2"/>
      <c r="C294" s="2" t="s">
        <v>12</v>
      </c>
      <c r="D294" s="2">
        <f>D275+D281</f>
        <v>820048533979</v>
      </c>
      <c r="E294" s="4">
        <v>0.05</v>
      </c>
      <c r="F294" s="2">
        <f>D294*E294</f>
        <v>41002426698.950005</v>
      </c>
      <c r="G294" s="1"/>
      <c r="J294" s="2">
        <v>13338279726</v>
      </c>
      <c r="N294" s="2"/>
      <c r="O294" s="2"/>
      <c r="P294" s="2"/>
    </row>
    <row r="295" spans="1:16" x14ac:dyDescent="0.25">
      <c r="A295" s="1"/>
      <c r="B295" s="2"/>
      <c r="C295" s="2"/>
      <c r="D295" s="2"/>
      <c r="E295" s="2"/>
      <c r="F295" s="2"/>
      <c r="G295" s="1"/>
      <c r="J295" s="2">
        <v>24586116829</v>
      </c>
      <c r="N295" s="2"/>
      <c r="O295" s="2"/>
      <c r="P295" s="2"/>
    </row>
    <row r="296" spans="1:16" x14ac:dyDescent="0.25">
      <c r="A296" s="1"/>
      <c r="B296" s="2"/>
      <c r="C296" s="2"/>
      <c r="D296" s="2"/>
      <c r="E296" s="2"/>
      <c r="F296" s="2"/>
      <c r="G296" s="1"/>
      <c r="J296" s="2">
        <f>SUM(J294:J295)</f>
        <v>37924396555</v>
      </c>
      <c r="N296" s="2"/>
      <c r="O296" s="2"/>
      <c r="P296" s="2"/>
    </row>
    <row r="297" spans="1:16" x14ac:dyDescent="0.25">
      <c r="A297" s="1"/>
      <c r="B297" s="2"/>
      <c r="C297" s="2"/>
      <c r="D297" s="2"/>
      <c r="E297" s="2"/>
      <c r="F297" s="2"/>
      <c r="G297" s="1"/>
      <c r="N297" s="2"/>
      <c r="O297" s="2"/>
      <c r="P297" s="2"/>
    </row>
    <row r="298" spans="1:16" ht="15.75" x14ac:dyDescent="0.25">
      <c r="A298" s="1"/>
      <c r="B298" s="2"/>
      <c r="C298" s="2" t="s">
        <v>13</v>
      </c>
      <c r="D298" s="2"/>
      <c r="E298" s="2"/>
      <c r="F298" s="2">
        <f>SUM(F292:F294)</f>
        <v>46392587021.150009</v>
      </c>
      <c r="G298" s="1"/>
      <c r="N298" s="10">
        <f>SUM(N273:N297)</f>
        <v>544131345291</v>
      </c>
      <c r="O298" s="10">
        <f>SUM(O273:O297)</f>
        <v>0</v>
      </c>
      <c r="P298" s="10">
        <f>SUM(P273:P293)</f>
        <v>0</v>
      </c>
    </row>
    <row r="299" spans="1:16" x14ac:dyDescent="0.25">
      <c r="A299" s="1"/>
      <c r="B299" s="2"/>
      <c r="C299" s="2" t="s">
        <v>14</v>
      </c>
      <c r="D299" s="2"/>
      <c r="E299" s="2"/>
      <c r="F299" s="2">
        <f>D287-F298</f>
        <v>773655946957.84998</v>
      </c>
      <c r="G299" s="1"/>
    </row>
    <row r="300" spans="1:16" x14ac:dyDescent="0.25">
      <c r="A300" s="1"/>
      <c r="B300" s="2"/>
      <c r="C300" s="2"/>
      <c r="D300" s="2"/>
      <c r="E300" s="2"/>
      <c r="F300" s="2"/>
      <c r="G300" s="1"/>
    </row>
    <row r="301" spans="1:16" x14ac:dyDescent="0.25">
      <c r="A301" s="1"/>
      <c r="B301" s="2"/>
      <c r="C301" s="2" t="s">
        <v>15</v>
      </c>
      <c r="D301" s="2"/>
      <c r="E301" s="4">
        <v>0.1</v>
      </c>
      <c r="F301" s="2">
        <f>D287*E301</f>
        <v>82004853397.900009</v>
      </c>
      <c r="G301" s="1"/>
    </row>
    <row r="302" spans="1:16" x14ac:dyDescent="0.25">
      <c r="A302" s="1"/>
      <c r="B302" s="2"/>
      <c r="C302" s="2"/>
      <c r="D302" s="2"/>
      <c r="E302" s="2"/>
      <c r="F302" s="2"/>
      <c r="G302" s="1"/>
      <c r="N302" s="2">
        <v>602234384220</v>
      </c>
      <c r="O302" s="14" t="s">
        <v>36</v>
      </c>
    </row>
    <row r="303" spans="1:16" ht="15.75" x14ac:dyDescent="0.25">
      <c r="A303" s="1"/>
      <c r="B303" s="2"/>
      <c r="C303" s="2" t="s">
        <v>16</v>
      </c>
      <c r="D303" s="2"/>
      <c r="E303" s="2"/>
      <c r="F303" s="10">
        <f>F299+F301</f>
        <v>855660800355.75</v>
      </c>
      <c r="G303" s="1"/>
      <c r="N303" s="2">
        <v>40492603997</v>
      </c>
      <c r="O303" s="14" t="s">
        <v>22</v>
      </c>
    </row>
    <row r="304" spans="1:16" x14ac:dyDescent="0.25">
      <c r="A304" s="1"/>
      <c r="B304" s="2"/>
      <c r="C304" s="2"/>
      <c r="D304" s="2"/>
      <c r="E304" s="2"/>
      <c r="F304" s="2"/>
      <c r="G304" s="1"/>
      <c r="N304" s="9">
        <f>SUM(N302:N303)</f>
        <v>642726988217</v>
      </c>
      <c r="O304" s="18" t="s">
        <v>25</v>
      </c>
    </row>
    <row r="307" spans="6:17" x14ac:dyDescent="0.25">
      <c r="L307" s="4">
        <v>0.05</v>
      </c>
      <c r="N307" s="19">
        <f>N304*L307</f>
        <v>32136349410.850002</v>
      </c>
      <c r="O307" s="14"/>
    </row>
    <row r="308" spans="6:17" x14ac:dyDescent="0.25">
      <c r="L308" s="4">
        <v>0.04</v>
      </c>
      <c r="N308" s="19">
        <f>N298*L308</f>
        <v>21765253811.639999</v>
      </c>
      <c r="O308" s="14"/>
    </row>
    <row r="309" spans="6:17" x14ac:dyDescent="0.25">
      <c r="N309" s="9">
        <f>SUM(N307:N308)</f>
        <v>53901603222.490005</v>
      </c>
      <c r="O309" s="18" t="s">
        <v>30</v>
      </c>
    </row>
    <row r="311" spans="6:17" x14ac:dyDescent="0.25">
      <c r="L311" s="17">
        <f>L273-N311</f>
        <v>123419942539.51001</v>
      </c>
      <c r="N311" s="9">
        <f>N304+N309</f>
        <v>696628591439.48999</v>
      </c>
      <c r="O311" s="18" t="s">
        <v>31</v>
      </c>
    </row>
    <row r="317" spans="6:17" x14ac:dyDescent="0.25">
      <c r="K317" s="37" t="s">
        <v>4</v>
      </c>
      <c r="L317" s="37" t="s">
        <v>43</v>
      </c>
      <c r="M317" s="37" t="s">
        <v>4</v>
      </c>
      <c r="N317" s="37" t="s">
        <v>4</v>
      </c>
      <c r="O317" s="37" t="s">
        <v>40</v>
      </c>
      <c r="P317" s="37" t="s">
        <v>39</v>
      </c>
      <c r="Q317" s="37" t="s">
        <v>64</v>
      </c>
    </row>
    <row r="318" spans="6:17" x14ac:dyDescent="0.25">
      <c r="F318" s="30"/>
      <c r="G318" s="41"/>
      <c r="J318" s="29"/>
      <c r="K318" s="35">
        <f>M318+L318</f>
        <v>146338216476.12427</v>
      </c>
      <c r="L318" s="35">
        <f>M318*$M362</f>
        <v>25206520270.414276</v>
      </c>
      <c r="M318" s="2">
        <f>P318+N318</f>
        <v>121131696205.70999</v>
      </c>
      <c r="N318" s="2">
        <f t="shared" ref="M318:N357" si="0">P318*O318</f>
        <v>10001699686.709999</v>
      </c>
      <c r="O318" s="28">
        <v>0.09</v>
      </c>
      <c r="P318" s="2">
        <v>111129996519</v>
      </c>
      <c r="Q318" s="39" t="s">
        <v>44</v>
      </c>
    </row>
    <row r="319" spans="6:17" x14ac:dyDescent="0.25">
      <c r="F319" s="30"/>
      <c r="G319" s="41"/>
      <c r="J319" s="29"/>
      <c r="K319" s="35">
        <f>K318*10%</f>
        <v>14633821647.612427</v>
      </c>
      <c r="L319" s="35"/>
      <c r="M319" s="2">
        <f t="shared" ref="M319:M357" si="1">P319+N319</f>
        <v>0</v>
      </c>
      <c r="N319" s="2">
        <f t="shared" si="0"/>
        <v>0</v>
      </c>
      <c r="O319" s="28">
        <v>0.09</v>
      </c>
      <c r="P319" s="15"/>
      <c r="Q319" s="39"/>
    </row>
    <row r="320" spans="6:17" x14ac:dyDescent="0.25">
      <c r="F320" s="30"/>
      <c r="G320" s="41"/>
      <c r="J320" s="29"/>
      <c r="K320" s="35">
        <f>M320+L320</f>
        <v>44293229478.354752</v>
      </c>
      <c r="L320" s="35">
        <f>M320*M362</f>
        <v>7629436886.5047531</v>
      </c>
      <c r="M320" s="2">
        <f t="shared" si="1"/>
        <v>36663792591.849998</v>
      </c>
      <c r="N320" s="2">
        <f t="shared" si="0"/>
        <v>3027285626.8499999</v>
      </c>
      <c r="O320" s="28">
        <v>0.09</v>
      </c>
      <c r="P320" s="2">
        <v>33636506965</v>
      </c>
      <c r="Q320" s="39" t="s">
        <v>45</v>
      </c>
    </row>
    <row r="321" spans="6:17" x14ac:dyDescent="0.25">
      <c r="F321" s="30"/>
      <c r="G321" s="41"/>
      <c r="J321" s="29"/>
      <c r="K321" s="35">
        <f>K320*10%</f>
        <v>4429322947.835475</v>
      </c>
      <c r="L321" s="15"/>
      <c r="M321" s="2">
        <f t="shared" si="1"/>
        <v>0</v>
      </c>
      <c r="N321" s="2">
        <f t="shared" si="0"/>
        <v>0</v>
      </c>
      <c r="O321" s="28">
        <v>0.09</v>
      </c>
      <c r="P321" s="15"/>
      <c r="Q321" s="39"/>
    </row>
    <row r="322" spans="6:17" x14ac:dyDescent="0.25">
      <c r="F322" s="30"/>
      <c r="G322" s="41"/>
      <c r="J322" s="29"/>
      <c r="K322" s="35">
        <f t="shared" ref="K321:K357" si="2">M322+L322</f>
        <v>20242002712.550045</v>
      </c>
      <c r="L322" s="35">
        <f>M322*M362</f>
        <v>3486652112.990046</v>
      </c>
      <c r="M322" s="2">
        <f t="shared" si="1"/>
        <v>16755350599.559999</v>
      </c>
      <c r="N322" s="2">
        <f t="shared" si="0"/>
        <v>1383469315.5599999</v>
      </c>
      <c r="O322" s="28">
        <v>0.09</v>
      </c>
      <c r="P322" s="2">
        <v>15371881284</v>
      </c>
      <c r="Q322" s="39" t="s">
        <v>46</v>
      </c>
    </row>
    <row r="323" spans="6:17" x14ac:dyDescent="0.25">
      <c r="F323" s="30"/>
      <c r="G323" s="41"/>
      <c r="J323" s="29"/>
      <c r="K323" s="35">
        <f>K322*10%</f>
        <v>2024200271.2550046</v>
      </c>
      <c r="L323" s="15"/>
      <c r="M323" s="2">
        <f t="shared" si="1"/>
        <v>0</v>
      </c>
      <c r="N323" s="2">
        <f t="shared" si="0"/>
        <v>0</v>
      </c>
      <c r="O323" s="28">
        <v>0.09</v>
      </c>
      <c r="P323" s="15"/>
      <c r="Q323" s="39"/>
    </row>
    <row r="324" spans="6:17" x14ac:dyDescent="0.25">
      <c r="F324" s="30"/>
      <c r="G324" s="41"/>
      <c r="J324" s="29"/>
      <c r="K324" s="35">
        <f t="shared" si="2"/>
        <v>48376414571.502197</v>
      </c>
      <c r="L324" s="35">
        <f>M324*M362</f>
        <v>8332758891.4921989</v>
      </c>
      <c r="M324" s="2">
        <f t="shared" si="1"/>
        <v>40043655680.010002</v>
      </c>
      <c r="N324" s="2">
        <f t="shared" si="0"/>
        <v>3306356891.0099998</v>
      </c>
      <c r="O324" s="28">
        <v>0.09</v>
      </c>
      <c r="P324" s="2">
        <v>36737298789</v>
      </c>
      <c r="Q324" s="39" t="s">
        <v>47</v>
      </c>
    </row>
    <row r="325" spans="6:17" x14ac:dyDescent="0.25">
      <c r="F325" s="30"/>
      <c r="G325" s="41"/>
      <c r="J325" s="29"/>
      <c r="K325" s="35">
        <f>K324*10%</f>
        <v>4837641457.1502199</v>
      </c>
      <c r="L325" s="15"/>
      <c r="M325" s="2">
        <f t="shared" si="1"/>
        <v>0</v>
      </c>
      <c r="N325" s="2">
        <f t="shared" si="0"/>
        <v>0</v>
      </c>
      <c r="O325" s="28">
        <v>0.09</v>
      </c>
      <c r="P325" s="15"/>
      <c r="Q325" s="39"/>
    </row>
    <row r="326" spans="6:17" x14ac:dyDescent="0.25">
      <c r="F326" s="30"/>
      <c r="G326" s="41"/>
      <c r="J326" s="29"/>
      <c r="K326" s="35">
        <f t="shared" si="2"/>
        <v>11879412472.603037</v>
      </c>
      <c r="L326" s="35">
        <f>M326*M362</f>
        <v>2046209517.2530367</v>
      </c>
      <c r="M326" s="2">
        <f t="shared" si="1"/>
        <v>9833202955.3500004</v>
      </c>
      <c r="N326" s="2">
        <f t="shared" si="0"/>
        <v>811915840.35000002</v>
      </c>
      <c r="O326" s="28">
        <v>0.09</v>
      </c>
      <c r="P326" s="2">
        <v>9021287115</v>
      </c>
      <c r="Q326" s="39" t="s">
        <v>48</v>
      </c>
    </row>
    <row r="327" spans="6:17" x14ac:dyDescent="0.25">
      <c r="F327" s="30"/>
      <c r="G327" s="41"/>
      <c r="J327" s="29"/>
      <c r="K327" s="35">
        <f>K326*10%</f>
        <v>1187941247.2603037</v>
      </c>
      <c r="L327" s="15"/>
      <c r="M327" s="2">
        <f t="shared" si="1"/>
        <v>0</v>
      </c>
      <c r="N327" s="2">
        <f t="shared" si="0"/>
        <v>0</v>
      </c>
      <c r="O327" s="28">
        <v>0.09</v>
      </c>
      <c r="P327" s="15"/>
      <c r="Q327" s="39"/>
    </row>
    <row r="328" spans="6:17" x14ac:dyDescent="0.25">
      <c r="F328" s="30"/>
      <c r="G328" s="41"/>
      <c r="J328" s="29"/>
      <c r="K328" s="35">
        <f t="shared" si="2"/>
        <v>106036960787.96632</v>
      </c>
      <c r="L328" s="35">
        <f>M328*M362</f>
        <v>18264694390.006317</v>
      </c>
      <c r="M328" s="2">
        <f t="shared" si="1"/>
        <v>87772266397.960007</v>
      </c>
      <c r="N328" s="2">
        <f t="shared" si="0"/>
        <v>7247251353.96</v>
      </c>
      <c r="O328" s="28">
        <v>0.09</v>
      </c>
      <c r="P328" s="2">
        <v>80525015044</v>
      </c>
      <c r="Q328" s="39" t="s">
        <v>49</v>
      </c>
    </row>
    <row r="329" spans="6:17" x14ac:dyDescent="0.25">
      <c r="F329" s="30"/>
      <c r="G329" s="41"/>
      <c r="J329" s="29"/>
      <c r="K329" s="35">
        <f>K328*10%</f>
        <v>10603696078.796633</v>
      </c>
      <c r="L329" s="15"/>
      <c r="M329" s="2">
        <f t="shared" si="1"/>
        <v>0</v>
      </c>
      <c r="N329" s="2">
        <f t="shared" si="0"/>
        <v>0</v>
      </c>
      <c r="O329" s="28">
        <v>0.09</v>
      </c>
      <c r="P329" s="15"/>
      <c r="Q329" s="39"/>
    </row>
    <row r="330" spans="6:17" x14ac:dyDescent="0.25">
      <c r="F330" s="30"/>
      <c r="G330" s="41"/>
      <c r="J330" s="29"/>
      <c r="K330" s="35">
        <f t="shared" si="2"/>
        <v>982589460.14574885</v>
      </c>
      <c r="L330" s="35">
        <f>M330*M362</f>
        <v>169249439.69574887</v>
      </c>
      <c r="M330" s="2">
        <f t="shared" si="1"/>
        <v>813340020.45000005</v>
      </c>
      <c r="N330" s="2">
        <f t="shared" si="0"/>
        <v>67156515.450000003</v>
      </c>
      <c r="O330" s="28">
        <v>0.09</v>
      </c>
      <c r="P330" s="2">
        <v>746183505</v>
      </c>
      <c r="Q330" s="39" t="s">
        <v>50</v>
      </c>
    </row>
    <row r="331" spans="6:17" x14ac:dyDescent="0.25">
      <c r="F331" s="30"/>
      <c r="G331" s="41"/>
      <c r="J331" s="29"/>
      <c r="K331" s="35">
        <f>K330*10%</f>
        <v>98258946.014574885</v>
      </c>
      <c r="L331" s="15"/>
      <c r="M331" s="2">
        <f t="shared" si="1"/>
        <v>0</v>
      </c>
      <c r="N331" s="2">
        <f t="shared" si="0"/>
        <v>0</v>
      </c>
      <c r="O331" s="28">
        <v>0.09</v>
      </c>
      <c r="P331" s="15"/>
      <c r="Q331" s="39"/>
    </row>
    <row r="332" spans="6:17" x14ac:dyDescent="0.25">
      <c r="F332" s="30"/>
      <c r="G332" s="41"/>
      <c r="J332" s="29"/>
      <c r="K332" s="35">
        <f t="shared" si="2"/>
        <v>4678898190.1262398</v>
      </c>
      <c r="L332" s="35">
        <f>M332*M362</f>
        <v>805932619.05623913</v>
      </c>
      <c r="M332" s="2">
        <f t="shared" si="1"/>
        <v>3872965571.0700002</v>
      </c>
      <c r="N332" s="2">
        <f t="shared" si="0"/>
        <v>319786148.06999999</v>
      </c>
      <c r="O332" s="28">
        <v>0.09</v>
      </c>
      <c r="P332" s="2">
        <v>3553179423</v>
      </c>
      <c r="Q332" s="39" t="s">
        <v>51</v>
      </c>
    </row>
    <row r="333" spans="6:17" x14ac:dyDescent="0.25">
      <c r="F333" s="30"/>
      <c r="G333" s="41"/>
      <c r="J333" s="29"/>
      <c r="K333" s="35">
        <f>K332*10%</f>
        <v>467889819.01262403</v>
      </c>
      <c r="L333" s="15"/>
      <c r="M333" s="2">
        <f t="shared" si="1"/>
        <v>0</v>
      </c>
      <c r="N333" s="2">
        <f t="shared" si="0"/>
        <v>0</v>
      </c>
      <c r="O333" s="28">
        <v>0.09</v>
      </c>
      <c r="P333" s="15"/>
      <c r="Q333" s="39"/>
    </row>
    <row r="334" spans="6:17" x14ac:dyDescent="0.25">
      <c r="F334" s="30"/>
      <c r="G334" s="41"/>
      <c r="J334" s="29"/>
      <c r="K334" s="35">
        <f t="shared" si="2"/>
        <v>9221479634.4379444</v>
      </c>
      <c r="L334" s="35">
        <f>M334*M362</f>
        <v>1588384899.8979452</v>
      </c>
      <c r="M334" s="2">
        <f t="shared" si="1"/>
        <v>7633094734.54</v>
      </c>
      <c r="N334" s="2">
        <f t="shared" si="0"/>
        <v>630255528.53999996</v>
      </c>
      <c r="O334" s="28">
        <v>0.09</v>
      </c>
      <c r="P334" s="2">
        <v>7002839206</v>
      </c>
      <c r="Q334" s="39" t="s">
        <v>52</v>
      </c>
    </row>
    <row r="335" spans="6:17" x14ac:dyDescent="0.25">
      <c r="F335" s="30"/>
      <c r="G335" s="41"/>
      <c r="J335" s="29"/>
      <c r="K335" s="35">
        <f>K334*10%</f>
        <v>922147963.44379449</v>
      </c>
      <c r="L335" s="15"/>
      <c r="M335" s="2">
        <f t="shared" si="1"/>
        <v>0</v>
      </c>
      <c r="N335" s="2">
        <f t="shared" si="0"/>
        <v>0</v>
      </c>
      <c r="O335" s="28">
        <v>0.09</v>
      </c>
      <c r="P335" s="15"/>
      <c r="Q335" s="39"/>
    </row>
    <row r="336" spans="6:17" x14ac:dyDescent="0.25">
      <c r="F336" s="30"/>
      <c r="G336" s="41"/>
      <c r="J336" s="29"/>
      <c r="K336" s="35">
        <f t="shared" si="2"/>
        <v>63096366939.117722</v>
      </c>
      <c r="L336" s="35">
        <f>M336*M362</f>
        <v>10868246795.257719</v>
      </c>
      <c r="M336" s="2">
        <f t="shared" si="1"/>
        <v>52228120143.860001</v>
      </c>
      <c r="N336" s="2">
        <f t="shared" si="0"/>
        <v>4312413589.8599997</v>
      </c>
      <c r="O336" s="28">
        <v>0.09</v>
      </c>
      <c r="P336" s="2">
        <v>47915706554</v>
      </c>
      <c r="Q336" s="39" t="s">
        <v>53</v>
      </c>
    </row>
    <row r="337" spans="6:17" x14ac:dyDescent="0.25">
      <c r="F337" s="30"/>
      <c r="G337" s="41"/>
      <c r="J337" s="29"/>
      <c r="K337" s="35">
        <f>K336*10%</f>
        <v>6309636693.9117727</v>
      </c>
      <c r="L337" s="15"/>
      <c r="M337" s="2">
        <f t="shared" si="1"/>
        <v>0</v>
      </c>
      <c r="N337" s="2">
        <f t="shared" si="0"/>
        <v>0</v>
      </c>
      <c r="O337" s="28">
        <v>0.09</v>
      </c>
      <c r="P337" s="15"/>
      <c r="Q337" s="39"/>
    </row>
    <row r="338" spans="6:17" x14ac:dyDescent="0.25">
      <c r="F338" s="30"/>
      <c r="G338" s="41"/>
      <c r="J338" s="29"/>
      <c r="K338" s="35">
        <f t="shared" si="2"/>
        <v>19516797546.860981</v>
      </c>
      <c r="L338" s="35">
        <f>M338*M362</f>
        <v>3361736700.2609792</v>
      </c>
      <c r="M338" s="2">
        <f t="shared" si="1"/>
        <v>16155060846.6</v>
      </c>
      <c r="N338" s="2">
        <f t="shared" si="0"/>
        <v>1333904106.5999999</v>
      </c>
      <c r="O338" s="28">
        <v>0.09</v>
      </c>
      <c r="P338" s="2">
        <v>14821156740</v>
      </c>
      <c r="Q338" s="39" t="s">
        <v>54</v>
      </c>
    </row>
    <row r="339" spans="6:17" x14ac:dyDescent="0.25">
      <c r="F339" s="30"/>
      <c r="G339" s="41"/>
      <c r="J339" s="29"/>
      <c r="K339" s="35">
        <f>K338*10%</f>
        <v>1951679754.6860981</v>
      </c>
      <c r="L339" s="15"/>
      <c r="M339" s="2">
        <f t="shared" si="1"/>
        <v>0</v>
      </c>
      <c r="N339" s="2">
        <f t="shared" si="0"/>
        <v>0</v>
      </c>
      <c r="O339" s="28">
        <v>0.09</v>
      </c>
      <c r="P339" s="15"/>
      <c r="Q339" s="39"/>
    </row>
    <row r="340" spans="6:17" x14ac:dyDescent="0.25">
      <c r="F340" s="30"/>
      <c r="G340" s="41"/>
      <c r="J340" s="29"/>
      <c r="K340" s="35">
        <f t="shared" si="2"/>
        <v>2731784440.7666774</v>
      </c>
      <c r="L340" s="35">
        <f>M340*M362</f>
        <v>470545436.03667736</v>
      </c>
      <c r="M340" s="2">
        <f t="shared" si="1"/>
        <v>2261239004.73</v>
      </c>
      <c r="N340" s="2">
        <f t="shared" si="0"/>
        <v>186707807.72999999</v>
      </c>
      <c r="O340" s="28">
        <v>0.09</v>
      </c>
      <c r="P340" s="2">
        <v>2074531197</v>
      </c>
      <c r="Q340" s="39" t="s">
        <v>55</v>
      </c>
    </row>
    <row r="341" spans="6:17" x14ac:dyDescent="0.25">
      <c r="F341" s="30"/>
      <c r="G341" s="41"/>
      <c r="J341" s="29"/>
      <c r="K341" s="35">
        <f>K340*10%</f>
        <v>273178444.07666773</v>
      </c>
      <c r="L341" s="15"/>
      <c r="M341" s="2">
        <f t="shared" si="1"/>
        <v>0</v>
      </c>
      <c r="N341" s="2">
        <f t="shared" si="0"/>
        <v>0</v>
      </c>
      <c r="O341" s="28">
        <v>0.09</v>
      </c>
      <c r="P341" s="15"/>
      <c r="Q341" s="39"/>
    </row>
    <row r="342" spans="6:17" x14ac:dyDescent="0.25">
      <c r="F342" s="30"/>
      <c r="G342" s="41"/>
      <c r="J342" s="29"/>
      <c r="K342" s="35">
        <f t="shared" si="2"/>
        <v>35938831285.733276</v>
      </c>
      <c r="L342" s="35">
        <f>M342*M362</f>
        <v>6190405357.6232767</v>
      </c>
      <c r="M342" s="2">
        <f t="shared" si="1"/>
        <v>29748425928.110001</v>
      </c>
      <c r="N342" s="2">
        <f t="shared" si="0"/>
        <v>2456292049.1100001</v>
      </c>
      <c r="O342" s="28">
        <v>0.09</v>
      </c>
      <c r="P342" s="2">
        <v>27292133879</v>
      </c>
      <c r="Q342" s="39" t="s">
        <v>56</v>
      </c>
    </row>
    <row r="343" spans="6:17" x14ac:dyDescent="0.25">
      <c r="F343" s="30"/>
      <c r="G343" s="41"/>
      <c r="J343" s="29"/>
      <c r="K343" s="35">
        <f>K342*10%</f>
        <v>3593883128.573328</v>
      </c>
      <c r="L343" s="15"/>
      <c r="M343" s="2">
        <f t="shared" si="1"/>
        <v>0</v>
      </c>
      <c r="N343" s="2">
        <f t="shared" si="0"/>
        <v>0</v>
      </c>
      <c r="O343" s="28">
        <v>0.09</v>
      </c>
      <c r="P343" s="15"/>
      <c r="Q343" s="39"/>
    </row>
    <row r="344" spans="6:17" x14ac:dyDescent="0.25">
      <c r="F344" s="30"/>
      <c r="G344" s="41"/>
      <c r="J344" s="29"/>
      <c r="K344" s="35">
        <f t="shared" si="2"/>
        <v>84055040174.254868</v>
      </c>
      <c r="L344" s="35">
        <f>M344*M362</f>
        <v>14478344242.554867</v>
      </c>
      <c r="M344" s="2">
        <f t="shared" si="1"/>
        <v>69576695931.699997</v>
      </c>
      <c r="N344" s="2">
        <f t="shared" si="0"/>
        <v>5744864801.6999998</v>
      </c>
      <c r="O344" s="28">
        <v>0.09</v>
      </c>
      <c r="P344" s="2">
        <v>63831831130</v>
      </c>
      <c r="Q344" s="39" t="s">
        <v>57</v>
      </c>
    </row>
    <row r="345" spans="6:17" x14ac:dyDescent="0.25">
      <c r="F345" s="30"/>
      <c r="G345" s="41"/>
      <c r="J345" s="29"/>
      <c r="K345" s="35">
        <f>K344*10%</f>
        <v>8405504017.4254875</v>
      </c>
      <c r="L345" s="15"/>
      <c r="M345" s="2">
        <f t="shared" si="1"/>
        <v>0</v>
      </c>
      <c r="N345" s="2">
        <f t="shared" si="0"/>
        <v>0</v>
      </c>
      <c r="O345" s="28">
        <v>0.09</v>
      </c>
      <c r="P345" s="15"/>
      <c r="Q345" s="39"/>
    </row>
    <row r="346" spans="6:17" x14ac:dyDescent="0.25">
      <c r="F346" s="30"/>
      <c r="G346" s="41"/>
      <c r="J346" s="29"/>
      <c r="K346" s="35">
        <f t="shared" si="2"/>
        <v>860068409.39443648</v>
      </c>
      <c r="L346" s="35">
        <f>M346*M362</f>
        <v>148145387.56443644</v>
      </c>
      <c r="M346" s="2">
        <f t="shared" si="1"/>
        <v>711923021.83000004</v>
      </c>
      <c r="N346" s="2">
        <f t="shared" si="0"/>
        <v>58782634.829999998</v>
      </c>
      <c r="O346" s="28">
        <v>0.09</v>
      </c>
      <c r="P346" s="2">
        <v>653140387</v>
      </c>
      <c r="Q346" s="39" t="s">
        <v>58</v>
      </c>
    </row>
    <row r="347" spans="6:17" x14ac:dyDescent="0.25">
      <c r="F347" s="30"/>
      <c r="G347" s="41"/>
      <c r="J347" s="29"/>
      <c r="K347" s="35">
        <f>K346*10%</f>
        <v>86006840.939443648</v>
      </c>
      <c r="L347" s="15"/>
      <c r="M347" s="2">
        <f t="shared" si="1"/>
        <v>0</v>
      </c>
      <c r="N347" s="2">
        <f t="shared" si="0"/>
        <v>0</v>
      </c>
      <c r="O347" s="28">
        <v>0.09</v>
      </c>
      <c r="P347" s="15"/>
      <c r="Q347" s="39"/>
    </row>
    <row r="348" spans="6:17" x14ac:dyDescent="0.25">
      <c r="F348" s="30"/>
      <c r="G348" s="41"/>
      <c r="J348" s="29"/>
      <c r="K348" s="35">
        <f t="shared" si="2"/>
        <v>58164468736.049744</v>
      </c>
      <c r="L348" s="35">
        <f>M348*M362</f>
        <v>10018735334.609737</v>
      </c>
      <c r="M348" s="2">
        <f t="shared" si="1"/>
        <v>48145733401.440002</v>
      </c>
      <c r="N348" s="2">
        <f t="shared" si="0"/>
        <v>3975335785.4400001</v>
      </c>
      <c r="O348" s="28">
        <v>0.09</v>
      </c>
      <c r="P348" s="2">
        <v>44170397616</v>
      </c>
      <c r="Q348" s="39" t="s">
        <v>59</v>
      </c>
    </row>
    <row r="349" spans="6:17" x14ac:dyDescent="0.25">
      <c r="F349" s="30"/>
      <c r="G349" s="41"/>
      <c r="J349" s="29"/>
      <c r="K349" s="35">
        <f>K348*10%</f>
        <v>5816446873.6049747</v>
      </c>
      <c r="L349" s="15"/>
      <c r="M349" s="2">
        <f t="shared" si="1"/>
        <v>0</v>
      </c>
      <c r="N349" s="2">
        <f t="shared" si="0"/>
        <v>0</v>
      </c>
      <c r="O349" s="28">
        <v>0.09</v>
      </c>
      <c r="P349" s="15"/>
      <c r="Q349" s="39"/>
    </row>
    <row r="350" spans="6:17" x14ac:dyDescent="0.25">
      <c r="F350" s="30"/>
      <c r="G350" s="41"/>
      <c r="J350" s="29"/>
      <c r="K350" s="35">
        <f t="shared" si="2"/>
        <v>15606891198.897417</v>
      </c>
      <c r="L350" s="35">
        <f>M350*M362</f>
        <v>2688261677.8874173</v>
      </c>
      <c r="M350" s="2">
        <f t="shared" si="1"/>
        <v>12918629521.01</v>
      </c>
      <c r="N350" s="2">
        <f t="shared" si="0"/>
        <v>1066675832.01</v>
      </c>
      <c r="O350" s="28">
        <v>0.09</v>
      </c>
      <c r="P350" s="2">
        <v>11851953689</v>
      </c>
      <c r="Q350" s="39" t="s">
        <v>60</v>
      </c>
    </row>
    <row r="351" spans="6:17" x14ac:dyDescent="0.25">
      <c r="F351" s="30"/>
      <c r="G351" s="41"/>
      <c r="J351" s="29"/>
      <c r="K351" s="35">
        <f>K350*10%</f>
        <v>1560689119.8897419</v>
      </c>
      <c r="L351" s="15"/>
      <c r="M351" s="2">
        <f t="shared" si="1"/>
        <v>0</v>
      </c>
      <c r="N351" s="2">
        <f t="shared" si="0"/>
        <v>0</v>
      </c>
      <c r="O351" s="28">
        <v>0.09</v>
      </c>
      <c r="P351" s="15"/>
      <c r="Q351" s="39"/>
    </row>
    <row r="352" spans="6:17" s="44" customFormat="1" x14ac:dyDescent="0.25">
      <c r="F352" s="42"/>
      <c r="G352" s="43"/>
      <c r="J352" s="45"/>
      <c r="K352" s="46">
        <f t="shared" si="2"/>
        <v>27396634296.447521</v>
      </c>
      <c r="L352" s="46">
        <f>M352*M362</f>
        <v>4719025790.8275213</v>
      </c>
      <c r="M352" s="47">
        <f t="shared" si="1"/>
        <v>22677608505.619999</v>
      </c>
      <c r="N352" s="47">
        <f t="shared" si="0"/>
        <v>1872463087.6199999</v>
      </c>
      <c r="O352" s="48">
        <v>0.09</v>
      </c>
      <c r="P352" s="47">
        <v>20805145418</v>
      </c>
      <c r="Q352" s="39" t="s">
        <v>61</v>
      </c>
    </row>
    <row r="353" spans="5:17" x14ac:dyDescent="0.25">
      <c r="F353" s="30"/>
      <c r="G353" s="41"/>
      <c r="J353" s="29"/>
      <c r="K353" s="35">
        <f>K352*10%</f>
        <v>2739663429.6447525</v>
      </c>
      <c r="L353" s="15"/>
      <c r="M353" s="2">
        <f t="shared" si="1"/>
        <v>0</v>
      </c>
      <c r="N353" s="2">
        <f t="shared" si="0"/>
        <v>0</v>
      </c>
      <c r="O353" s="28">
        <v>0.09</v>
      </c>
      <c r="P353" s="15"/>
      <c r="Q353" s="39"/>
    </row>
    <row r="354" spans="5:17" x14ac:dyDescent="0.25">
      <c r="F354" s="30"/>
      <c r="G354" s="41"/>
      <c r="J354" s="29"/>
      <c r="K354" s="35">
        <f t="shared" si="2"/>
        <v>9585366306.5314407</v>
      </c>
      <c r="L354" s="35">
        <f>M354*M362</f>
        <v>1651063788.5514421</v>
      </c>
      <c r="M354" s="2">
        <f t="shared" si="1"/>
        <v>7934302517.9799995</v>
      </c>
      <c r="N354" s="2">
        <f t="shared" si="0"/>
        <v>655125895.98000002</v>
      </c>
      <c r="O354" s="28">
        <v>0.09</v>
      </c>
      <c r="P354" s="2">
        <v>7279176622</v>
      </c>
      <c r="Q354" s="39" t="s">
        <v>62</v>
      </c>
    </row>
    <row r="355" spans="5:17" x14ac:dyDescent="0.25">
      <c r="F355" s="30"/>
      <c r="G355" s="41"/>
      <c r="J355" s="29"/>
      <c r="K355" s="35">
        <f>K354*10%</f>
        <v>958536630.65314412</v>
      </c>
      <c r="L355" s="15"/>
      <c r="M355" s="2">
        <f t="shared" si="1"/>
        <v>0</v>
      </c>
      <c r="N355" s="2">
        <f t="shared" si="0"/>
        <v>0</v>
      </c>
      <c r="O355" s="28">
        <v>0.09</v>
      </c>
      <c r="P355" s="15"/>
      <c r="Q355" s="39"/>
    </row>
    <row r="356" spans="5:17" s="44" customFormat="1" x14ac:dyDescent="0.25">
      <c r="F356" s="42"/>
      <c r="G356" s="43"/>
      <c r="J356" s="45"/>
      <c r="K356" s="46">
        <f t="shared" si="2"/>
        <v>7521655789.3253784</v>
      </c>
      <c r="L356" s="46">
        <f>M356*M362</f>
        <v>1295593001.5153785</v>
      </c>
      <c r="M356" s="47">
        <f t="shared" si="1"/>
        <v>6226062787.8100004</v>
      </c>
      <c r="N356" s="47">
        <f t="shared" si="0"/>
        <v>514078578.81</v>
      </c>
      <c r="O356" s="48">
        <v>0.09</v>
      </c>
      <c r="P356" s="47">
        <v>5711984209</v>
      </c>
      <c r="Q356" s="39" t="s">
        <v>63</v>
      </c>
    </row>
    <row r="357" spans="5:17" x14ac:dyDescent="0.25">
      <c r="F357" s="30"/>
      <c r="G357" s="41"/>
      <c r="J357" s="29"/>
      <c r="K357" s="35">
        <f>K356*10%</f>
        <v>752165578.93253791</v>
      </c>
      <c r="L357" s="15"/>
      <c r="M357" s="2">
        <f t="shared" si="1"/>
        <v>0</v>
      </c>
      <c r="N357" s="2">
        <f t="shared" si="0"/>
        <v>0</v>
      </c>
      <c r="O357" s="28">
        <v>0.09</v>
      </c>
      <c r="P357" s="15"/>
      <c r="Q357" s="39"/>
    </row>
    <row r="358" spans="5:17" x14ac:dyDescent="0.25">
      <c r="F358" s="30"/>
      <c r="G358" s="17"/>
      <c r="I358" s="17"/>
      <c r="K358" s="3">
        <f>SUM(K318:K357)</f>
        <v>788175419797.9093</v>
      </c>
      <c r="L358" s="3">
        <f>SUM(L318:L357)</f>
        <v>123419942540.00002</v>
      </c>
      <c r="M358" s="3">
        <f>SUM(M318:M357)</f>
        <v>593103166367.18994</v>
      </c>
      <c r="N358" s="3">
        <f>SUM(N318:N357)</f>
        <v>48971821076.190002</v>
      </c>
      <c r="O358" s="38"/>
      <c r="P358" s="36">
        <f>SUM(P318:P357)</f>
        <v>544131345291</v>
      </c>
    </row>
    <row r="359" spans="5:17" x14ac:dyDescent="0.25">
      <c r="F359" s="30"/>
      <c r="G359" s="17"/>
    </row>
    <row r="360" spans="5:17" x14ac:dyDescent="0.25">
      <c r="M360" s="3">
        <v>123419942540</v>
      </c>
      <c r="N360" s="32" t="s">
        <v>41</v>
      </c>
      <c r="O360" s="32"/>
    </row>
    <row r="362" spans="5:17" x14ac:dyDescent="0.25">
      <c r="M362" s="33">
        <f>(M360/M358)</f>
        <v>0.2080918624932627</v>
      </c>
      <c r="N362" s="34" t="s">
        <v>42</v>
      </c>
    </row>
    <row r="363" spans="5:17" x14ac:dyDescent="0.25">
      <c r="J363" s="30">
        <f>K352+K356</f>
        <v>34918290085.772903</v>
      </c>
      <c r="K363" s="40" t="s">
        <v>65</v>
      </c>
    </row>
    <row r="364" spans="5:17" x14ac:dyDescent="0.25">
      <c r="E364" s="30"/>
      <c r="F364" s="17"/>
      <c r="G364" s="30"/>
      <c r="J364" s="30">
        <f>K353+K357</f>
        <v>3491829008.5772905</v>
      </c>
      <c r="K364" s="31"/>
    </row>
    <row r="365" spans="5:17" x14ac:dyDescent="0.25">
      <c r="E365" s="30"/>
      <c r="F365" s="17"/>
      <c r="G365" s="30"/>
      <c r="J365" s="17"/>
    </row>
  </sheetData>
  <mergeCells count="43">
    <mergeCell ref="Q328:Q329"/>
    <mergeCell ref="Q326:Q327"/>
    <mergeCell ref="Q324:Q325"/>
    <mergeCell ref="K363:K364"/>
    <mergeCell ref="Q338:Q339"/>
    <mergeCell ref="Q336:Q337"/>
    <mergeCell ref="Q334:Q335"/>
    <mergeCell ref="Q332:Q333"/>
    <mergeCell ref="Q330:Q331"/>
    <mergeCell ref="B272:F272"/>
    <mergeCell ref="B273:B275"/>
    <mergeCell ref="B279:B281"/>
    <mergeCell ref="N360:O360"/>
    <mergeCell ref="Q322:Q323"/>
    <mergeCell ref="Q320:Q321"/>
    <mergeCell ref="Q318:Q319"/>
    <mergeCell ref="Q356:Q357"/>
    <mergeCell ref="Q354:Q355"/>
    <mergeCell ref="Q352:Q353"/>
    <mergeCell ref="Q350:Q351"/>
    <mergeCell ref="Q348:Q349"/>
    <mergeCell ref="Q346:Q347"/>
    <mergeCell ref="Q344:Q345"/>
    <mergeCell ref="Q342:Q343"/>
    <mergeCell ref="Q340:Q341"/>
    <mergeCell ref="B3:F3"/>
    <mergeCell ref="B187:F187"/>
    <mergeCell ref="B188:B190"/>
    <mergeCell ref="B140:F140"/>
    <mergeCell ref="B141:B143"/>
    <mergeCell ref="B147:B149"/>
    <mergeCell ref="B46:F46"/>
    <mergeCell ref="B47:B49"/>
    <mergeCell ref="B53:B55"/>
    <mergeCell ref="B92:F92"/>
    <mergeCell ref="B93:B95"/>
    <mergeCell ref="B99:B101"/>
    <mergeCell ref="B226:F226"/>
    <mergeCell ref="B227:B229"/>
    <mergeCell ref="B233:B235"/>
    <mergeCell ref="B194:B196"/>
    <mergeCell ref="B4:B6"/>
    <mergeCell ref="B10:B12"/>
  </mergeCells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ص و سپهر مولد</vt:lpstr>
      <vt:lpstr>'ص و سپهر مولد'!Print_Area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Keshavarz ba haghighat</dc:creator>
  <cp:lastModifiedBy>Mohammad Keshavarz ba haghighat</cp:lastModifiedBy>
  <cp:lastPrinted>2025-04-23T08:36:24Z</cp:lastPrinted>
  <dcterms:created xsi:type="dcterms:W3CDTF">2024-05-11T12:12:30Z</dcterms:created>
  <dcterms:modified xsi:type="dcterms:W3CDTF">2025-04-23T10:34:04Z</dcterms:modified>
</cp:coreProperties>
</file>