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ماشین سازی شمال پیروز\111\"/>
    </mc:Choice>
  </mc:AlternateContent>
  <xr:revisionPtr revIDLastSave="0" documentId="8_{F7E3A844-1A00-4E16-ACAA-AAF77415306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فاکتور ارزی" sheetId="1" r:id="rId1"/>
    <sheet name="Supply MTO" sheetId="2" r:id="rId2"/>
    <sheet name="summary" sheetId="3" r:id="rId3"/>
    <sheet name="OPI" sheetId="5" r:id="rId4"/>
    <sheet name="نهایی" sheetId="4" r:id="rId5"/>
    <sheet name="Sheet1" sheetId="6" r:id="rId6"/>
  </sheets>
  <definedNames>
    <definedName name="_xlnm._FilterDatabase" localSheetId="3" hidden="1">OPI!$A$1:$Z$302</definedName>
    <definedName name="_xlnm._FilterDatabase" localSheetId="4" hidden="1">نهایی!$B$4:$X$307</definedName>
    <definedName name="_xlnm.Print_Area" localSheetId="0">'فاکتور ارزی'!$B$1:$O$54</definedName>
    <definedName name="_xlnm.Print_Area" localSheetId="4">نهایی!$A$1:$Y$348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9" i="4" l="1"/>
  <c r="H337" i="4"/>
  <c r="H336" i="4"/>
  <c r="J340" i="4"/>
  <c r="F336" i="4"/>
  <c r="F339" i="4" s="1"/>
  <c r="J339" i="4" s="1"/>
  <c r="F344" i="4"/>
  <c r="J344" i="4" s="1"/>
  <c r="J345" i="4" s="1"/>
  <c r="F343" i="4"/>
  <c r="F345" i="4" s="1"/>
  <c r="J337" i="4"/>
  <c r="F338" i="4"/>
  <c r="J319" i="4"/>
  <c r="F32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5" i="4"/>
  <c r="L305" i="4"/>
  <c r="F307" i="4"/>
  <c r="L244" i="4"/>
  <c r="K244" i="4"/>
  <c r="H244" i="4"/>
  <c r="L243" i="4"/>
  <c r="K243" i="4"/>
  <c r="H243" i="4"/>
  <c r="L242" i="4"/>
  <c r="K242" i="4"/>
  <c r="H242" i="4"/>
  <c r="L241" i="4"/>
  <c r="K241" i="4"/>
  <c r="H241" i="4"/>
  <c r="L240" i="4"/>
  <c r="P240" i="4" s="1"/>
  <c r="K240" i="4"/>
  <c r="H240" i="4"/>
  <c r="L239" i="4"/>
  <c r="K239" i="4"/>
  <c r="H239" i="4"/>
  <c r="L238" i="4"/>
  <c r="K238" i="4"/>
  <c r="H238" i="4"/>
  <c r="T237" i="4"/>
  <c r="S237" i="4"/>
  <c r="L237" i="4"/>
  <c r="K237" i="4"/>
  <c r="H237" i="4"/>
  <c r="T236" i="4"/>
  <c r="S236" i="4"/>
  <c r="L236" i="4"/>
  <c r="K236" i="4"/>
  <c r="H236" i="4"/>
  <c r="T235" i="4"/>
  <c r="S235" i="4"/>
  <c r="L235" i="4"/>
  <c r="K235" i="4"/>
  <c r="H235" i="4"/>
  <c r="T234" i="4"/>
  <c r="S234" i="4"/>
  <c r="L234" i="4"/>
  <c r="K234" i="4"/>
  <c r="H234" i="4"/>
  <c r="T233" i="4"/>
  <c r="S233" i="4"/>
  <c r="L233" i="4"/>
  <c r="K233" i="4"/>
  <c r="H233" i="4"/>
  <c r="T232" i="4"/>
  <c r="S232" i="4"/>
  <c r="L232" i="4"/>
  <c r="K232" i="4"/>
  <c r="H232" i="4"/>
  <c r="T231" i="4"/>
  <c r="S231" i="4"/>
  <c r="L231" i="4"/>
  <c r="P231" i="4" s="1"/>
  <c r="K231" i="4"/>
  <c r="H231" i="4"/>
  <c r="T230" i="4"/>
  <c r="S230" i="4"/>
  <c r="L230" i="4"/>
  <c r="K230" i="4"/>
  <c r="H230" i="4"/>
  <c r="T229" i="4"/>
  <c r="S229" i="4"/>
  <c r="L229" i="4"/>
  <c r="K229" i="4"/>
  <c r="H229" i="4"/>
  <c r="T228" i="4"/>
  <c r="S228" i="4"/>
  <c r="L228" i="4"/>
  <c r="K228" i="4"/>
  <c r="H228" i="4"/>
  <c r="T227" i="4"/>
  <c r="S227" i="4"/>
  <c r="L227" i="4"/>
  <c r="P227" i="4" s="1"/>
  <c r="K227" i="4"/>
  <c r="H227" i="4"/>
  <c r="T226" i="4"/>
  <c r="S226" i="4"/>
  <c r="L226" i="4"/>
  <c r="K226" i="4"/>
  <c r="H226" i="4"/>
  <c r="T225" i="4"/>
  <c r="S225" i="4"/>
  <c r="L225" i="4"/>
  <c r="K225" i="4"/>
  <c r="H225" i="4"/>
  <c r="T224" i="4"/>
  <c r="S224" i="4"/>
  <c r="L224" i="4"/>
  <c r="K224" i="4"/>
  <c r="H224" i="4"/>
  <c r="T223" i="4"/>
  <c r="S223" i="4"/>
  <c r="L223" i="4"/>
  <c r="K223" i="4"/>
  <c r="H223" i="4"/>
  <c r="T222" i="4"/>
  <c r="S222" i="4"/>
  <c r="L222" i="4"/>
  <c r="K222" i="4"/>
  <c r="H222" i="4"/>
  <c r="T221" i="4"/>
  <c r="S221" i="4"/>
  <c r="L221" i="4"/>
  <c r="K221" i="4"/>
  <c r="H221" i="4"/>
  <c r="T220" i="4"/>
  <c r="S220" i="4"/>
  <c r="L220" i="4"/>
  <c r="K220" i="4"/>
  <c r="H220" i="4"/>
  <c r="T219" i="4"/>
  <c r="S219" i="4"/>
  <c r="L219" i="4"/>
  <c r="P219" i="4" s="1"/>
  <c r="K219" i="4"/>
  <c r="H219" i="4"/>
  <c r="T218" i="4"/>
  <c r="S218" i="4"/>
  <c r="L218" i="4"/>
  <c r="K218" i="4"/>
  <c r="H218" i="4"/>
  <c r="T217" i="4"/>
  <c r="S217" i="4"/>
  <c r="L217" i="4"/>
  <c r="K217" i="4"/>
  <c r="H217" i="4"/>
  <c r="T216" i="4"/>
  <c r="S216" i="4"/>
  <c r="L216" i="4"/>
  <c r="K216" i="4"/>
  <c r="H216" i="4"/>
  <c r="T215" i="4"/>
  <c r="S215" i="4"/>
  <c r="L215" i="4"/>
  <c r="P215" i="4" s="1"/>
  <c r="K215" i="4"/>
  <c r="H215" i="4"/>
  <c r="L214" i="4"/>
  <c r="K214" i="4"/>
  <c r="H214" i="4"/>
  <c r="L213" i="4"/>
  <c r="K213" i="4"/>
  <c r="H213" i="4"/>
  <c r="L212" i="4"/>
  <c r="K212" i="4"/>
  <c r="H212" i="4"/>
  <c r="L211" i="4"/>
  <c r="K211" i="4"/>
  <c r="H211" i="4"/>
  <c r="L210" i="4"/>
  <c r="K210" i="4"/>
  <c r="H210" i="4"/>
  <c r="L209" i="4"/>
  <c r="K209" i="4"/>
  <c r="H209" i="4"/>
  <c r="L208" i="4"/>
  <c r="K208" i="4"/>
  <c r="H208" i="4"/>
  <c r="T207" i="4"/>
  <c r="S207" i="4"/>
  <c r="L207" i="4"/>
  <c r="P207" i="4" s="1"/>
  <c r="K207" i="4"/>
  <c r="H207" i="4"/>
  <c r="T206" i="4"/>
  <c r="S206" i="4"/>
  <c r="L206" i="4"/>
  <c r="K206" i="4"/>
  <c r="H206" i="4"/>
  <c r="T205" i="4"/>
  <c r="S205" i="4"/>
  <c r="L205" i="4"/>
  <c r="K205" i="4"/>
  <c r="H205" i="4"/>
  <c r="T204" i="4"/>
  <c r="S204" i="4"/>
  <c r="L204" i="4"/>
  <c r="K204" i="4"/>
  <c r="H204" i="4"/>
  <c r="T203" i="4"/>
  <c r="S203" i="4"/>
  <c r="L203" i="4"/>
  <c r="K203" i="4"/>
  <c r="H203" i="4"/>
  <c r="T202" i="4"/>
  <c r="S202" i="4"/>
  <c r="L202" i="4"/>
  <c r="K202" i="4"/>
  <c r="H202" i="4"/>
  <c r="T201" i="4"/>
  <c r="S201" i="4"/>
  <c r="L201" i="4"/>
  <c r="K201" i="4"/>
  <c r="H201" i="4"/>
  <c r="T200" i="4"/>
  <c r="S200" i="4"/>
  <c r="L200" i="4"/>
  <c r="K200" i="4"/>
  <c r="H200" i="4"/>
  <c r="T199" i="4"/>
  <c r="S199" i="4"/>
  <c r="L199" i="4"/>
  <c r="K199" i="4"/>
  <c r="H199" i="4"/>
  <c r="T198" i="4"/>
  <c r="S198" i="4"/>
  <c r="L198" i="4"/>
  <c r="K198" i="4"/>
  <c r="H198" i="4"/>
  <c r="T197" i="4"/>
  <c r="S197" i="4"/>
  <c r="L197" i="4"/>
  <c r="K197" i="4"/>
  <c r="H197" i="4"/>
  <c r="T196" i="4"/>
  <c r="S196" i="4"/>
  <c r="L196" i="4"/>
  <c r="K196" i="4"/>
  <c r="H196" i="4"/>
  <c r="T195" i="4"/>
  <c r="S195" i="4"/>
  <c r="L195" i="4"/>
  <c r="P195" i="4" s="1"/>
  <c r="K195" i="4"/>
  <c r="H195" i="4"/>
  <c r="T194" i="4"/>
  <c r="S194" i="4"/>
  <c r="L194" i="4"/>
  <c r="K194" i="4"/>
  <c r="H194" i="4"/>
  <c r="T193" i="4"/>
  <c r="S193" i="4"/>
  <c r="L193" i="4"/>
  <c r="K193" i="4"/>
  <c r="H193" i="4"/>
  <c r="T192" i="4"/>
  <c r="S192" i="4"/>
  <c r="L192" i="4"/>
  <c r="K192" i="4"/>
  <c r="H192" i="4"/>
  <c r="T191" i="4"/>
  <c r="S191" i="4"/>
  <c r="L191" i="4"/>
  <c r="K191" i="4"/>
  <c r="H191" i="4"/>
  <c r="T190" i="4"/>
  <c r="S190" i="4"/>
  <c r="L190" i="4"/>
  <c r="K190" i="4"/>
  <c r="H190" i="4"/>
  <c r="T189" i="4"/>
  <c r="S189" i="4"/>
  <c r="L189" i="4"/>
  <c r="K189" i="4"/>
  <c r="H189" i="4"/>
  <c r="T188" i="4"/>
  <c r="S188" i="4"/>
  <c r="L188" i="4"/>
  <c r="K188" i="4"/>
  <c r="H188" i="4"/>
  <c r="T187" i="4"/>
  <c r="S187" i="4"/>
  <c r="L187" i="4"/>
  <c r="K187" i="4"/>
  <c r="H187" i="4"/>
  <c r="T186" i="4"/>
  <c r="S186" i="4"/>
  <c r="L186" i="4"/>
  <c r="K186" i="4"/>
  <c r="H186" i="4"/>
  <c r="T185" i="4"/>
  <c r="S185" i="4"/>
  <c r="L185" i="4"/>
  <c r="K185" i="4"/>
  <c r="H185" i="4"/>
  <c r="L184" i="4"/>
  <c r="K184" i="4"/>
  <c r="H184" i="4"/>
  <c r="L124" i="4"/>
  <c r="K124" i="4"/>
  <c r="H124" i="4"/>
  <c r="L123" i="4"/>
  <c r="P123" i="4" s="1"/>
  <c r="K123" i="4"/>
  <c r="H123" i="4"/>
  <c r="L122" i="4"/>
  <c r="K122" i="4"/>
  <c r="H122" i="4"/>
  <c r="L121" i="4"/>
  <c r="K121" i="4"/>
  <c r="H121" i="4"/>
  <c r="L120" i="4"/>
  <c r="K120" i="4"/>
  <c r="H120" i="4"/>
  <c r="L119" i="4"/>
  <c r="K119" i="4"/>
  <c r="H119" i="4"/>
  <c r="L118" i="4"/>
  <c r="K118" i="4"/>
  <c r="H118" i="4"/>
  <c r="T117" i="4"/>
  <c r="S117" i="4"/>
  <c r="L117" i="4"/>
  <c r="K117" i="4"/>
  <c r="H117" i="4"/>
  <c r="T116" i="4"/>
  <c r="S116" i="4"/>
  <c r="L116" i="4"/>
  <c r="K116" i="4"/>
  <c r="H116" i="4"/>
  <c r="T115" i="4"/>
  <c r="S115" i="4"/>
  <c r="L115" i="4"/>
  <c r="K115" i="4"/>
  <c r="H115" i="4"/>
  <c r="T114" i="4"/>
  <c r="S114" i="4"/>
  <c r="L114" i="4"/>
  <c r="K114" i="4"/>
  <c r="H114" i="4"/>
  <c r="T113" i="4"/>
  <c r="S113" i="4"/>
  <c r="L113" i="4"/>
  <c r="K113" i="4"/>
  <c r="H113" i="4"/>
  <c r="T112" i="4"/>
  <c r="S112" i="4"/>
  <c r="L112" i="4"/>
  <c r="K112" i="4"/>
  <c r="H112" i="4"/>
  <c r="T111" i="4"/>
  <c r="S111" i="4"/>
  <c r="L111" i="4"/>
  <c r="P111" i="4" s="1"/>
  <c r="K111" i="4"/>
  <c r="H111" i="4"/>
  <c r="T110" i="4"/>
  <c r="S110" i="4"/>
  <c r="L110" i="4"/>
  <c r="K110" i="4"/>
  <c r="H110" i="4"/>
  <c r="T109" i="4"/>
  <c r="S109" i="4"/>
  <c r="L109" i="4"/>
  <c r="K109" i="4"/>
  <c r="H109" i="4"/>
  <c r="T108" i="4"/>
  <c r="S108" i="4"/>
  <c r="L108" i="4"/>
  <c r="K108" i="4"/>
  <c r="H108" i="4"/>
  <c r="T107" i="4"/>
  <c r="S107" i="4"/>
  <c r="L107" i="4"/>
  <c r="P107" i="4" s="1"/>
  <c r="K107" i="4"/>
  <c r="H107" i="4"/>
  <c r="T106" i="4"/>
  <c r="S106" i="4"/>
  <c r="L106" i="4"/>
  <c r="K106" i="4"/>
  <c r="H106" i="4"/>
  <c r="T105" i="4"/>
  <c r="S105" i="4"/>
  <c r="L105" i="4"/>
  <c r="K105" i="4"/>
  <c r="H105" i="4"/>
  <c r="T104" i="4"/>
  <c r="S104" i="4"/>
  <c r="L104" i="4"/>
  <c r="K104" i="4"/>
  <c r="H104" i="4"/>
  <c r="T103" i="4"/>
  <c r="S103" i="4"/>
  <c r="L103" i="4"/>
  <c r="K103" i="4"/>
  <c r="H103" i="4"/>
  <c r="T102" i="4"/>
  <c r="S102" i="4"/>
  <c r="L102" i="4"/>
  <c r="K102" i="4"/>
  <c r="H102" i="4"/>
  <c r="T101" i="4"/>
  <c r="S101" i="4"/>
  <c r="L101" i="4"/>
  <c r="K101" i="4"/>
  <c r="H101" i="4"/>
  <c r="T100" i="4"/>
  <c r="S100" i="4"/>
  <c r="L100" i="4"/>
  <c r="K100" i="4"/>
  <c r="H100" i="4"/>
  <c r="T99" i="4"/>
  <c r="S99" i="4"/>
  <c r="L99" i="4"/>
  <c r="K99" i="4"/>
  <c r="H99" i="4"/>
  <c r="T98" i="4"/>
  <c r="S98" i="4"/>
  <c r="L98" i="4"/>
  <c r="P98" i="4" s="1"/>
  <c r="K98" i="4"/>
  <c r="H98" i="4"/>
  <c r="T97" i="4"/>
  <c r="S97" i="4"/>
  <c r="L97" i="4"/>
  <c r="K97" i="4"/>
  <c r="H97" i="4"/>
  <c r="T96" i="4"/>
  <c r="S96" i="4"/>
  <c r="L96" i="4"/>
  <c r="K96" i="4"/>
  <c r="H96" i="4"/>
  <c r="T95" i="4"/>
  <c r="S95" i="4"/>
  <c r="L95" i="4"/>
  <c r="P95" i="4" s="1"/>
  <c r="K95" i="4"/>
  <c r="H95" i="4"/>
  <c r="L94" i="4"/>
  <c r="K94" i="4"/>
  <c r="H94" i="4"/>
  <c r="L93" i="4"/>
  <c r="K93" i="4"/>
  <c r="H93" i="4"/>
  <c r="L92" i="4"/>
  <c r="K92" i="4"/>
  <c r="H92" i="4"/>
  <c r="L91" i="4"/>
  <c r="K91" i="4"/>
  <c r="H91" i="4"/>
  <c r="L90" i="4"/>
  <c r="K90" i="4"/>
  <c r="H90" i="4"/>
  <c r="L89" i="4"/>
  <c r="K89" i="4"/>
  <c r="H89" i="4"/>
  <c r="L88" i="4"/>
  <c r="K88" i="4"/>
  <c r="H88" i="4"/>
  <c r="T87" i="4"/>
  <c r="S87" i="4"/>
  <c r="L87" i="4"/>
  <c r="K87" i="4"/>
  <c r="H87" i="4"/>
  <c r="T86" i="4"/>
  <c r="S86" i="4"/>
  <c r="L86" i="4"/>
  <c r="P86" i="4" s="1"/>
  <c r="K86" i="4"/>
  <c r="H86" i="4"/>
  <c r="T85" i="4"/>
  <c r="S85" i="4"/>
  <c r="L85" i="4"/>
  <c r="K85" i="4"/>
  <c r="H85" i="4"/>
  <c r="T84" i="4"/>
  <c r="S84" i="4"/>
  <c r="L84" i="4"/>
  <c r="K84" i="4"/>
  <c r="H84" i="4"/>
  <c r="T83" i="4"/>
  <c r="S83" i="4"/>
  <c r="L83" i="4"/>
  <c r="K83" i="4"/>
  <c r="H83" i="4"/>
  <c r="T82" i="4"/>
  <c r="S82" i="4"/>
  <c r="L82" i="4"/>
  <c r="K82" i="4"/>
  <c r="H82" i="4"/>
  <c r="T81" i="4"/>
  <c r="S81" i="4"/>
  <c r="L81" i="4"/>
  <c r="K81" i="4"/>
  <c r="H81" i="4"/>
  <c r="T80" i="4"/>
  <c r="S80" i="4"/>
  <c r="L80" i="4"/>
  <c r="K80" i="4"/>
  <c r="H80" i="4"/>
  <c r="T79" i="4"/>
  <c r="S79" i="4"/>
  <c r="L79" i="4"/>
  <c r="K79" i="4"/>
  <c r="H79" i="4"/>
  <c r="T78" i="4"/>
  <c r="S78" i="4"/>
  <c r="L78" i="4"/>
  <c r="K78" i="4"/>
  <c r="H78" i="4"/>
  <c r="T77" i="4"/>
  <c r="S77" i="4"/>
  <c r="L77" i="4"/>
  <c r="K77" i="4"/>
  <c r="H77" i="4"/>
  <c r="T76" i="4"/>
  <c r="S76" i="4"/>
  <c r="L76" i="4"/>
  <c r="K76" i="4"/>
  <c r="H76" i="4"/>
  <c r="T75" i="4"/>
  <c r="S75" i="4"/>
  <c r="L75" i="4"/>
  <c r="K75" i="4"/>
  <c r="H75" i="4"/>
  <c r="T74" i="4"/>
  <c r="S74" i="4"/>
  <c r="L74" i="4"/>
  <c r="P74" i="4" s="1"/>
  <c r="K74" i="4"/>
  <c r="H74" i="4"/>
  <c r="T73" i="4"/>
  <c r="S73" i="4"/>
  <c r="L73" i="4"/>
  <c r="K73" i="4"/>
  <c r="H73" i="4"/>
  <c r="T72" i="4"/>
  <c r="S72" i="4"/>
  <c r="L72" i="4"/>
  <c r="K72" i="4"/>
  <c r="H72" i="4"/>
  <c r="T71" i="4"/>
  <c r="S71" i="4"/>
  <c r="L71" i="4"/>
  <c r="K71" i="4"/>
  <c r="H71" i="4"/>
  <c r="T70" i="4"/>
  <c r="S70" i="4"/>
  <c r="L70" i="4"/>
  <c r="K70" i="4"/>
  <c r="H70" i="4"/>
  <c r="T69" i="4"/>
  <c r="S69" i="4"/>
  <c r="L69" i="4"/>
  <c r="K69" i="4"/>
  <c r="H69" i="4"/>
  <c r="T68" i="4"/>
  <c r="S68" i="4"/>
  <c r="L68" i="4"/>
  <c r="K68" i="4"/>
  <c r="H68" i="4"/>
  <c r="T67" i="4"/>
  <c r="S67" i="4"/>
  <c r="L67" i="4"/>
  <c r="K67" i="4"/>
  <c r="H67" i="4"/>
  <c r="T66" i="4"/>
  <c r="S66" i="4"/>
  <c r="L66" i="4"/>
  <c r="K66" i="4"/>
  <c r="H66" i="4"/>
  <c r="T65" i="4"/>
  <c r="S65" i="4"/>
  <c r="L65" i="4"/>
  <c r="K65" i="4"/>
  <c r="H65" i="4"/>
  <c r="L64" i="4"/>
  <c r="K64" i="4"/>
  <c r="H64" i="4"/>
  <c r="L63" i="4"/>
  <c r="K63" i="4"/>
  <c r="H63" i="4"/>
  <c r="L62" i="4"/>
  <c r="P62" i="4" s="1"/>
  <c r="K62" i="4"/>
  <c r="H62" i="4"/>
  <c r="L61" i="4"/>
  <c r="K61" i="4"/>
  <c r="H61" i="4"/>
  <c r="L60" i="4"/>
  <c r="P60" i="4" s="1"/>
  <c r="K60" i="4"/>
  <c r="H60" i="4"/>
  <c r="L59" i="4"/>
  <c r="K59" i="4"/>
  <c r="H59" i="4"/>
  <c r="L58" i="4"/>
  <c r="P58" i="4" s="1"/>
  <c r="K58" i="4"/>
  <c r="H58" i="4"/>
  <c r="T57" i="4"/>
  <c r="S57" i="4"/>
  <c r="L57" i="4"/>
  <c r="K57" i="4"/>
  <c r="H57" i="4"/>
  <c r="T56" i="4"/>
  <c r="S56" i="4"/>
  <c r="L56" i="4"/>
  <c r="K56" i="4"/>
  <c r="H56" i="4"/>
  <c r="T55" i="4"/>
  <c r="S55" i="4"/>
  <c r="L55" i="4"/>
  <c r="K55" i="4"/>
  <c r="H55" i="4"/>
  <c r="T54" i="4"/>
  <c r="S54" i="4"/>
  <c r="L54" i="4"/>
  <c r="K54" i="4"/>
  <c r="H54" i="4"/>
  <c r="T53" i="4"/>
  <c r="S53" i="4"/>
  <c r="L53" i="4"/>
  <c r="K53" i="4"/>
  <c r="H53" i="4"/>
  <c r="T52" i="4"/>
  <c r="S52" i="4"/>
  <c r="L52" i="4"/>
  <c r="K52" i="4"/>
  <c r="H52" i="4"/>
  <c r="T51" i="4"/>
  <c r="S51" i="4"/>
  <c r="L51" i="4"/>
  <c r="K51" i="4"/>
  <c r="H51" i="4"/>
  <c r="T50" i="4"/>
  <c r="S50" i="4"/>
  <c r="L50" i="4"/>
  <c r="P50" i="4" s="1"/>
  <c r="K50" i="4"/>
  <c r="H50" i="4"/>
  <c r="T49" i="4"/>
  <c r="S49" i="4"/>
  <c r="L49" i="4"/>
  <c r="K49" i="4"/>
  <c r="H49" i="4"/>
  <c r="T48" i="4"/>
  <c r="S48" i="4"/>
  <c r="L48" i="4"/>
  <c r="P48" i="4" s="1"/>
  <c r="K48" i="4"/>
  <c r="H48" i="4"/>
  <c r="T47" i="4"/>
  <c r="S47" i="4"/>
  <c r="L47" i="4"/>
  <c r="K47" i="4"/>
  <c r="H47" i="4"/>
  <c r="T46" i="4"/>
  <c r="S46" i="4"/>
  <c r="L46" i="4"/>
  <c r="P46" i="4" s="1"/>
  <c r="K46" i="4"/>
  <c r="H46" i="4"/>
  <c r="T45" i="4"/>
  <c r="S45" i="4"/>
  <c r="L45" i="4"/>
  <c r="K45" i="4"/>
  <c r="H45" i="4"/>
  <c r="T44" i="4"/>
  <c r="S44" i="4"/>
  <c r="L44" i="4"/>
  <c r="K44" i="4"/>
  <c r="H44" i="4"/>
  <c r="T43" i="4"/>
  <c r="S43" i="4"/>
  <c r="L43" i="4"/>
  <c r="K43" i="4"/>
  <c r="H43" i="4"/>
  <c r="T42" i="4"/>
  <c r="S42" i="4"/>
  <c r="L42" i="4"/>
  <c r="K42" i="4"/>
  <c r="H42" i="4"/>
  <c r="T41" i="4"/>
  <c r="S41" i="4"/>
  <c r="L41" i="4"/>
  <c r="K41" i="4"/>
  <c r="H41" i="4"/>
  <c r="T40" i="4"/>
  <c r="S40" i="4"/>
  <c r="L40" i="4"/>
  <c r="K40" i="4"/>
  <c r="H40" i="4"/>
  <c r="T39" i="4"/>
  <c r="S39" i="4"/>
  <c r="L39" i="4"/>
  <c r="K39" i="4"/>
  <c r="H39" i="4"/>
  <c r="T38" i="4"/>
  <c r="S38" i="4"/>
  <c r="L38" i="4"/>
  <c r="P38" i="4" s="1"/>
  <c r="K38" i="4"/>
  <c r="H38" i="4"/>
  <c r="T37" i="4"/>
  <c r="S37" i="4"/>
  <c r="L37" i="4"/>
  <c r="K37" i="4"/>
  <c r="H37" i="4"/>
  <c r="T36" i="4"/>
  <c r="S36" i="4"/>
  <c r="L36" i="4"/>
  <c r="P36" i="4" s="1"/>
  <c r="K36" i="4"/>
  <c r="H36" i="4"/>
  <c r="T35" i="4"/>
  <c r="S35" i="4"/>
  <c r="L35" i="4"/>
  <c r="K35" i="4"/>
  <c r="H35" i="4"/>
  <c r="L34" i="4"/>
  <c r="K34" i="4"/>
  <c r="H34" i="4"/>
  <c r="L33" i="4"/>
  <c r="K33" i="4"/>
  <c r="H33" i="4"/>
  <c r="L32" i="4"/>
  <c r="K32" i="4"/>
  <c r="H32" i="4"/>
  <c r="L31" i="4"/>
  <c r="K31" i="4"/>
  <c r="H31" i="4"/>
  <c r="L30" i="4"/>
  <c r="K30" i="4"/>
  <c r="H30" i="4"/>
  <c r="L29" i="4"/>
  <c r="K29" i="4"/>
  <c r="H29" i="4"/>
  <c r="L28" i="4"/>
  <c r="K28" i="4"/>
  <c r="H28" i="4"/>
  <c r="T27" i="4"/>
  <c r="S27" i="4"/>
  <c r="L27" i="4"/>
  <c r="K27" i="4"/>
  <c r="H27" i="4"/>
  <c r="T26" i="4"/>
  <c r="S26" i="4"/>
  <c r="L26" i="4"/>
  <c r="P26" i="4" s="1"/>
  <c r="K26" i="4"/>
  <c r="H26" i="4"/>
  <c r="T25" i="4"/>
  <c r="S25" i="4"/>
  <c r="L25" i="4"/>
  <c r="K25" i="4"/>
  <c r="H25" i="4"/>
  <c r="T24" i="4"/>
  <c r="S24" i="4"/>
  <c r="L24" i="4"/>
  <c r="P24" i="4" s="1"/>
  <c r="K24" i="4"/>
  <c r="H24" i="4"/>
  <c r="T23" i="4"/>
  <c r="S23" i="4"/>
  <c r="L23" i="4"/>
  <c r="K23" i="4"/>
  <c r="H23" i="4"/>
  <c r="T22" i="4"/>
  <c r="S22" i="4"/>
  <c r="L22" i="4"/>
  <c r="K22" i="4"/>
  <c r="H22" i="4"/>
  <c r="T21" i="4"/>
  <c r="S21" i="4"/>
  <c r="L21" i="4"/>
  <c r="K21" i="4"/>
  <c r="H21" i="4"/>
  <c r="T20" i="4"/>
  <c r="S20" i="4"/>
  <c r="L20" i="4"/>
  <c r="K20" i="4"/>
  <c r="H20" i="4"/>
  <c r="T19" i="4"/>
  <c r="S19" i="4"/>
  <c r="L19" i="4"/>
  <c r="K19" i="4"/>
  <c r="H19" i="4"/>
  <c r="T18" i="4"/>
  <c r="S18" i="4"/>
  <c r="L18" i="4"/>
  <c r="K18" i="4"/>
  <c r="H18" i="4"/>
  <c r="T17" i="4"/>
  <c r="S17" i="4"/>
  <c r="L17" i="4"/>
  <c r="K17" i="4"/>
  <c r="H17" i="4"/>
  <c r="T16" i="4"/>
  <c r="S16" i="4"/>
  <c r="L16" i="4"/>
  <c r="K16" i="4"/>
  <c r="H16" i="4"/>
  <c r="T15" i="4"/>
  <c r="S15" i="4"/>
  <c r="L15" i="4"/>
  <c r="K15" i="4"/>
  <c r="H15" i="4"/>
  <c r="T14" i="4"/>
  <c r="S14" i="4"/>
  <c r="L14" i="4"/>
  <c r="P14" i="4" s="1"/>
  <c r="K14" i="4"/>
  <c r="H14" i="4"/>
  <c r="T13" i="4"/>
  <c r="S13" i="4"/>
  <c r="L13" i="4"/>
  <c r="K13" i="4"/>
  <c r="H13" i="4"/>
  <c r="T12" i="4"/>
  <c r="S12" i="4"/>
  <c r="L12" i="4"/>
  <c r="P12" i="4" s="1"/>
  <c r="K12" i="4"/>
  <c r="H12" i="4"/>
  <c r="T11" i="4"/>
  <c r="S11" i="4"/>
  <c r="L11" i="4"/>
  <c r="K11" i="4"/>
  <c r="H11" i="4"/>
  <c r="T10" i="4"/>
  <c r="S10" i="4"/>
  <c r="L10" i="4"/>
  <c r="K10" i="4"/>
  <c r="H10" i="4"/>
  <c r="T9" i="4"/>
  <c r="S9" i="4"/>
  <c r="L9" i="4"/>
  <c r="K9" i="4"/>
  <c r="H9" i="4"/>
  <c r="T8" i="4"/>
  <c r="S8" i="4"/>
  <c r="L8" i="4"/>
  <c r="K8" i="4"/>
  <c r="H8" i="4"/>
  <c r="T7" i="4"/>
  <c r="S7" i="4"/>
  <c r="L7" i="4"/>
  <c r="K7" i="4"/>
  <c r="H7" i="4"/>
  <c r="T6" i="4"/>
  <c r="S6" i="4"/>
  <c r="L6" i="4"/>
  <c r="K6" i="4"/>
  <c r="H6" i="4"/>
  <c r="T5" i="4"/>
  <c r="S5" i="4"/>
  <c r="L5" i="4"/>
  <c r="K5" i="4"/>
  <c r="H5" i="4"/>
  <c r="L245" i="4"/>
  <c r="K245" i="4"/>
  <c r="H245" i="4"/>
  <c r="L183" i="4"/>
  <c r="P183" i="4" s="1"/>
  <c r="K183" i="4"/>
  <c r="H183" i="4"/>
  <c r="L182" i="4"/>
  <c r="P182" i="4" s="1"/>
  <c r="K182" i="4"/>
  <c r="H182" i="4"/>
  <c r="L181" i="4"/>
  <c r="K181" i="4"/>
  <c r="H181" i="4"/>
  <c r="L180" i="4"/>
  <c r="P180" i="4" s="1"/>
  <c r="K180" i="4"/>
  <c r="H180" i="4"/>
  <c r="L179" i="4"/>
  <c r="K179" i="4"/>
  <c r="H179" i="4"/>
  <c r="L178" i="4"/>
  <c r="K178" i="4"/>
  <c r="H178" i="4"/>
  <c r="T177" i="4"/>
  <c r="S177" i="4"/>
  <c r="L177" i="4"/>
  <c r="K177" i="4"/>
  <c r="H177" i="4"/>
  <c r="T176" i="4"/>
  <c r="S176" i="4"/>
  <c r="L176" i="4"/>
  <c r="K176" i="4"/>
  <c r="H176" i="4"/>
  <c r="T175" i="4"/>
  <c r="S175" i="4"/>
  <c r="L175" i="4"/>
  <c r="K175" i="4"/>
  <c r="H175" i="4"/>
  <c r="T174" i="4"/>
  <c r="S174" i="4"/>
  <c r="L174" i="4"/>
  <c r="K174" i="4"/>
  <c r="H174" i="4"/>
  <c r="T173" i="4"/>
  <c r="S173" i="4"/>
  <c r="L173" i="4"/>
  <c r="K173" i="4"/>
  <c r="H173" i="4"/>
  <c r="T172" i="4"/>
  <c r="S172" i="4"/>
  <c r="L172" i="4"/>
  <c r="K172" i="4"/>
  <c r="H172" i="4"/>
  <c r="T171" i="4"/>
  <c r="S171" i="4"/>
  <c r="L171" i="4"/>
  <c r="P171" i="4" s="1"/>
  <c r="K171" i="4"/>
  <c r="H171" i="4"/>
  <c r="T170" i="4"/>
  <c r="S170" i="4"/>
  <c r="L170" i="4"/>
  <c r="P170" i="4" s="1"/>
  <c r="K170" i="4"/>
  <c r="H170" i="4"/>
  <c r="T169" i="4"/>
  <c r="S169" i="4"/>
  <c r="L169" i="4"/>
  <c r="K169" i="4"/>
  <c r="H169" i="4"/>
  <c r="T168" i="4"/>
  <c r="S168" i="4"/>
  <c r="L168" i="4"/>
  <c r="K168" i="4"/>
  <c r="H168" i="4"/>
  <c r="T167" i="4"/>
  <c r="S167" i="4"/>
  <c r="L167" i="4"/>
  <c r="K167" i="4"/>
  <c r="H167" i="4"/>
  <c r="T166" i="4"/>
  <c r="S166" i="4"/>
  <c r="L166" i="4"/>
  <c r="K166" i="4"/>
  <c r="H166" i="4"/>
  <c r="T165" i="4"/>
  <c r="S165" i="4"/>
  <c r="L165" i="4"/>
  <c r="K165" i="4"/>
  <c r="H165" i="4"/>
  <c r="T164" i="4"/>
  <c r="S164" i="4"/>
  <c r="L164" i="4"/>
  <c r="K164" i="4"/>
  <c r="H164" i="4"/>
  <c r="T163" i="4"/>
  <c r="S163" i="4"/>
  <c r="L163" i="4"/>
  <c r="K163" i="4"/>
  <c r="H163" i="4"/>
  <c r="T162" i="4"/>
  <c r="S162" i="4"/>
  <c r="L162" i="4"/>
  <c r="K162" i="4"/>
  <c r="H162" i="4"/>
  <c r="T161" i="4"/>
  <c r="S161" i="4"/>
  <c r="L161" i="4"/>
  <c r="K161" i="4"/>
  <c r="H161" i="4"/>
  <c r="T160" i="4"/>
  <c r="S160" i="4"/>
  <c r="L160" i="4"/>
  <c r="K160" i="4"/>
  <c r="H160" i="4"/>
  <c r="T159" i="4"/>
  <c r="S159" i="4"/>
  <c r="L159" i="4"/>
  <c r="P159" i="4" s="1"/>
  <c r="K159" i="4"/>
  <c r="H159" i="4"/>
  <c r="T158" i="4"/>
  <c r="S158" i="4"/>
  <c r="L158" i="4"/>
  <c r="P158" i="4" s="1"/>
  <c r="K158" i="4"/>
  <c r="H158" i="4"/>
  <c r="T157" i="4"/>
  <c r="S157" i="4"/>
  <c r="L157" i="4"/>
  <c r="K157" i="4"/>
  <c r="H157" i="4"/>
  <c r="T156" i="4"/>
  <c r="S156" i="4"/>
  <c r="L156" i="4"/>
  <c r="K156" i="4"/>
  <c r="H156" i="4"/>
  <c r="T155" i="4"/>
  <c r="S155" i="4"/>
  <c r="L155" i="4"/>
  <c r="K155" i="4"/>
  <c r="H155" i="4"/>
  <c r="L154" i="4"/>
  <c r="K154" i="4"/>
  <c r="H154" i="4"/>
  <c r="L153" i="4"/>
  <c r="K153" i="4"/>
  <c r="H153" i="4"/>
  <c r="L152" i="4"/>
  <c r="K152" i="4"/>
  <c r="H152" i="4"/>
  <c r="L151" i="4"/>
  <c r="K151" i="4"/>
  <c r="H151" i="4"/>
  <c r="L150" i="4"/>
  <c r="K150" i="4"/>
  <c r="H150" i="4"/>
  <c r="L149" i="4"/>
  <c r="K149" i="4"/>
  <c r="H149" i="4"/>
  <c r="L148" i="4"/>
  <c r="K148" i="4"/>
  <c r="H148" i="4"/>
  <c r="T147" i="4"/>
  <c r="S147" i="4"/>
  <c r="L147" i="4"/>
  <c r="P147" i="4" s="1"/>
  <c r="K147" i="4"/>
  <c r="H147" i="4"/>
  <c r="T146" i="4"/>
  <c r="S146" i="4"/>
  <c r="L146" i="4"/>
  <c r="P146" i="4" s="1"/>
  <c r="K146" i="4"/>
  <c r="H146" i="4"/>
  <c r="T145" i="4"/>
  <c r="S145" i="4"/>
  <c r="L145" i="4"/>
  <c r="K145" i="4"/>
  <c r="H145" i="4"/>
  <c r="T144" i="4"/>
  <c r="S144" i="4"/>
  <c r="L144" i="4"/>
  <c r="K144" i="4"/>
  <c r="H144" i="4"/>
  <c r="T143" i="4"/>
  <c r="S143" i="4"/>
  <c r="L143" i="4"/>
  <c r="P143" i="4" s="1"/>
  <c r="K143" i="4"/>
  <c r="H143" i="4"/>
  <c r="T142" i="4"/>
  <c r="S142" i="4"/>
  <c r="L142" i="4"/>
  <c r="K142" i="4"/>
  <c r="H142" i="4"/>
  <c r="T141" i="4"/>
  <c r="S141" i="4"/>
  <c r="L141" i="4"/>
  <c r="K141" i="4"/>
  <c r="H141" i="4"/>
  <c r="T140" i="4"/>
  <c r="S140" i="4"/>
  <c r="L140" i="4"/>
  <c r="K140" i="4"/>
  <c r="H140" i="4"/>
  <c r="T139" i="4"/>
  <c r="S139" i="4"/>
  <c r="L139" i="4"/>
  <c r="K139" i="4"/>
  <c r="H139" i="4"/>
  <c r="T138" i="4"/>
  <c r="S138" i="4"/>
  <c r="L138" i="4"/>
  <c r="K138" i="4"/>
  <c r="H138" i="4"/>
  <c r="T137" i="4"/>
  <c r="S137" i="4"/>
  <c r="L137" i="4"/>
  <c r="P137" i="4" s="1"/>
  <c r="K137" i="4"/>
  <c r="H137" i="4"/>
  <c r="T136" i="4"/>
  <c r="S136" i="4"/>
  <c r="L136" i="4"/>
  <c r="K136" i="4"/>
  <c r="H136" i="4"/>
  <c r="T135" i="4"/>
  <c r="S135" i="4"/>
  <c r="L135" i="4"/>
  <c r="P135" i="4" s="1"/>
  <c r="K135" i="4"/>
  <c r="H135" i="4"/>
  <c r="T134" i="4"/>
  <c r="S134" i="4"/>
  <c r="L134" i="4"/>
  <c r="P134" i="4" s="1"/>
  <c r="K134" i="4"/>
  <c r="H134" i="4"/>
  <c r="T133" i="4"/>
  <c r="S133" i="4"/>
  <c r="L133" i="4"/>
  <c r="K133" i="4"/>
  <c r="H133" i="4"/>
  <c r="T132" i="4"/>
  <c r="S132" i="4"/>
  <c r="L132" i="4"/>
  <c r="K132" i="4"/>
  <c r="H132" i="4"/>
  <c r="T131" i="4"/>
  <c r="S131" i="4"/>
  <c r="L131" i="4"/>
  <c r="P131" i="4" s="1"/>
  <c r="K131" i="4"/>
  <c r="H131" i="4"/>
  <c r="T130" i="4"/>
  <c r="S130" i="4"/>
  <c r="L130" i="4"/>
  <c r="K130" i="4"/>
  <c r="H130" i="4"/>
  <c r="T129" i="4"/>
  <c r="S129" i="4"/>
  <c r="L129" i="4"/>
  <c r="K129" i="4"/>
  <c r="H129" i="4"/>
  <c r="T128" i="4"/>
  <c r="S128" i="4"/>
  <c r="L128" i="4"/>
  <c r="K128" i="4"/>
  <c r="H128" i="4"/>
  <c r="T127" i="4"/>
  <c r="S127" i="4"/>
  <c r="L127" i="4"/>
  <c r="K127" i="4"/>
  <c r="H127" i="4"/>
  <c r="T126" i="4"/>
  <c r="S126" i="4"/>
  <c r="L126" i="4"/>
  <c r="K126" i="4"/>
  <c r="H126" i="4"/>
  <c r="T125" i="4"/>
  <c r="S125" i="4"/>
  <c r="L125" i="4"/>
  <c r="P125" i="4" s="1"/>
  <c r="K125" i="4"/>
  <c r="H125" i="4"/>
  <c r="L275" i="4"/>
  <c r="K275" i="4"/>
  <c r="H275" i="4"/>
  <c r="L274" i="4"/>
  <c r="P274" i="4" s="1"/>
  <c r="K274" i="4"/>
  <c r="H274" i="4"/>
  <c r="L273" i="4"/>
  <c r="K273" i="4"/>
  <c r="H273" i="4"/>
  <c r="L272" i="4"/>
  <c r="K272" i="4"/>
  <c r="H272" i="4"/>
  <c r="L271" i="4"/>
  <c r="K271" i="4"/>
  <c r="H271" i="4"/>
  <c r="L270" i="4"/>
  <c r="K270" i="4"/>
  <c r="H270" i="4"/>
  <c r="L269" i="4"/>
  <c r="K269" i="4"/>
  <c r="H269" i="4"/>
  <c r="T268" i="4"/>
  <c r="S268" i="4"/>
  <c r="L268" i="4"/>
  <c r="K268" i="4"/>
  <c r="H268" i="4"/>
  <c r="T267" i="4"/>
  <c r="S267" i="4"/>
  <c r="L267" i="4"/>
  <c r="P267" i="4" s="1"/>
  <c r="K267" i="4"/>
  <c r="H267" i="4"/>
  <c r="T266" i="4"/>
  <c r="S266" i="4"/>
  <c r="L266" i="4"/>
  <c r="P266" i="4" s="1"/>
  <c r="K266" i="4"/>
  <c r="H266" i="4"/>
  <c r="T265" i="4"/>
  <c r="S265" i="4"/>
  <c r="L265" i="4"/>
  <c r="K265" i="4"/>
  <c r="H265" i="4"/>
  <c r="T264" i="4"/>
  <c r="S264" i="4"/>
  <c r="L264" i="4"/>
  <c r="P264" i="4" s="1"/>
  <c r="K264" i="4"/>
  <c r="H264" i="4"/>
  <c r="T263" i="4"/>
  <c r="S263" i="4"/>
  <c r="L263" i="4"/>
  <c r="K263" i="4"/>
  <c r="H263" i="4"/>
  <c r="T262" i="4"/>
  <c r="S262" i="4"/>
  <c r="L262" i="4"/>
  <c r="K262" i="4"/>
  <c r="H262" i="4"/>
  <c r="T261" i="4"/>
  <c r="S261" i="4"/>
  <c r="L261" i="4"/>
  <c r="K261" i="4"/>
  <c r="H261" i="4"/>
  <c r="T260" i="4"/>
  <c r="S260" i="4"/>
  <c r="L260" i="4"/>
  <c r="K260" i="4"/>
  <c r="H260" i="4"/>
  <c r="T259" i="4"/>
  <c r="S259" i="4"/>
  <c r="L259" i="4"/>
  <c r="K259" i="4"/>
  <c r="H259" i="4"/>
  <c r="T258" i="4"/>
  <c r="S258" i="4"/>
  <c r="L258" i="4"/>
  <c r="K258" i="4"/>
  <c r="H258" i="4"/>
  <c r="T257" i="4"/>
  <c r="S257" i="4"/>
  <c r="L257" i="4"/>
  <c r="K257" i="4"/>
  <c r="H257" i="4"/>
  <c r="T256" i="4"/>
  <c r="S256" i="4"/>
  <c r="L256" i="4"/>
  <c r="K256" i="4"/>
  <c r="H256" i="4"/>
  <c r="T255" i="4"/>
  <c r="S255" i="4"/>
  <c r="L255" i="4"/>
  <c r="P255" i="4" s="1"/>
  <c r="K255" i="4"/>
  <c r="H255" i="4"/>
  <c r="T254" i="4"/>
  <c r="S254" i="4"/>
  <c r="L254" i="4"/>
  <c r="P254" i="4" s="1"/>
  <c r="K254" i="4"/>
  <c r="H254" i="4"/>
  <c r="T253" i="4"/>
  <c r="S253" i="4"/>
  <c r="L253" i="4"/>
  <c r="K253" i="4"/>
  <c r="H253" i="4"/>
  <c r="T252" i="4"/>
  <c r="S252" i="4"/>
  <c r="L252" i="4"/>
  <c r="P252" i="4" s="1"/>
  <c r="K252" i="4"/>
  <c r="H252" i="4"/>
  <c r="T251" i="4"/>
  <c r="S251" i="4"/>
  <c r="L251" i="4"/>
  <c r="K251" i="4"/>
  <c r="H251" i="4"/>
  <c r="T250" i="4"/>
  <c r="S250" i="4"/>
  <c r="L250" i="4"/>
  <c r="K250" i="4"/>
  <c r="H250" i="4"/>
  <c r="T249" i="4"/>
  <c r="S249" i="4"/>
  <c r="L249" i="4"/>
  <c r="K249" i="4"/>
  <c r="H249" i="4"/>
  <c r="T248" i="4"/>
  <c r="S248" i="4"/>
  <c r="L248" i="4"/>
  <c r="K248" i="4"/>
  <c r="H248" i="4"/>
  <c r="T247" i="4"/>
  <c r="S247" i="4"/>
  <c r="L247" i="4"/>
  <c r="K247" i="4"/>
  <c r="H247" i="4"/>
  <c r="T246" i="4"/>
  <c r="S246" i="4"/>
  <c r="L246" i="4"/>
  <c r="K246" i="4"/>
  <c r="H246" i="4"/>
  <c r="N256" i="5"/>
  <c r="N255" i="5"/>
  <c r="N254" i="5"/>
  <c r="N253" i="5"/>
  <c r="N252" i="5"/>
  <c r="N251" i="5"/>
  <c r="N250" i="5"/>
  <c r="N249" i="5"/>
  <c r="N248" i="5"/>
  <c r="N247" i="5"/>
  <c r="N246" i="5"/>
  <c r="N245" i="5"/>
  <c r="N244" i="5"/>
  <c r="N243" i="5"/>
  <c r="N242" i="5"/>
  <c r="N241" i="5"/>
  <c r="N240" i="5"/>
  <c r="N239" i="5"/>
  <c r="N238" i="5"/>
  <c r="N237" i="5"/>
  <c r="N236" i="5"/>
  <c r="N235" i="5"/>
  <c r="N234" i="5"/>
  <c r="N233" i="5"/>
  <c r="N302" i="5"/>
  <c r="N301" i="5"/>
  <c r="N300" i="5"/>
  <c r="N299" i="5"/>
  <c r="N298" i="5"/>
  <c r="N297" i="5"/>
  <c r="N296" i="5"/>
  <c r="N295" i="5"/>
  <c r="N294" i="5"/>
  <c r="N293" i="5"/>
  <c r="N292" i="5"/>
  <c r="N291" i="5"/>
  <c r="N290" i="5"/>
  <c r="N289" i="5"/>
  <c r="N288" i="5"/>
  <c r="N287" i="5"/>
  <c r="N286" i="5"/>
  <c r="N285" i="5"/>
  <c r="N284" i="5"/>
  <c r="N283" i="5"/>
  <c r="N282" i="5"/>
  <c r="N281" i="5"/>
  <c r="N280" i="5"/>
  <c r="N279" i="5"/>
  <c r="N278" i="5"/>
  <c r="N277" i="5"/>
  <c r="N276" i="5"/>
  <c r="N275" i="5"/>
  <c r="N274" i="5"/>
  <c r="N273" i="5"/>
  <c r="N272" i="5"/>
  <c r="N271" i="5"/>
  <c r="N270" i="5"/>
  <c r="N269" i="5"/>
  <c r="N268" i="5"/>
  <c r="N267" i="5"/>
  <c r="N266" i="5"/>
  <c r="N265" i="5"/>
  <c r="N264" i="5"/>
  <c r="N263" i="5"/>
  <c r="N262" i="5"/>
  <c r="N261" i="5"/>
  <c r="N260" i="5"/>
  <c r="N259" i="5"/>
  <c r="N258" i="5"/>
  <c r="N257" i="5"/>
  <c r="N232" i="5"/>
  <c r="N231" i="5"/>
  <c r="N230" i="5"/>
  <c r="N229" i="5"/>
  <c r="N228" i="5"/>
  <c r="N227" i="5"/>
  <c r="N226" i="5"/>
  <c r="N225" i="5"/>
  <c r="N224" i="5"/>
  <c r="N223" i="5"/>
  <c r="N222" i="5"/>
  <c r="N221" i="5"/>
  <c r="N220" i="5"/>
  <c r="N219" i="5"/>
  <c r="N218" i="5"/>
  <c r="N217" i="5"/>
  <c r="N216" i="5"/>
  <c r="N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K305" i="4"/>
  <c r="H305" i="4"/>
  <c r="L304" i="4"/>
  <c r="K304" i="4"/>
  <c r="H304" i="4"/>
  <c r="L303" i="4"/>
  <c r="P303" i="4" s="1"/>
  <c r="K303" i="4"/>
  <c r="H303" i="4"/>
  <c r="L302" i="4"/>
  <c r="P302" i="4" s="1"/>
  <c r="K302" i="4"/>
  <c r="H302" i="4"/>
  <c r="L301" i="4"/>
  <c r="K301" i="4"/>
  <c r="H301" i="4"/>
  <c r="L300" i="4"/>
  <c r="P300" i="4" s="1"/>
  <c r="K300" i="4"/>
  <c r="H300" i="4"/>
  <c r="L299" i="4"/>
  <c r="K299" i="4"/>
  <c r="H299" i="4"/>
  <c r="T298" i="4"/>
  <c r="S298" i="4"/>
  <c r="L298" i="4"/>
  <c r="P298" i="4" s="1"/>
  <c r="K298" i="4"/>
  <c r="H298" i="4"/>
  <c r="T297" i="4"/>
  <c r="S297" i="4"/>
  <c r="L297" i="4"/>
  <c r="K297" i="4"/>
  <c r="H297" i="4"/>
  <c r="T296" i="4"/>
  <c r="S296" i="4"/>
  <c r="L296" i="4"/>
  <c r="K296" i="4"/>
  <c r="H296" i="4"/>
  <c r="T295" i="4"/>
  <c r="S295" i="4"/>
  <c r="L295" i="4"/>
  <c r="K295" i="4"/>
  <c r="H295" i="4"/>
  <c r="T294" i="4"/>
  <c r="S294" i="4"/>
  <c r="L294" i="4"/>
  <c r="K294" i="4"/>
  <c r="H294" i="4"/>
  <c r="T293" i="4"/>
  <c r="S293" i="4"/>
  <c r="L293" i="4"/>
  <c r="K293" i="4"/>
  <c r="H293" i="4"/>
  <c r="T292" i="4"/>
  <c r="S292" i="4"/>
  <c r="L292" i="4"/>
  <c r="K292" i="4"/>
  <c r="H292" i="4"/>
  <c r="T291" i="4"/>
  <c r="S291" i="4"/>
  <c r="L291" i="4"/>
  <c r="P291" i="4" s="1"/>
  <c r="K291" i="4"/>
  <c r="H291" i="4"/>
  <c r="T290" i="4"/>
  <c r="S290" i="4"/>
  <c r="L290" i="4"/>
  <c r="P290" i="4" s="1"/>
  <c r="K290" i="4"/>
  <c r="H290" i="4"/>
  <c r="T289" i="4"/>
  <c r="S289" i="4"/>
  <c r="L289" i="4"/>
  <c r="K289" i="4"/>
  <c r="H289" i="4"/>
  <c r="T288" i="4"/>
  <c r="S288" i="4"/>
  <c r="L288" i="4"/>
  <c r="P288" i="4" s="1"/>
  <c r="K288" i="4"/>
  <c r="H288" i="4"/>
  <c r="T287" i="4"/>
  <c r="S287" i="4"/>
  <c r="L287" i="4"/>
  <c r="K287" i="4"/>
  <c r="H287" i="4"/>
  <c r="T286" i="4"/>
  <c r="S286" i="4"/>
  <c r="L286" i="4"/>
  <c r="P286" i="4" s="1"/>
  <c r="K286" i="4"/>
  <c r="H286" i="4"/>
  <c r="T285" i="4"/>
  <c r="S285" i="4"/>
  <c r="L285" i="4"/>
  <c r="K285" i="4"/>
  <c r="H285" i="4"/>
  <c r="T284" i="4"/>
  <c r="S284" i="4"/>
  <c r="L284" i="4"/>
  <c r="K284" i="4"/>
  <c r="H284" i="4"/>
  <c r="T283" i="4"/>
  <c r="S283" i="4"/>
  <c r="L283" i="4"/>
  <c r="K283" i="4"/>
  <c r="H283" i="4"/>
  <c r="T282" i="4"/>
  <c r="S282" i="4"/>
  <c r="L282" i="4"/>
  <c r="K282" i="4"/>
  <c r="H282" i="4"/>
  <c r="T281" i="4"/>
  <c r="S281" i="4"/>
  <c r="L281" i="4"/>
  <c r="K281" i="4"/>
  <c r="H281" i="4"/>
  <c r="T280" i="4"/>
  <c r="S280" i="4"/>
  <c r="L280" i="4"/>
  <c r="K280" i="4"/>
  <c r="H280" i="4"/>
  <c r="T279" i="4"/>
  <c r="S279" i="4"/>
  <c r="L279" i="4"/>
  <c r="P279" i="4" s="1"/>
  <c r="K279" i="4"/>
  <c r="H279" i="4"/>
  <c r="T278" i="4"/>
  <c r="S278" i="4"/>
  <c r="L278" i="4"/>
  <c r="P278" i="4" s="1"/>
  <c r="K278" i="4"/>
  <c r="H278" i="4"/>
  <c r="T277" i="4"/>
  <c r="S277" i="4"/>
  <c r="L277" i="4"/>
  <c r="K277" i="4"/>
  <c r="H277" i="4"/>
  <c r="T276" i="4"/>
  <c r="S276" i="4"/>
  <c r="L276" i="4"/>
  <c r="P276" i="4" s="1"/>
  <c r="K276" i="4"/>
  <c r="H276" i="4"/>
  <c r="H270" i="2"/>
  <c r="H269" i="2"/>
  <c r="H268" i="2"/>
  <c r="H267" i="2"/>
  <c r="H266" i="2"/>
  <c r="K51" i="1"/>
  <c r="J51" i="1"/>
  <c r="I50" i="1"/>
  <c r="L50" i="1" s="1"/>
  <c r="M50" i="1" s="1"/>
  <c r="N50" i="1" s="1"/>
  <c r="I49" i="1"/>
  <c r="L49" i="1" s="1"/>
  <c r="M49" i="1" s="1"/>
  <c r="N49" i="1" s="1"/>
  <c r="I48" i="1"/>
  <c r="L48" i="1" s="1"/>
  <c r="M48" i="1" s="1"/>
  <c r="N48" i="1" s="1"/>
  <c r="I47" i="1"/>
  <c r="L47" i="1" s="1"/>
  <c r="M47" i="1" s="1"/>
  <c r="N47" i="1" s="1"/>
  <c r="I46" i="1"/>
  <c r="L46" i="1" s="1"/>
  <c r="M46" i="1" s="1"/>
  <c r="N46" i="1" s="1"/>
  <c r="I45" i="1"/>
  <c r="L45" i="1" s="1"/>
  <c r="M45" i="1" s="1"/>
  <c r="N45" i="1" s="1"/>
  <c r="L44" i="1"/>
  <c r="M44" i="1" s="1"/>
  <c r="N44" i="1" s="1"/>
  <c r="I43" i="1"/>
  <c r="L43" i="1" s="1"/>
  <c r="M43" i="1" s="1"/>
  <c r="N43" i="1" s="1"/>
  <c r="I42" i="1"/>
  <c r="L42" i="1" s="1"/>
  <c r="M42" i="1" s="1"/>
  <c r="N42" i="1" s="1"/>
  <c r="I41" i="1"/>
  <c r="L41" i="1" s="1"/>
  <c r="K33" i="1"/>
  <c r="J33" i="1"/>
  <c r="I32" i="1"/>
  <c r="L32" i="1" s="1"/>
  <c r="M32" i="1" s="1"/>
  <c r="N32" i="1" s="1"/>
  <c r="I31" i="1"/>
  <c r="L31" i="1" s="1"/>
  <c r="M31" i="1" s="1"/>
  <c r="N31" i="1" s="1"/>
  <c r="I30" i="1"/>
  <c r="L30" i="1" s="1"/>
  <c r="M30" i="1" s="1"/>
  <c r="N30" i="1" s="1"/>
  <c r="I29" i="1"/>
  <c r="L29" i="1" s="1"/>
  <c r="M29" i="1" s="1"/>
  <c r="N29" i="1" s="1"/>
  <c r="I28" i="1"/>
  <c r="L28" i="1" s="1"/>
  <c r="M28" i="1" s="1"/>
  <c r="N28" i="1" s="1"/>
  <c r="I27" i="1"/>
  <c r="L27" i="1" s="1"/>
  <c r="M27" i="1" s="1"/>
  <c r="N27" i="1" s="1"/>
  <c r="I26" i="1"/>
  <c r="L26" i="1" s="1"/>
  <c r="M26" i="1" s="1"/>
  <c r="N26" i="1" s="1"/>
  <c r="I25" i="1"/>
  <c r="L25" i="1" s="1"/>
  <c r="M25" i="1" s="1"/>
  <c r="N25" i="1" s="1"/>
  <c r="I24" i="1"/>
  <c r="L24" i="1" s="1"/>
  <c r="M24" i="1" s="1"/>
  <c r="N24" i="1" s="1"/>
  <c r="I23" i="1"/>
  <c r="I8" i="1"/>
  <c r="L8" i="1" s="1"/>
  <c r="M8" i="1" s="1"/>
  <c r="N8" i="1" s="1"/>
  <c r="I9" i="1"/>
  <c r="L9" i="1" s="1"/>
  <c r="M9" i="1" s="1"/>
  <c r="N9" i="1" s="1"/>
  <c r="I10" i="1"/>
  <c r="L10" i="1" s="1"/>
  <c r="M10" i="1" s="1"/>
  <c r="N10" i="1" s="1"/>
  <c r="I11" i="1"/>
  <c r="L11" i="1" s="1"/>
  <c r="M11" i="1" s="1"/>
  <c r="N11" i="1" s="1"/>
  <c r="I12" i="1"/>
  <c r="L12" i="1" s="1"/>
  <c r="M12" i="1" s="1"/>
  <c r="N12" i="1" s="1"/>
  <c r="I13" i="1"/>
  <c r="L13" i="1" s="1"/>
  <c r="M13" i="1" s="1"/>
  <c r="N13" i="1" s="1"/>
  <c r="I14" i="1"/>
  <c r="L14" i="1" s="1"/>
  <c r="M14" i="1" s="1"/>
  <c r="N14" i="1" s="1"/>
  <c r="F340" i="4" l="1"/>
  <c r="F347" i="4" s="1"/>
  <c r="J347" i="4" s="1"/>
  <c r="P234" i="4"/>
  <c r="P222" i="4"/>
  <c r="P244" i="4"/>
  <c r="P218" i="4"/>
  <c r="J336" i="4"/>
  <c r="J338" i="4" s="1"/>
  <c r="L340" i="4" s="1"/>
  <c r="P168" i="4"/>
  <c r="P120" i="4"/>
  <c r="P299" i="4"/>
  <c r="P179" i="4"/>
  <c r="P119" i="4"/>
  <c r="P226" i="4"/>
  <c r="P70" i="4"/>
  <c r="P305" i="4"/>
  <c r="P304" i="4"/>
  <c r="P268" i="4"/>
  <c r="P256" i="4"/>
  <c r="P232" i="4"/>
  <c r="P220" i="4"/>
  <c r="P208" i="4"/>
  <c r="P196" i="4"/>
  <c r="P172" i="4"/>
  <c r="P160" i="4"/>
  <c r="P148" i="4"/>
  <c r="P136" i="4"/>
  <c r="P124" i="4"/>
  <c r="P112" i="4"/>
  <c r="P100" i="4"/>
  <c r="P88" i="4"/>
  <c r="P76" i="4"/>
  <c r="P28" i="4"/>
  <c r="P16" i="4"/>
  <c r="P242" i="4"/>
  <c r="P230" i="4"/>
  <c r="P206" i="4"/>
  <c r="P194" i="4"/>
  <c r="P122" i="4"/>
  <c r="P110" i="4"/>
  <c r="P229" i="4"/>
  <c r="P217" i="4"/>
  <c r="P228" i="4"/>
  <c r="P216" i="4"/>
  <c r="P204" i="4"/>
  <c r="P192" i="4"/>
  <c r="P156" i="4"/>
  <c r="P144" i="4"/>
  <c r="P132" i="4"/>
  <c r="P108" i="4"/>
  <c r="P96" i="4"/>
  <c r="P84" i="4"/>
  <c r="P72" i="4"/>
  <c r="P287" i="4"/>
  <c r="P275" i="4"/>
  <c r="P263" i="4"/>
  <c r="P251" i="4"/>
  <c r="P239" i="4"/>
  <c r="P203" i="4"/>
  <c r="P191" i="4"/>
  <c r="P167" i="4"/>
  <c r="P155" i="4"/>
  <c r="P83" i="4"/>
  <c r="P71" i="4"/>
  <c r="P59" i="4"/>
  <c r="P47" i="4"/>
  <c r="P35" i="4"/>
  <c r="P23" i="4"/>
  <c r="P11" i="4"/>
  <c r="P262" i="4"/>
  <c r="P238" i="4"/>
  <c r="P214" i="4"/>
  <c r="P202" i="4"/>
  <c r="P190" i="4"/>
  <c r="P166" i="4"/>
  <c r="P154" i="4"/>
  <c r="P142" i="4"/>
  <c r="P130" i="4"/>
  <c r="P118" i="4"/>
  <c r="P106" i="4"/>
  <c r="P94" i="4"/>
  <c r="P34" i="4"/>
  <c r="P22" i="4"/>
  <c r="P10" i="4"/>
  <c r="P184" i="4"/>
  <c r="P89" i="4"/>
  <c r="P101" i="4"/>
  <c r="P113" i="4"/>
  <c r="P99" i="4"/>
  <c r="P87" i="4"/>
  <c r="P75" i="4"/>
  <c r="P63" i="4"/>
  <c r="P51" i="4"/>
  <c r="P39" i="4"/>
  <c r="P27" i="4"/>
  <c r="P15" i="4"/>
  <c r="P280" i="4"/>
  <c r="P257" i="4"/>
  <c r="P269" i="4"/>
  <c r="P185" i="4"/>
  <c r="P197" i="4"/>
  <c r="P209" i="4"/>
  <c r="P65" i="4"/>
  <c r="P77" i="4"/>
  <c r="P301" i="4"/>
  <c r="P289" i="4"/>
  <c r="P277" i="4"/>
  <c r="P265" i="4"/>
  <c r="P253" i="4"/>
  <c r="P241" i="4"/>
  <c r="P205" i="4"/>
  <c r="P193" i="4"/>
  <c r="P181" i="4"/>
  <c r="P169" i="4"/>
  <c r="P157" i="4"/>
  <c r="P145" i="4"/>
  <c r="P133" i="4"/>
  <c r="P121" i="4"/>
  <c r="P109" i="4"/>
  <c r="P97" i="4"/>
  <c r="P85" i="4"/>
  <c r="P73" i="4"/>
  <c r="P61" i="4"/>
  <c r="P49" i="4"/>
  <c r="P37" i="4"/>
  <c r="P25" i="4"/>
  <c r="P13" i="4"/>
  <c r="P221" i="4"/>
  <c r="P281" i="4"/>
  <c r="P293" i="4"/>
  <c r="P245" i="4"/>
  <c r="P243" i="4"/>
  <c r="P29" i="4"/>
  <c r="P41" i="4"/>
  <c r="P53" i="4"/>
  <c r="P292" i="4"/>
  <c r="P250" i="4"/>
  <c r="P178" i="4"/>
  <c r="P82" i="4"/>
  <c r="P233" i="4"/>
  <c r="P17" i="4"/>
  <c r="P297" i="4"/>
  <c r="P285" i="4"/>
  <c r="P273" i="4"/>
  <c r="P261" i="4"/>
  <c r="P249" i="4"/>
  <c r="P237" i="4"/>
  <c r="P225" i="4"/>
  <c r="P213" i="4"/>
  <c r="P201" i="4"/>
  <c r="P189" i="4"/>
  <c r="P177" i="4"/>
  <c r="P165" i="4"/>
  <c r="P153" i="4"/>
  <c r="P141" i="4"/>
  <c r="P129" i="4"/>
  <c r="P117" i="4"/>
  <c r="P105" i="4"/>
  <c r="P93" i="4"/>
  <c r="P81" i="4"/>
  <c r="P69" i="4"/>
  <c r="P57" i="4"/>
  <c r="P45" i="4"/>
  <c r="P33" i="4"/>
  <c r="P21" i="4"/>
  <c r="P9" i="4"/>
  <c r="P40" i="4"/>
  <c r="P296" i="4"/>
  <c r="P284" i="4"/>
  <c r="P272" i="4"/>
  <c r="P260" i="4"/>
  <c r="P248" i="4"/>
  <c r="P236" i="4"/>
  <c r="P224" i="4"/>
  <c r="P212" i="4"/>
  <c r="P200" i="4"/>
  <c r="P188" i="4"/>
  <c r="P176" i="4"/>
  <c r="P164" i="4"/>
  <c r="P152" i="4"/>
  <c r="P140" i="4"/>
  <c r="P128" i="4"/>
  <c r="P116" i="4"/>
  <c r="P104" i="4"/>
  <c r="P92" i="4"/>
  <c r="P80" i="4"/>
  <c r="P68" i="4"/>
  <c r="P56" i="4"/>
  <c r="P44" i="4"/>
  <c r="P32" i="4"/>
  <c r="P20" i="4"/>
  <c r="P8" i="4"/>
  <c r="P52" i="4"/>
  <c r="P149" i="4"/>
  <c r="P161" i="4"/>
  <c r="P173" i="4"/>
  <c r="P295" i="4"/>
  <c r="P283" i="4"/>
  <c r="P271" i="4"/>
  <c r="P259" i="4"/>
  <c r="P247" i="4"/>
  <c r="P235" i="4"/>
  <c r="P223" i="4"/>
  <c r="P211" i="4"/>
  <c r="P199" i="4"/>
  <c r="P187" i="4"/>
  <c r="P175" i="4"/>
  <c r="P163" i="4"/>
  <c r="P151" i="4"/>
  <c r="P139" i="4"/>
  <c r="P127" i="4"/>
  <c r="P115" i="4"/>
  <c r="P103" i="4"/>
  <c r="P91" i="4"/>
  <c r="P79" i="4"/>
  <c r="P67" i="4"/>
  <c r="P55" i="4"/>
  <c r="P43" i="4"/>
  <c r="P31" i="4"/>
  <c r="P19" i="4"/>
  <c r="P7" i="4"/>
  <c r="P64" i="4"/>
  <c r="P5" i="4"/>
  <c r="P294" i="4"/>
  <c r="P282" i="4"/>
  <c r="P270" i="4"/>
  <c r="P258" i="4"/>
  <c r="P246" i="4"/>
  <c r="P210" i="4"/>
  <c r="P198" i="4"/>
  <c r="P186" i="4"/>
  <c r="P174" i="4"/>
  <c r="P162" i="4"/>
  <c r="P150" i="4"/>
  <c r="P138" i="4"/>
  <c r="P126" i="4"/>
  <c r="P114" i="4"/>
  <c r="P102" i="4"/>
  <c r="P90" i="4"/>
  <c r="P78" i="4"/>
  <c r="P66" i="4"/>
  <c r="P54" i="4"/>
  <c r="P42" i="4"/>
  <c r="P30" i="4"/>
  <c r="P18" i="4"/>
  <c r="P6" i="4"/>
  <c r="L307" i="4"/>
  <c r="F318" i="4" s="1"/>
  <c r="H307" i="4"/>
  <c r="L51" i="1"/>
  <c r="M41" i="1"/>
  <c r="I51" i="1"/>
  <c r="I33" i="1"/>
  <c r="L23" i="1"/>
  <c r="L33" i="1" s="1"/>
  <c r="I6" i="1"/>
  <c r="I7" i="1"/>
  <c r="I5" i="1"/>
  <c r="P307" i="4" l="1"/>
  <c r="J318" i="4"/>
  <c r="J320" i="4" s="1"/>
  <c r="F321" i="4"/>
  <c r="J321" i="4" s="1"/>
  <c r="F320" i="4"/>
  <c r="M51" i="1"/>
  <c r="N41" i="1"/>
  <c r="N51" i="1" s="1"/>
  <c r="M23" i="1"/>
  <c r="N23" i="1" s="1"/>
  <c r="N33" i="1" s="1"/>
  <c r="I15" i="1"/>
  <c r="L7" i="1"/>
  <c r="M7" i="1" s="1"/>
  <c r="N7" i="1" s="1"/>
  <c r="F326" i="4" l="1"/>
  <c r="J326" i="4" s="1"/>
  <c r="J327" i="4" s="1"/>
  <c r="F327" i="4"/>
  <c r="J322" i="4"/>
  <c r="F322" i="4"/>
  <c r="F329" i="4" s="1"/>
  <c r="M33" i="1"/>
  <c r="L6" i="1"/>
  <c r="J329" i="4" l="1"/>
  <c r="L322" i="4" s="1"/>
  <c r="M6" i="1"/>
  <c r="J15" i="1"/>
  <c r="L5" i="1"/>
  <c r="L15" i="1" s="1"/>
  <c r="K15" i="1"/>
  <c r="N6" i="1" l="1"/>
  <c r="M5" i="1"/>
  <c r="M15" i="1" s="1"/>
  <c r="N5" i="1" l="1"/>
  <c r="N15" i="1" s="1"/>
</calcChain>
</file>

<file path=xl/sharedStrings.xml><?xml version="1.0" encoding="utf-8"?>
<sst xmlns="http://schemas.openxmlformats.org/spreadsheetml/2006/main" count="7603" uniqueCount="707">
  <si>
    <t>ردیف</t>
  </si>
  <si>
    <t>کد کالا</t>
  </si>
  <si>
    <t>شرح کالا و خدمات</t>
  </si>
  <si>
    <t>تعداد/
مقدار</t>
  </si>
  <si>
    <t>واحد
اندازه گیری</t>
  </si>
  <si>
    <t>مبلغ تخفیف</t>
  </si>
  <si>
    <t>نحوه محاسبه بر اساس شماره ستون</t>
  </si>
  <si>
    <t>نرخ مالیات و عوارض</t>
  </si>
  <si>
    <r>
      <t>( 6</t>
    </r>
    <r>
      <rPr>
        <sz val="10"/>
        <rFont val="Arial Narrow"/>
        <family val="2"/>
      </rPr>
      <t>x</t>
    </r>
    <r>
      <rPr>
        <b/>
        <sz val="10"/>
        <rFont val="B Traffic"/>
        <charset val="178"/>
      </rPr>
      <t>4 )</t>
    </r>
  </si>
  <si>
    <t>جمع کل :</t>
  </si>
  <si>
    <r>
      <t xml:space="preserve"> توضیحات  : </t>
    </r>
    <r>
      <rPr>
        <b/>
        <sz val="8"/>
        <rFont val="B Traffic"/>
        <charset val="178"/>
      </rPr>
      <t xml:space="preserve"> .............................................................................................................................................................................................................</t>
    </r>
  </si>
  <si>
    <t>مشخصات کالا و خدمات مورد معامله</t>
  </si>
  <si>
    <t xml:space="preserve"> مهر و امضاء فروشنده  :</t>
  </si>
  <si>
    <t xml:space="preserve"> مهر و امضاء خریدار  :</t>
  </si>
  <si>
    <t>1</t>
  </si>
  <si>
    <r>
      <t xml:space="preserve">  غیر نقدی   </t>
    </r>
    <r>
      <rPr>
        <b/>
        <sz val="11"/>
        <rFont val="B Traffic"/>
        <charset val="178"/>
      </rPr>
      <t>(     )</t>
    </r>
  </si>
  <si>
    <t>2</t>
  </si>
  <si>
    <t>3</t>
  </si>
  <si>
    <t>4</t>
  </si>
  <si>
    <t>5</t>
  </si>
  <si>
    <t>6</t>
  </si>
  <si>
    <t>7</t>
  </si>
  <si>
    <t>8</t>
  </si>
  <si>
    <t>9</t>
  </si>
  <si>
    <t>10</t>
  </si>
  <si>
    <t>خدمات</t>
  </si>
  <si>
    <t>( 7+8-9 )</t>
  </si>
  <si>
    <t>( 10+11 )</t>
  </si>
  <si>
    <t>عدد</t>
  </si>
  <si>
    <t xml:space="preserve"> شرایط و نحوه فروش نقدی ( * )    </t>
  </si>
  <si>
    <t>F-21(MKT-P-01)03</t>
  </si>
  <si>
    <t>مبلغ واحد 
(یورو)</t>
  </si>
  <si>
    <t>مبلغ کل 
(یورو)</t>
  </si>
  <si>
    <t>مبلغ کل 
پس از تخفیف
(یورو)</t>
  </si>
  <si>
    <t>جمع مالیات و عوارض
(یورو)</t>
  </si>
  <si>
    <t>مبلغ جمع کل بعلاوه جمع مالیات و عوارض (یورو)</t>
  </si>
  <si>
    <t xml:space="preserve">Ex S.S Junction box SPM 220 Customized Set </t>
  </si>
  <si>
    <t xml:space="preserve">Ex S.S Junction box SPM 320 Customized Set </t>
  </si>
  <si>
    <t>Ex Cable Gland N.P Brass 453 O-M20 C/W: LN,ET,SH</t>
  </si>
  <si>
    <t>Ex Cable Gland N.P Brass 453 B-M25 C/W: LN,ET,SH</t>
  </si>
  <si>
    <t>Ex Cable Gland N.P Brass 453 C-M32 C/W: LN,ET,SH</t>
  </si>
  <si>
    <t>Ex Cable Gland N.P Brass 453 C2-M40 C/W: LN,ET,SH</t>
  </si>
  <si>
    <t>Ex Cable Gland N.P Brass 453 D-M50 C/W: LN,ET,SH</t>
  </si>
  <si>
    <t>Ex Stopping Plug N.P Brass M20(C/W) LN</t>
  </si>
  <si>
    <t>Ex Stopping Plug N.P Brass M25(C/W) LN</t>
  </si>
  <si>
    <t>Ex Stopping Plug N.P Brass M32(C/W) LN</t>
  </si>
  <si>
    <t>Ex Stopping Plug N.P Brass M40(C/W) LN</t>
  </si>
  <si>
    <t>Ex Stopping Plug N.P Brass M50(C/W) LN</t>
  </si>
  <si>
    <t>Packing</t>
  </si>
  <si>
    <t>No.</t>
  </si>
  <si>
    <t>Project Code</t>
  </si>
  <si>
    <t>PO No.</t>
  </si>
  <si>
    <t>Amendment No.</t>
  </si>
  <si>
    <t>Category</t>
  </si>
  <si>
    <t>Mark No.</t>
  </si>
  <si>
    <t>Sub-Item No.</t>
  </si>
  <si>
    <t>Description</t>
  </si>
  <si>
    <t>Action</t>
  </si>
  <si>
    <t>Quantity</t>
  </si>
  <si>
    <t>Unit</t>
  </si>
  <si>
    <t>Price 1</t>
  </si>
  <si>
    <t>Currency 1</t>
  </si>
  <si>
    <t>Price 2</t>
  </si>
  <si>
    <t>Currency 2</t>
  </si>
  <si>
    <t>SACR</t>
  </si>
  <si>
    <t>ADSH-P-PO-GE-111</t>
  </si>
  <si>
    <t>Main Item</t>
  </si>
  <si>
    <t>JDAE-501-001</t>
  </si>
  <si>
    <t>Instrument Junction Box</t>
  </si>
  <si>
    <t>New</t>
  </si>
  <si>
    <t>Piece</t>
  </si>
  <si>
    <t>JDAE-501-002</t>
  </si>
  <si>
    <t>JDAE-501-003</t>
  </si>
  <si>
    <t>JDAE-501-004</t>
  </si>
  <si>
    <t>JDAE-501-005</t>
  </si>
  <si>
    <t>JDAE-501-006</t>
  </si>
  <si>
    <t>JDAE-501-007</t>
  </si>
  <si>
    <t>JDAE-501-008</t>
  </si>
  <si>
    <t>JDAE-501-009</t>
  </si>
  <si>
    <t>JDAE-501-010</t>
  </si>
  <si>
    <t>JDAE-501-011</t>
  </si>
  <si>
    <t>JDAE-501-012</t>
  </si>
  <si>
    <t>JDAE-501-013</t>
  </si>
  <si>
    <t>JDAE-501-014</t>
  </si>
  <si>
    <t>JDAE-501-015</t>
  </si>
  <si>
    <t>JDAE-501-016</t>
  </si>
  <si>
    <t>JDAE-501-017</t>
  </si>
  <si>
    <t>JDAE-501-018</t>
  </si>
  <si>
    <t>JDAE-501-019</t>
  </si>
  <si>
    <t>JDAE-501-020</t>
  </si>
  <si>
    <t>JDAE-501-021</t>
  </si>
  <si>
    <t>JDAE-501-022</t>
  </si>
  <si>
    <t>JDAE-501-023</t>
  </si>
  <si>
    <t xml:space="preserve"> JDAE-501-025</t>
  </si>
  <si>
    <t>JDAE-501-026</t>
  </si>
  <si>
    <t xml:space="preserve"> JDAE-501-027</t>
  </si>
  <si>
    <t xml:space="preserve"> JDAE-501-028</t>
  </si>
  <si>
    <t xml:space="preserve"> JDAE-501-029</t>
  </si>
  <si>
    <t xml:space="preserve"> JDAE-501-030</t>
  </si>
  <si>
    <t xml:space="preserve"> JDAE-501-031</t>
  </si>
  <si>
    <t xml:space="preserve"> JDAE-501-032</t>
  </si>
  <si>
    <t xml:space="preserve"> JDAE-501-033</t>
  </si>
  <si>
    <t xml:space="preserve"> JDAE-501-034</t>
  </si>
  <si>
    <t>JDDE-501-001</t>
  </si>
  <si>
    <t>JEAE-501-001</t>
  </si>
  <si>
    <t>JEAE-501-002</t>
  </si>
  <si>
    <t>JEAE-501-003</t>
  </si>
  <si>
    <t>JEAE-501-004</t>
  </si>
  <si>
    <t>JEAE-501-005</t>
  </si>
  <si>
    <t>JEAE-501-006</t>
  </si>
  <si>
    <t>JEAE-501-007</t>
  </si>
  <si>
    <t>JEDE-501-001</t>
  </si>
  <si>
    <t>JEDE-501-002</t>
  </si>
  <si>
    <t>JEDE-501-003</t>
  </si>
  <si>
    <t>JESD-501-001</t>
  </si>
  <si>
    <t>JESD-501-002</t>
  </si>
  <si>
    <t>JGAE-501-001</t>
  </si>
  <si>
    <t>JGAE-501-002</t>
  </si>
  <si>
    <t>JGAE-501-003</t>
  </si>
  <si>
    <t>JGAE-501-004</t>
  </si>
  <si>
    <t>JGAE-501-005</t>
  </si>
  <si>
    <t>JGAE-501-006</t>
  </si>
  <si>
    <t>JGAE-501-007</t>
  </si>
  <si>
    <t>JGAE-501-008</t>
  </si>
  <si>
    <t>JGAE-501-009</t>
  </si>
  <si>
    <t>JGAE-501-010</t>
  </si>
  <si>
    <t>JGAE-501-011</t>
  </si>
  <si>
    <t>JGAE-501-012</t>
  </si>
  <si>
    <t>JGAE-501-013</t>
  </si>
  <si>
    <t>JGAE-501-014</t>
  </si>
  <si>
    <t>JGAE-501-015</t>
  </si>
  <si>
    <t>JGAE-501-016</t>
  </si>
  <si>
    <t>JGDE-501-001</t>
  </si>
  <si>
    <t>JGDE-501-002</t>
  </si>
  <si>
    <t>JGDE-501-003</t>
  </si>
  <si>
    <t>JGDE-501-004</t>
  </si>
  <si>
    <t>JGDE-501-005</t>
  </si>
  <si>
    <t>JGDE-501-006</t>
  </si>
  <si>
    <t>JGDE-501-007</t>
  </si>
  <si>
    <t>JGDE-501-009</t>
  </si>
  <si>
    <t>JGDE-501-011</t>
  </si>
  <si>
    <t>JGDE-501-012</t>
  </si>
  <si>
    <t>JDAE-517-002</t>
  </si>
  <si>
    <t>JDAE-517-004</t>
  </si>
  <si>
    <t>JDAE-517-005</t>
  </si>
  <si>
    <t>JDAE-517-006</t>
  </si>
  <si>
    <t>JDAE-517-007</t>
  </si>
  <si>
    <t>JDAE-517-008</t>
  </si>
  <si>
    <t>JDAE-517-009</t>
  </si>
  <si>
    <t>JDAE-517-010</t>
  </si>
  <si>
    <t>JDAE-517-011</t>
  </si>
  <si>
    <t>JDAE-517-012</t>
  </si>
  <si>
    <t>JDAE-517-013</t>
  </si>
  <si>
    <t>JDAE-505-014</t>
  </si>
  <si>
    <t>JDAE-505-015</t>
  </si>
  <si>
    <t>JDAE-505-016</t>
  </si>
  <si>
    <t>JDAE-517-017</t>
  </si>
  <si>
    <t>JDAE-517-018</t>
  </si>
  <si>
    <t>JDAE-505-019</t>
  </si>
  <si>
    <t>JDAE-517-020</t>
  </si>
  <si>
    <t>JDAE-517-021</t>
  </si>
  <si>
    <t>JDAE-517-023</t>
  </si>
  <si>
    <t>JDAE-517-025</t>
  </si>
  <si>
    <t>JDAE-517-026</t>
  </si>
  <si>
    <t>JDAE-517-028</t>
  </si>
  <si>
    <t>JDAE-517-029</t>
  </si>
  <si>
    <t>JDAE-555-001</t>
  </si>
  <si>
    <t>JDAE-555-002</t>
  </si>
  <si>
    <t>JDAE-555-003</t>
  </si>
  <si>
    <t>JDAE-517-030</t>
  </si>
  <si>
    <t>JDAE-517-031</t>
  </si>
  <si>
    <t>JDAE-517-032</t>
  </si>
  <si>
    <t>JDDE-517-001</t>
  </si>
  <si>
    <t>JDDE-517-002</t>
  </si>
  <si>
    <t>JDDE-505-003</t>
  </si>
  <si>
    <t>JDDE-517-004</t>
  </si>
  <si>
    <t>JDDE-555-001</t>
  </si>
  <si>
    <t>JDDE-505-005</t>
  </si>
  <si>
    <t>JDSD-555-001</t>
  </si>
  <si>
    <t>JEAE-517-002</t>
  </si>
  <si>
    <t>JEAE-517-003</t>
  </si>
  <si>
    <t>JEAE-517-004</t>
  </si>
  <si>
    <t>JEAE-517-005</t>
  </si>
  <si>
    <t>JEAE-505-006</t>
  </si>
  <si>
    <t>JEAE-555-001</t>
  </si>
  <si>
    <t>JEAE-555-002</t>
  </si>
  <si>
    <t>JEDE-517-002</t>
  </si>
  <si>
    <t>JEDE-517-003</t>
  </si>
  <si>
    <t>JEDE-517-004</t>
  </si>
  <si>
    <t>JEDE-517-005</t>
  </si>
  <si>
    <t>JEDE-517-006</t>
  </si>
  <si>
    <t>JEDE-517-007</t>
  </si>
  <si>
    <t>JEDE-517-008</t>
  </si>
  <si>
    <t>JEDE-517-009</t>
  </si>
  <si>
    <t>JEDE-517-010</t>
  </si>
  <si>
    <t>JEDE-517-012</t>
  </si>
  <si>
    <t>JEDE-517-013</t>
  </si>
  <si>
    <t>JEDE-517-014</t>
  </si>
  <si>
    <t>JEDE-517-015</t>
  </si>
  <si>
    <t>JESD-517-003</t>
  </si>
  <si>
    <t>JESD-517-004</t>
  </si>
  <si>
    <t>JESD-517-005</t>
  </si>
  <si>
    <t>JESD-517-006</t>
  </si>
  <si>
    <t>JESD-517-007</t>
  </si>
  <si>
    <t>JESD-517-008</t>
  </si>
  <si>
    <t>JESD-517-009</t>
  </si>
  <si>
    <t>JESD-517-010</t>
  </si>
  <si>
    <t>JGAE-517-001</t>
  </si>
  <si>
    <t>JGAE-517-002</t>
  </si>
  <si>
    <t>JGAE-517-003</t>
  </si>
  <si>
    <t>JGAE-517-004</t>
  </si>
  <si>
    <t>JGAE-517-005</t>
  </si>
  <si>
    <t>JGAE-517-006</t>
  </si>
  <si>
    <t>JGAE-517-007</t>
  </si>
  <si>
    <t>JGAE-517-008</t>
  </si>
  <si>
    <t>JGAE-517-009</t>
  </si>
  <si>
    <t>JGAE-517-010</t>
  </si>
  <si>
    <t>JGAE-517-011</t>
  </si>
  <si>
    <t>JGDE-517-001</t>
  </si>
  <si>
    <t>JGDE-517-002</t>
  </si>
  <si>
    <t>JGDE-517-003</t>
  </si>
  <si>
    <t>JGDE-517-004</t>
  </si>
  <si>
    <t>JGDE-517-005</t>
  </si>
  <si>
    <t>JGDE-517-006</t>
  </si>
  <si>
    <t>JGDE-505-001</t>
  </si>
  <si>
    <t>JGSD-505-001</t>
  </si>
  <si>
    <t>JDAE-555-004</t>
  </si>
  <si>
    <t>JDAE-555-005</t>
  </si>
  <si>
    <t xml:space="preserve"> JDAE-522-001</t>
  </si>
  <si>
    <t>JEAE-522-001</t>
  </si>
  <si>
    <t xml:space="preserve"> JGDE-522-001</t>
  </si>
  <si>
    <t>JGDE-522-002</t>
  </si>
  <si>
    <t>JGDE-522-003</t>
  </si>
  <si>
    <t xml:space="preserve"> JDAE-525-001</t>
  </si>
  <si>
    <t>JDAE-525-002</t>
  </si>
  <si>
    <t xml:space="preserve"> JDAE-525-003</t>
  </si>
  <si>
    <t xml:space="preserve"> JDAE-525-004</t>
  </si>
  <si>
    <t xml:space="preserve"> JDAE-525-005</t>
  </si>
  <si>
    <t>JEAE-525-001</t>
  </si>
  <si>
    <t>JGAE-525-001</t>
  </si>
  <si>
    <t>JGAE-525-002</t>
  </si>
  <si>
    <t>JGDE-525-001</t>
  </si>
  <si>
    <t>JDAE-520-001</t>
  </si>
  <si>
    <t>JDAE-520-002</t>
  </si>
  <si>
    <t>JDAE-520-003</t>
  </si>
  <si>
    <t>JDAE-520-004</t>
  </si>
  <si>
    <t>JDAE-520-005</t>
  </si>
  <si>
    <t>JDAE-520-006</t>
  </si>
  <si>
    <t>JDAE-520-007</t>
  </si>
  <si>
    <t>JDAE-520-008</t>
  </si>
  <si>
    <t>JDAE-520-009</t>
  </si>
  <si>
    <t>JDAE-520-010</t>
  </si>
  <si>
    <t>JDAE-520-011</t>
  </si>
  <si>
    <t>JDAE-520-012</t>
  </si>
  <si>
    <t>JDAE-520-013</t>
  </si>
  <si>
    <t>JDAE-520-014</t>
  </si>
  <si>
    <t>JDAE-520-015</t>
  </si>
  <si>
    <t>JDAE-520-016</t>
  </si>
  <si>
    <t>JDAE-520-018</t>
  </si>
  <si>
    <t>JDAE-520-019</t>
  </si>
  <si>
    <t>JDAE-520-020</t>
  </si>
  <si>
    <t>JDAE-520-021</t>
  </si>
  <si>
    <t>JDAE-520-022</t>
  </si>
  <si>
    <t>JDAE-530-001</t>
  </si>
  <si>
    <t>JDAE-530-002</t>
  </si>
  <si>
    <t>JDAE-530-003</t>
  </si>
  <si>
    <t xml:space="preserve"> JEAE-520-001</t>
  </si>
  <si>
    <t xml:space="preserve"> JEAE-520-002</t>
  </si>
  <si>
    <t xml:space="preserve"> JEAE-520-003</t>
  </si>
  <si>
    <t xml:space="preserve"> JEAE-520-004</t>
  </si>
  <si>
    <t xml:space="preserve"> JEAE-520-005</t>
  </si>
  <si>
    <t xml:space="preserve"> JEAE-520-006</t>
  </si>
  <si>
    <t>JEDE-520-001</t>
  </si>
  <si>
    <t>JEDE-520-002</t>
  </si>
  <si>
    <t>JEDE-520-003</t>
  </si>
  <si>
    <t>JEDE-520-004</t>
  </si>
  <si>
    <t>JEDE-520-005</t>
  </si>
  <si>
    <t>JEDE-520-006</t>
  </si>
  <si>
    <t>JEDE-520-701</t>
  </si>
  <si>
    <t>JESD-520-001</t>
  </si>
  <si>
    <t>JGAE-520-001</t>
  </si>
  <si>
    <t>JGAE-520-002</t>
  </si>
  <si>
    <t>JGAE-520-003</t>
  </si>
  <si>
    <t>JGAE-520-004</t>
  </si>
  <si>
    <t>JGAE-530-001</t>
  </si>
  <si>
    <t>JGAE-520-005</t>
  </si>
  <si>
    <t>JGAE-530-002</t>
  </si>
  <si>
    <t>JGAE-520-006</t>
  </si>
  <si>
    <t>JGAE-520-007</t>
  </si>
  <si>
    <t>JGAE-520-008</t>
  </si>
  <si>
    <t>JGAE-530-003</t>
  </si>
  <si>
    <t>JGDE-520-001</t>
  </si>
  <si>
    <t>JGDE-520-002</t>
  </si>
  <si>
    <t>JGDE-530-001</t>
  </si>
  <si>
    <t>JGDE-520-003</t>
  </si>
  <si>
    <t>JGDE-520-004</t>
  </si>
  <si>
    <t>JGDE-530-002</t>
  </si>
  <si>
    <t>JGDE-520-005</t>
  </si>
  <si>
    <t>JGDE-520-006</t>
  </si>
  <si>
    <t>JGDE-520-007</t>
  </si>
  <si>
    <t>JGDE-520-008</t>
  </si>
  <si>
    <t>JGDE-520-009</t>
  </si>
  <si>
    <t>JGDE-530-003</t>
  </si>
  <si>
    <t>JGDE-530-004</t>
  </si>
  <si>
    <t>JGDE-520-010</t>
  </si>
  <si>
    <t>JGDE-520-011</t>
  </si>
  <si>
    <t>JGDE-520-012</t>
  </si>
  <si>
    <t>JGDE-520-013</t>
  </si>
  <si>
    <t>JGDE-520-014</t>
  </si>
  <si>
    <t>JGDE-520-015</t>
  </si>
  <si>
    <t>JGDE-530-005</t>
  </si>
  <si>
    <t>JGDE-520-016</t>
  </si>
  <si>
    <t>JGDE-520-017</t>
  </si>
  <si>
    <t>JGDE-520-018</t>
  </si>
  <si>
    <t>JGDE-520-019</t>
  </si>
  <si>
    <t>JGDE-520-020</t>
  </si>
  <si>
    <t>JGDE-520-021</t>
  </si>
  <si>
    <t>JGDE-520-022</t>
  </si>
  <si>
    <t>JGSD-520-001</t>
  </si>
  <si>
    <t>JGSD-520-002</t>
  </si>
  <si>
    <t>JGSD-520-003</t>
  </si>
  <si>
    <t>JGSD-530-001</t>
  </si>
  <si>
    <t>JGSD-520-004</t>
  </si>
  <si>
    <t>JGSD-520-005</t>
  </si>
  <si>
    <t>JGSD-520-006</t>
  </si>
  <si>
    <t>JGSD-520-007</t>
  </si>
  <si>
    <t>JGSD-520-008</t>
  </si>
  <si>
    <t>JGSD-520-009</t>
  </si>
  <si>
    <t>JGSD-520-010</t>
  </si>
  <si>
    <t>Instrument Cable Gland,Nickel plated brass type,EEx-d llC T3,IP-65, PVC Protected Shroud,  for armoured cable-M20</t>
  </si>
  <si>
    <t>Instrument Cable Gland,Nickel plated brass type,EEx-d llC T3,IP-65, PVC Protected Shroud, for armoured cable-M25</t>
  </si>
  <si>
    <t>Instrument Cable Gland,Nickel plated brass type,EEx-d llC T3,IP-65, PVC Protected Shroud, for armoured cable-M32</t>
  </si>
  <si>
    <t>Instrument Cable Gland,Nickel plated brass type,EEx-d llC T3,IP-65, PVC Protected Shroud, for armoured cable-M40</t>
  </si>
  <si>
    <t>Instrument Cable Gland,Nickel plated brass type,EEx-d llC T3,IP-65, PVC Protected Shroud, for armoured cable-M50</t>
  </si>
  <si>
    <t>Purchase Order</t>
  </si>
  <si>
    <t>ADSH-P-PO-GE-111 - Instrument Junction Box</t>
  </si>
  <si>
    <t>#</t>
  </si>
  <si>
    <t>Identity</t>
  </si>
  <si>
    <t>Supply</t>
  </si>
  <si>
    <t>Packing List</t>
  </si>
  <si>
    <t>Receipt</t>
  </si>
  <si>
    <t>Bulk</t>
  </si>
  <si>
    <t>-</t>
  </si>
  <si>
    <t>Instrument Cable Gland,Nickel plated brass type,EEx-d llC T3,IP-65, PVC Protected Shroud, for armoured cable-M20</t>
  </si>
  <si>
    <t>JB CODE : JDAE7P-IS , No. of Terminal : 30 , INPUT CABLE TYPE : FL-SW1P1.5-IS , NUMBER OF INPUT GLAND : 5 , INPUT GLAND SIZE : M20 , NUMBER OF INPUT PLUG : 2 , OUTPUT CABLE TYPE : FL-AWL7P0.75-IS , OUTPUT GLAND SIZE : M32</t>
  </si>
  <si>
    <t>JB CODE : JDAE19P , No. of Terminal : 60 , INPUT CABLE TYPE : FL-SW1P1.5-IS , NUMBER OF INPUT GLAND : 16 , INPUT GLAND SIZE : M20 , NUMBER OF INPUT PLUG : 3 , OUTPUT CABLE TYPE : FL-AWL19P0.75-IS , OUTPUT GLAND SIZE : M40</t>
  </si>
  <si>
    <t>JB CODE : JDAE7P , No. of Terminal : 30 , INPUT CABLE TYPE : FL-SW1P1.5-IS , NUMBER OF INPUT GLAND : 5 , INPUT GLAND SIZE : M20 , NUMBER OF INPUT PLUG : 2 , OUTPUT CABLE TYPE : FL-AWL7P0.75-IS , OUTPUT GLAND SIZE : M32</t>
  </si>
  <si>
    <t>JB CODE : JDAE12P , No. of Terminal : 40 , INPUT CABLE TYPE : FL-SW1P1.5-IS , NUMBER OF INPUT GLAND : 8 , INPUT GLAND SIZE : M20 , NUMBER OF INPUT PLUG : 4 , OUTPUT CABLE TYPE : FL-AWL12P0.75-IS , OUTPUT GLAND SIZE : M40</t>
  </si>
  <si>
    <t>JB CODE : JDAE19P , No. of Terminal : 60 , INPUT CABLE TYPE : FL-SW1P1.5-IS , NUMBER OF INPUT GLAND : 13 , INPUT GLAND SIZE : M20 , NUMBER OF INPUT PLUG : 6 , OUTPUT CABLE TYPE : FL-AWL19P0.75-IS , OUTPUT GLAND SIZE : M40</t>
  </si>
  <si>
    <t>JB CODE : JDAE19P , No. of Terminal : 60 , INPUT CABLE TYPE : FL-SW1P1.5-IS , NUMBER OF INPUT GLAND : 15 , INPUT GLAND SIZE : M20 , NUMBER OF INPUT PLUG : 4 , OUTPUT CABLE TYPE : FL-AWL19P0.75-IS , OUTPUT GLAND SIZE : M40</t>
  </si>
  <si>
    <t>JB CODE : JDAE12P , No. of Terminal : 40 , INPUT CABLE TYPE : FL-SW1P1.5-IS , NUMBER OF INPUT GLAND : 11 , INPUT GLAND SIZE : M20 , NUMBER OF INPUT PLUG : 1 , OUTPUT CABLE TYPE : FL-AWL12P0.75-IS , OUTPUT GLAND SIZE : M40</t>
  </si>
  <si>
    <t>JB CODE : JDAE12P , No. of Terminal : 40 , INPUT CABLE TYPE : FL-SW1P1.5-IS , NUMBER OF INPUT GLAND : 7 , INPUT GLAND SIZE : M20 , NUMBER OF INPUT PLUG : 5 , OUTPUT CABLE TYPE : FL-AWL12P0.75-IS , OUTPUT GLAND SIZE : M40</t>
  </si>
  <si>
    <t>JB CODE : JDAE19P , No. of Terminal : 60 , INPUT CABLE TYPE : FL-SW1P1.5-IS , NUMBER OF INPUT GLAND : 14 , INPUT GLAND SIZE : M20 , NUMBER OF INPUT PLUG : 5 , OUTPUT CABLE TYPE : FL-AWL19P0.75-IS , OUTPUT GLAND SIZE : M40</t>
  </si>
  <si>
    <t>JB CODE : JDAE12P , No. of Terminal : 40 , INPUT CABLE TYPE : FL-SW1P1.5-IS , NUMBER OF INPUT GLAND : 9 , INPUT GLAND SIZE : M20 , NUMBER OF INPUT PLUG : 3 , OUTPUT CABLE TYPE : FL-AWL12P0.75-IS , OUTPUT GLAND SIZE : M40</t>
  </si>
  <si>
    <t>JB CODE : JDAE12P , No. of Terminal : 40 , INPUT CABLE TYPE : FL-SW1P1.5-IS , NUMBER OF INPUT GLAND : 10 , INPUT GLAND SIZE : M20 , NUMBER OF INPUT PLUG : 2 , OUTPUT CABLE TYPE : FL-AWL12P0.75-IS , OUTPUT GLAND SIZE : M40</t>
  </si>
  <si>
    <t>JDAE-501-025</t>
  </si>
  <si>
    <t>JB CODE : JDAE12P , No. of Terminal : 40 , INPUT CABLE TYPE : FL-SW1P1.5-IS , NUMBER OF INPUT GLAND : 4 , INPUT GLAND SIZE : M20 , NUMBER OF INPUT PLUG : 8 , OUTPUT CABLE TYPE : FL-AWL12P0.75-IS , OUTPUT GLAND SIZE : M40</t>
  </si>
  <si>
    <t>JB CODE : JDAE19P , No. of Terminal : 60 , INPUT CABLE TYPE : FL-SW1P1.5-IS , NUMBER OF INPUT GLAND : 8 , INPUT GLAND SIZE : M20 , NUMBER OF INPUT PLUG : 11 , OUTPUT CABLE TYPE : FL-AWL19P0.75-IS , OUTPUT GLAND SIZE : M40</t>
  </si>
  <si>
    <t>JDAE-501-027</t>
  </si>
  <si>
    <t>JB CODE : JDAE19P , No. of Terminal : 60 , INPUT CABLE TYPE : FL-SW1P1.5-IS , NUMBER OF INPUT GLAND : 12 , INPUT GLAND SIZE : M20 , NUMBER OF INPUT PLUG : 7 , OUTPUT CABLE TYPE : FL-AWL19P0.75-IS , OUTPUT GLAND SIZE : M40</t>
  </si>
  <si>
    <t>JDAE-501-028</t>
  </si>
  <si>
    <t>JDAE-501-029</t>
  </si>
  <si>
    <t>JDAE-501-030</t>
  </si>
  <si>
    <t>JB CODE : JDAE7P , No. of Terminal : 30 , INPUT CABLE TYPE : FL-SW1P1.5-NIS , NUMBER OF INPUT GLAND : 6 , INPUT GLAND SIZE : M20 , NUMBER OF INPUT PLUG : 1 , OUTPUT CABLE TYPE : FL-AWL7P0.75-NIS , OUTPUT GLAND SIZE : M32</t>
  </si>
  <si>
    <t>JDAE-501-031</t>
  </si>
  <si>
    <t>JB CODE : JDAE7P , No. of Terminal : 30 , INPUT CABLE TYPE : FL-SW1P1.5-IS , NUMBER OF INPUT GLAND : 4 , INPUT GLAND SIZE : M20 , NUMBER OF INPUT PLUG : 2 , OUTPUT CABLE TYPE : FL-AWL7P0.75-IS , OUTPUT GLAND SIZE : M32</t>
  </si>
  <si>
    <t>JDAE-501-032</t>
  </si>
  <si>
    <t>JB CODE : JDAE7P , No. of Terminal : 30 , INPUT CABLE TYPE : FL-SW1P1.5-NIS , NUMBER OF INPUT GLAND : 2 , INPUT GLAND SIZE : M20 , NUMBER OF INPUT PLUG : 5 , OUTPUT CABLE TYPE : FL-AWL7P0.75-NIS , OUTPUT GLAND SIZE : M32</t>
  </si>
  <si>
    <t>JDAE-501-033</t>
  </si>
  <si>
    <t>JB CODE : JDAE7P , No. of Terminal : 30 , INPUT CABLE TYPE : FL-SW1P1.5-NIS , NUMBER OF INPUT GLAND : 4 , INPUT GLAND SIZE : M20 , NUMBER OF INPUT PLUG : 3 , OUTPUT CABLE TYPE : FL-AWL7P0.75-NIS , OUTPUT GLAND SIZE : M32</t>
  </si>
  <si>
    <t>JDAE-501-034</t>
  </si>
  <si>
    <t>JB CODE : JDAE7P , No. of Terminal : 30 , INPUT CABLE TYPE : FL-SW1P1.5-NIS , NUMBER OF INPUT GLAND : 1 , INPUT GLAND SIZE : M20 , NUMBER OF INPUT PLUG : 6 , OUTPUT CABLE TYPE : FL-AWL7P0.75-NIS , OUTPUT GLAND SIZE : M32</t>
  </si>
  <si>
    <t>JB CODE : JDDE14C , No. of Terminal : 30 , INPUT CABLE TYPE : FL-SW2C1.5-NIS , NUMBER OF INPUT GLAND : 4 , INPUT GLAND SIZE : M20 , NUMBER OF INPUT PLUG : 3 , OUTPUT CABLE TYPE : FL-AWL14C1.5-NIS , OUTPUT GLAND SIZE : M32</t>
  </si>
  <si>
    <t>JB CODE : JEAE19P , No. of Terminal : 60 , INPUT CABLE TYPE : FR-SW1P1.5-IS , NUMBER OF INPUT GLAND : 15 , INPUT GLAND SIZE : M20 , NUMBER OF INPUT PLUG : 4 , OUTPUT CABLE TYPE : FR-AWL19P0.75-IS , OUTPUT GLAND SIZE : M40</t>
  </si>
  <si>
    <t>JB CODE : JEAE12P , No. of Terminal : 40 , INPUT CABLE TYPE : FR-SW1P1.5-IS , NUMBER OF INPUT GLAND : 5 , INPUT GLAND SIZE : M20 , NUMBER OF INPUT PLUG : 7 , OUTPUT CABLE TYPE : FR-AWL12P0.75-IS , OUTPUT GLAND SIZE : M40</t>
  </si>
  <si>
    <t>JB CODE : JEAE7P , No. of Terminal : 30 , INPUT CABLE TYPE : FR-SW1P1.5-IS , NUMBER OF INPUT GLAND : 6 , INPUT GLAND SIZE : M20 , NUMBER OF INPUT PLUG : 1 , OUTPUT CABLE TYPE : FR-AWL7P0.75-IS , OUTPUT GLAND SIZE : M32</t>
  </si>
  <si>
    <t>JB CODE : JEAE7P , No. of Terminal : 30 , INPUT CABLE TYPE : FR-SW1P1.5-IS , NUMBER OF INPUT GLAND : 4 , INPUT GLAND SIZE : M20 , NUMBER OF INPUT PLUG : 3 , OUTPUT CABLE TYPE : FR-AWL7P0.75-IS , OUTPUT GLAND SIZE : M32</t>
  </si>
  <si>
    <t>JB CODE : JEAE7P , No. of Terminal : 30 , INPUT CABLE TYPE : FR-SW1P1.5-IS , NUMBER OF INPUT GLAND : 3 , INPUT GLAND SIZE : M20 , NUMBER OF INPUT PLUG : 4 , OUTPUT CABLE TYPE : FR-AWL7P0.75-IS , OUTPUT GLAND SIZE : M32</t>
  </si>
  <si>
    <t>JB CODE : JEAE12P , No. of Terminal : 40 , INPUT CABLE TYPE : FR-SW1P1.5-IS , NUMBER OF INPUT GLAND : 9 , INPUT GLAND SIZE : M20 , NUMBER OF INPUT PLUG : 3 , OUTPUT CABLE TYPE : FR-AWL12P0.75-IS , OUTPUT GLAND SIZE : M40</t>
  </si>
  <si>
    <t>JB CODE : JEDE30C , No. of Terminal : 50 , INPUT CABLE TYPE : FR-SW2C1.5-IS , NUMBER OF INPUT GLAND : 14 , INPUT GLAND SIZE : M20 , NUMBER OF INPUT PLUG : 1 , OUTPUT CABLE TYPE : FR-DWL30C1.5-IS , OUTPUT GLAND SIZE : M40</t>
  </si>
  <si>
    <t>JB CODE : JEDE20C , No. of Terminal : 40 , INPUT CABLE TYPE : FR-SW2C1.5-NIS , NUMBER OF INPUT GLAND : 8 , INPUT GLAND SIZE : M20 , NUMBER OF INPUT PLUG : 2 , OUTPUT CABLE TYPE : FR-DWL20C1.5-NIS , OUTPUT GLAND SIZE : M32</t>
  </si>
  <si>
    <t>JB CODE : JESD20C , No. of Terminal : 40 , INPUT CABLE TYPE : FR-SW2C2.5-NIS , NUMBER OF INPUT GLAND : 10 , INPUT GLAND SIZE : M20 , NUMBER OF INPUT PLUG : 5 , OUTPUT CABLE TYPE : FR-DWL30C2.5-NIS , OUTPUT GLAND SIZE : M50</t>
  </si>
  <si>
    <t>JB CODE : JESD30C , No. of Terminal : 50 , INPUT CABLE TYPE : FR-SW2C2.5-NIS , NUMBER OF INPUT GLAND : 8 , INPUT GLAND SIZE : M20 , NUMBER OF INPUT PLUG : 2 , OUTPUT CABLE TYPE : FR-DWL20C2.5-NIS , OUTPUT GLAND SIZE : M50</t>
  </si>
  <si>
    <t>JB CODE : JGAE7T , No. of Terminal : 30 , INPUT CABLE TYPE : FR-SW1T2.5-NIS , NUMBER OF INPUT GLAND : 6 , INPUT GLAND SIZE : M20 , NUMBER OF INPUT PLUG : 1 , OUTPUT CABLE TYPE : FR-AWL7T2.5-NIS , OUTPUT GLAND SIZE : M40</t>
  </si>
  <si>
    <t>JB CODE : JGAE12T , No. of Terminal : 50 , INPUT CABLE TYPE : FR-SW1T2.5-NIS , NUMBER OF INPUT GLAND : 8 , INPUT GLAND SIZE : M20 , NUMBER OF INPUT PLUG : 4 , OUTPUT CABLE TYPE : FR-AWL12T2.5-NIS , OUTPUT GLAND SIZE : M50</t>
  </si>
  <si>
    <t>JB CODE : JGAE12T , No. of Terminal : 50 , INPUT CABLE TYPE : FR-SW1T2.5-NIS , NUMBER OF INPUT GLAND : 10 , INPUT GLAND SIZE : M20 , NUMBER OF INPUT PLUG : 2 , OUTPUT CABLE TYPE : FR-AWL12T2.5-NIS , OUTPUT GLAND SIZE : M50</t>
  </si>
  <si>
    <t>JB CODE : JGAE12T , No. of Terminal : 50 , INPUT CABLE TYPE : FR-SW1T2.5-NIS , NUMBER OF INPUT GLAND : 7 , INPUT GLAND SIZE : M20 , NUMBER OF INPUT PLUG : 5 , OUTPUT CABLE TYPE : FR-AWL12T2.5-NIS , OUTPUT GLAND SIZE : M50</t>
  </si>
  <si>
    <t>JB CODE : JGAE7T , No. of Terminal : 30 , INPUT CABLE TYPE : FR-SW1T2.5-NIS , NUMBER OF INPUT GLAND : 5 , INPUT GLAND SIZE : M20 , NUMBER OF INPUT PLUG : 2 , OUTPUT CABLE TYPE : FR-AWL7T2.5-NIS , OUTPUT GLAND SIZE : M40</t>
  </si>
  <si>
    <t>JB CODE : JGAE12T , No. of Terminal : 50 , INPUT CABLE TYPE : FR-SW1T2.5-NIS , NUMBER OF INPUT GLAND : 11 , INPUT GLAND SIZE : M20 , NUMBER OF INPUT PLUG : 1 , OUTPUT CABLE TYPE : FR-AWL12T2.5-NIS , OUTPUT GLAND SIZE : M50</t>
  </si>
  <si>
    <t>JB CODE : JGDE14C , No. of Terminal : 30 , INPUT CABLE TYPE : FR-SW2C2.5-NIS , NUMBER OF INPUT GLAND : 5 , INPUT GLAND SIZE : M20 , NUMBER OF INPUT PLUG : 2 , OUTPUT CABLE TYPE : FR-DWL14C2.5-NIS , OUTPUT GLAND SIZE : M32</t>
  </si>
  <si>
    <t>JB CODE : JGDE14C , No. of Terminal : 30 , INPUT CABLE TYPE : FR-SW2C1.5-NIS , NUMBER OF INPUT GLAND : 4 , INPUT GLAND SIZE : M20 , NUMBER OF INPUT PLUG : 3 , OUTPUT CABLE TYPE : FR-DWL14C1.5-NIS , OUTPUT GLAND SIZE : M32</t>
  </si>
  <si>
    <t>JB CODE : JGDE14C , No. of Terminal : 30 , INPUT CABLE TYPE : FR-SW2C2.5-NIS , NUMBER OF INPUT GLAND : 6 , INPUT GLAND SIZE : M20 , NUMBER OF INPUT PLUG : 1 , OUTPUT CABLE TYPE : FR-DWL14C2.5-NIS , OUTPUT GLAND SIZE : M32</t>
  </si>
  <si>
    <t>JB CODE : JDAE7P , No. of Terminal : 30 , INPUT CABLE TYPE : FL-SW1P1.5-IS , NUMBER OF INPUT GLAND : 5 , INPUT GLAND SIZE : M20 , NUMBER OF INPUT PLUG : 2 , OUTPUT CABLE TYPE : FL-AWL7P0.75-IS , INPUT GLAND SIZE : M32</t>
  </si>
  <si>
    <t>JB CODE : JDAE19P , No. of Terminal : 60 , INPUT CABLE TYPE : FL-SW1P1.5-IS , NUMBER OF INPUT GLAND : 13 , INPUT GLAND SIZE : M20 , NUMBER OF INPUT PLUG : 6 , OUTPUT CABLE TYPE : FL-AWL19P0.75-IS , INPUT GLAND SIZE : M40</t>
  </si>
  <si>
    <t>JB CODE : JDAE12P , No. of Terminal : 40 , INPUT CABLE TYPE : FL-SW1P1.5-IS , NUMBER OF INPUT GLAND : 8 , INPUT GLAND SIZE : M20 , NUMBER OF INPUT PLUG : 4 , OUTPUT CABLE TYPE : FL-AWL12P0.75-IS , INPUT GLAND SIZE : M40</t>
  </si>
  <si>
    <t>JB CODE : JDAE7P , No. of Terminal : 30 , INPUT CABLE TYPE : FL-SW1P1.5-IS , NUMBER OF INPUT GLAND : 6 , INPUT GLAND SIZE : M20 , NUMBER OF INPUT PLUG : 1 , OUTPUT CABLE TYPE : FL-AWL7P0.75-IS , INPUT GLAND SIZE : M32</t>
  </si>
  <si>
    <t>JB CODE : JDAE12P , No. of Terminal : 40 , INPUT CABLE TYPE : FL-SW1P1.5-IS , NUMBER OF INPUT GLAND : 10 , INPUT GLAND SIZE : M20 , NUMBER OF INPUT PLUG : 2 , OUTPUT CABLE TYPE : FL-AWL12P0.75-IS , INPUT GLAND SIZE : M40</t>
  </si>
  <si>
    <t>JB CODE : JDAE19P , No. of Terminal : 60 , INPUT CABLE TYPE : FL-SW1P1.5-IS , NUMBER OF INPUT GLAND : 11 , INPUT GLAND SIZE : M20 , NUMBER OF INPUT PLUG : 8 , OUTPUT CABLE TYPE : FL-AWL19P0.75-IS , INPUT GLAND SIZE : M40</t>
  </si>
  <si>
    <t>JB CODE : JDAE19P , No. of Terminal : 60 , INPUT CABLE TYPE : FL-SW1P1.5-IS , NUMBER OF INPUT GLAND : 12 , INPUT GLAND SIZE : M20 , NUMBER OF INPUT PLUG : 7 , OUTPUT CABLE TYPE : FL-AWL19P0.75-IS , INPUT GLAND SIZE : M40</t>
  </si>
  <si>
    <t>JB CODE : JDAE12P , No. of Terminal : 40 , INPUT CABLE TYPE : FL-SW1P1.5-IS , NUMBER OF INPUT GLAND : 11 , INPUT GLAND SIZE : M20 , NUMBER OF INPUT PLUG : 1 , OUTPUT CABLE TYPE : FL-AWL12P0.75-IS , INPUT GLAND SIZE : M40</t>
  </si>
  <si>
    <t>JB CODE : JDAE19P , No. of Terminal : 60 , INPUT CABLE TYPE : FL-SW1P1.5-IS , NUMBER OF INPUT GLAND : 14 , INPUT GLAND SIZE : M20 , NUMBER OF INPUT PLUG : 5 , OUTPUT CABLE TYPE : FL-AWL19P0.75-IS , INPUT GLAND SIZE : M40</t>
  </si>
  <si>
    <t>JB CODE : JDAE19P , No. of Terminal : 60 , INPUT CABLE TYPE : FL-SW1P1.5-IS , NUMBER OF INPUT GLAND : 15 , INPUT GLAND SIZE : M20 , NUMBER OF INPUT PLUG : 4 , OUTPUT CABLE TYPE : FL-AWL19P0.75-IS , INPUT GLAND SIZE : M40</t>
  </si>
  <si>
    <t>JB CODE : JDAE7P , No. of Terminal : 30 , INPUT CABLE TYPE : FL-SW1P1.5-IS , NUMBER OF INPUT GLAND : 4 , INPUT GLAND SIZE : M20 , NUMBER OF INPUT PLUG : 3 , OUTPUT CABLE TYPE : FL-AWL7P0.75-IS , INPUT GLAND SIZE : M32</t>
  </si>
  <si>
    <t>JB CODE : JDAE12P , No. of Terminal : 40 , INPUT CABLE TYPE : FL-SW1P1.5-IS , NUMBER OF INPUT GLAND : 9 , INPUT GLAND SIZE : M20 , NUMBER OF INPUT PLUG : 3 , OUTPUT CABLE TYPE : FL-AWL12P0.75-IS , INPUT GLAND SIZE : M40</t>
  </si>
  <si>
    <t>JB CODE : JDAE19P , No. of Terminal : 60 , INPUT CABLE TYPE : FL-SW1P1.5-IS , NUMBER OF INPUT GLAND : 12 , INPUT GLAND SIZE : M20 , NUMBER OF INPUT PLUG : 9 , OUTPUT CABLE TYPE : FL-AWL19P0.75-IS , INPUT GLAND SIZE : M40</t>
  </si>
  <si>
    <t>JB CODE : JDAE12P , No. of Terminal : 40 , INPUT CABLE TYPE : FL-SW1P1.5-IS , NUMBER OF INPUT GLAND : 5 , INPUT GLAND SIZE : M20 , NUMBER OF INPUT PLUG : 7 , OUTPUT CABLE TYPE : FL-AWL12P0.75-IS , INPUT GLAND SIZE : M40</t>
  </si>
  <si>
    <t>JB CODE : JDAE12P , No. of Terminal : 40 , INPUT CABLE TYPE : FL-SW1P1.5-IS , NUMBER OF INPUT GLAND : 6 , INPUT GLAND SIZE : M20 , NUMBER OF INPUT PLUG : 6 , OUTPUT CABLE TYPE : FL-AWL12P0.75-IS , INPUT GLAND SIZE : M40</t>
  </si>
  <si>
    <t>JB CODE : JDAE7P , No. of Terminal : 30 , INPUT CABLE TYPE : FL-SW1P1.5-NIS , NUMBER OF INPUT GLAND : 5 , INPUT GLAND SIZE : M20 , NUMBER OF INPUT PLUG : 2 , OUTPUT CABLE TYPE : FL-AWL7P0.75-NIS , INPUT GLAND SIZE : M32</t>
  </si>
  <si>
    <t>JB CODE : JDAE7P , No. of Terminal : 30 , INPUT CABLE TYPE : FL-SW1P1.5-NIS , NUMBER OF INPUT GLAND : 4 , INPUT GLAND SIZE : M20 , NUMBER OF INPUT PLUG : 3 , OUTPUT CABLE TYPE : FL-AWL7P0.75-NIS , INPUT GLAND SIZE : M32</t>
  </si>
  <si>
    <t>JB CODE : JDDE8C , No. of Terminal : 20 , INPUT CABLE TYPE : FL-SW2C1.5-NIS , NUMBER OF INPUT GLAND : 2 , INPUT GLAND SIZE : M20 , NUMBER OF INPUT PLUG : 2 , OUTPUT CABLE TYPE : FL-DWL8C1.5-NIS , INPUT GLAND SIZE : M25</t>
  </si>
  <si>
    <t>JB CODE : JDDE14C , No. of Terminal : 30 , INPUT CABLE TYPE : FL-SW2C1.5-NIS , NUMBER OF INPUT GLAND : 6 , INPUT GLAND SIZE : M20 , NUMBER OF INPUT PLUG : 1 , OUTPUT CABLE TYPE : FL-DWL14C1.5-NIS , INPUT GLAND SIZE : M32</t>
  </si>
  <si>
    <t>JB CODE : JDDE4C , No. of Terminal : 10 , INPUT CABLE TYPE : FL-SW2C1.5-NIS , NUMBER OF INPUT GLAND : 1 , INPUT GLAND SIZE : M20 , NUMBER OF INPUT PLUG : 1 , OUTPUT CABLE TYPE : FL-DWL4C1.5-NIS , INPUT GLAND SIZE : M25</t>
  </si>
  <si>
    <t>JB CODE : JDDE14C , No. of Terminal : 30 , INPUT CABLE TYPE : FL-SW2C1.5-IS , NUMBER OF INPUT GLAND : 4 , INPUT GLAND SIZE : M20 , NUMBER OF INPUT PLUG : 3 , OUTPUT CABLE TYPE : FL-DWL14C1.5-IS , INPUT GLAND SIZE : M32</t>
  </si>
  <si>
    <t>JB CODE : JDDE8C , No. of Terminal : 20 , INPUT CABLE TYPE : FL-SW2C1.5-IS , NUMBER OF INPUT GLAND : 2 , INPUT GLAND SIZE : M20 , NUMBER OF INPUT PLUG : 2 , OUTPUT CABLE TYPE : FL-DWL8C1.5-IS , INPUT GLAND SIZE : M25</t>
  </si>
  <si>
    <t>JB CODE : JDSD8C , No. of Terminal : 20 , INPUT CABLE TYPE : FR-SW2C2.5-NIS , NUMBER OF INPUT GLAND : 2 , INPUT GLAND SIZE : M20 , NUMBER OF INPUT PLUG : 2 , OUTPUT CABLE TYPE : FR-DWL8C2.5-NIS , INPUT GLAND SIZE : M32</t>
  </si>
  <si>
    <t>JB CODE : JEAE7P , No. of Terminal : 30 , INPUT CABLE TYPE : FR-SW1P1.5-IS , NUMBER OF INPUT GLAND : 5 , INPUT GLAND SIZE : M20 , NUMBER OF INPUT PLUG : 2 , OUTPUT CABLE TYPE : FR-AWL7P0.75-IS , INPUT GLAND SIZE : M32</t>
  </si>
  <si>
    <t>JB CODE : JEAE12P , No. of Terminal : 40 , INPUT CABLE TYPE : FR-SW1P1.5-IS , NUMBER OF INPUT GLAND : 7 , INPUT GLAND SIZE : M20 , NUMBER OF INPUT PLUG : 5 , OUTPUT CABLE TYPE : FR-AWL12P0.75-IS , INPUT GLAND SIZE : M40</t>
  </si>
  <si>
    <t>JB CODE : JEAE12P , No. of Terminal : 40 , INPUT CABLE TYPE : FR-SW1P1.5-IS , NUMBER OF INPUT GLAND : 10 , INPUT GLAND SIZE : M20 , NUMBER OF INPUT PLUG : 2 , OUTPUT CABLE TYPE : FR-AWL12P0.75-IS , INPUT GLAND SIZE : M40</t>
  </si>
  <si>
    <t>JB CODE : JEAE7P , No. of Terminal : 30 , INPUT CABLE TYPE : FR-SW1P1.5-IS , NUMBER OF INPUT GLAND : 4 , INPUT GLAND SIZE : M20 , NUMBER OF INPUT PLUG : 3 , OUTPUT CABLE TYPE : FR-AWL7P0.75-IS , INPUT GLAND SIZE : M32</t>
  </si>
  <si>
    <t>JB CODE : JEDE30C , No. of Terminal : 50 , INPUT CABLE TYPE : FR-SW2C1.5-IS , NUMBER OF INPUT GLAND : 10 , INPUT GLAND SIZE : M20 , NUMBER OF INPUT PLUG : 5 , OUTPUT CABLE TYPE : FR-DWL30C1.5-IS , INPUT GLAND SIZE : M40</t>
  </si>
  <si>
    <t>JB CODE : JEDE14C , No. of Terminal : 30 , INPUT CABLE TYPE : FR-SW2C1.5-IS , NUMBER OF INPUT GLAND : 6 , INPUT GLAND SIZE : M20 , NUMBER OF INPUT PLUG : 1 , OUTPUT CABLE TYPE : FR-DWL14C1.5-IS , INPUT GLAND SIZE : M32</t>
  </si>
  <si>
    <t>JB CODE : JEDE20C , No. of Terminal : 40 , INPUT CABLE TYPE : FR-SW2C1.5-IS , NUMBER OF INPUT GLAND : 8 , INPUT GLAND SIZE : M20 , NUMBER OF INPUT PLUG : 2 , OUTPUT CABLE TYPE : FR-DWL20C1.5-IS , INPUT GLAND SIZE : M32</t>
  </si>
  <si>
    <t>JB CODE : JEDE30C , No. of Terminal : 50 , INPUT CABLE TYPE : FR-SW2C1.5-IS , NUMBER OF INPUT GLAND : 12 , INPUT GLAND SIZE : M20 , NUMBER OF INPUT PLUG : 3 , OUTPUT CABLE TYPE : FR-DWL30C1.5-IS , INPUT GLAND SIZE : M40</t>
  </si>
  <si>
    <t>JB CODE : JEDE14C , No. of Terminal : 30 , INPUT CABLE TYPE : FR-SW2C1.5-NIS , NUMBER OF INPUT GLAND : 5 , INPUT GLAND SIZE : M20 , NUMBER OF INPUT PLUG : 2 , OUTPUT CABLE TYPE : FR-DWL14C1.5-NIS , INPUT GLAND SIZE : M32</t>
  </si>
  <si>
    <t>JB CODE : JEDE14C , No. of Terminal : 30 , INPUT CABLE TYPE : FR-SW2C1.5-NIS , NUMBER OF INPUT GLAND : 6 , INPUT GLAND SIZE : M20 , NUMBER OF INPUT PLUG : 1 , OUTPUT CABLE TYPE : FR-DWL14C1.5-NIS , INPUT GLAND SIZE : M32</t>
  </si>
  <si>
    <t>JB CODE : JEDE20C , No. of Terminal : 40 , INPUT CABLE TYPE : FR-SW2C1.5-NIS , NUMBER OF INPUT GLAND : 7 , INPUT GLAND SIZE : M20 , NUMBER OF INPUT PLUG : 3 , OUTPUT CABLE TYPE : FR-DW20C1.5-NIS , INPUT GLAND SIZE : M32</t>
  </si>
  <si>
    <t>JB CODE : JESD14C , No. of Terminal : 30 , INPUT CABLE TYPE : FR-SW2C2.5-NIS , NUMBER OF INPUT GLAND : 4 , INPUT GLAND SIZE : M20 , NUMBER OF INPUT PLUG : 3 , OUTPUT CABLE TYPE : FR-DWL14C2.5-NIS , INPUT GLAND SIZE : M32</t>
  </si>
  <si>
    <t>JB CODE : JESD14C , No. of Terminal : 30 , INPUT CABLE TYPE : FR-SW2C2.5-NIS , NUMBER OF INPUT GLAND : 5 , INPUT GLAND SIZE : M20 , NUMBER OF INPUT PLUG : 2 , OUTPUT CABLE TYPE : FR-DWL14C2.5-NIS , INPUT GLAND SIZE : M32</t>
  </si>
  <si>
    <t>JB CODE : JESD20C , No. of Terminal : 40 , INPUT CABLE TYPE : FR-SW2C2.5-NIS , NUMBER OF INPUT GLAND : 7 , INPUT GLAND SIZE : M20 , NUMBER OF INPUT PLUG : 3 , OUTPUT CABLE TYPE : FR-DWL20C2.5-NIS , INPUT GLAND SIZE : M40</t>
  </si>
  <si>
    <t>JB CODE : JESD20C , No. of Terminal : 40 , INPUT CABLE TYPE : FR-SW2C2.5-NIS , NUMBER OF INPUT GLAND : 8 , INPUT GLAND SIZE : M20 , NUMBER OF INPUT PLUG : 2 , OUTPUT CABLE TYPE : FR-DWL20C2.5-NIS , INPUT GLAND SIZE : M40</t>
  </si>
  <si>
    <t>JB CODE : JESD14C , No. of Terminal : 30 , INPUT CABLE TYPE : FR-SW2C2.5-NIS , NUMBER OF INPUT GLAND : 6 , INPUT GLAND SIZE : M20 , NUMBER OF INPUT PLUG : 1 , OUTPUT CABLE TYPE : FR-DWL14C2.5-NIS , INPUT GLAND SIZE : M32</t>
  </si>
  <si>
    <t>JB CODE : JGAE7T , No. of Terminal : 30 , INPUT CABLE TYPE : FR-SW1T2.5-NIS , NUMBER OF INPUT GLAND : 3 , INPUT GLAND SIZE : M20 , NUMBER OF INPUT PLUG : 4 , OUTPUT CABLE TYPE : FR-AWL7T2.5-NIS , INPUT GLAND SIZE : M40</t>
  </si>
  <si>
    <t>JB CODE : JGAE7T , No. of Terminal : 30 , INPUT CABLE TYPE : FR-SW1T2.5-NIS , NUMBER OF INPUT GLAND : 5 , INPUT GLAND SIZE : M20 , NUMBER OF INPUT PLUG : 2 , OUTPUT CABLE TYPE : FR-AWL7T2.5-NIS , INPUT GLAND SIZE : M40</t>
  </si>
  <si>
    <t>JB CODE : JGAE12T , No. of Terminal : 50 , INPUT CABLE TYPE : FR-SW1T2.5-NIS , NUMBER OF INPUT GLAND : 10 , INPUT GLAND SIZE : M20 , NUMBER OF INPUT PLUG : 2 , OUTPUT CABLE TYPE : FR-AWL12T2.5-NIS , INPUT GLAND SIZE : M50</t>
  </si>
  <si>
    <t>JB CODE : JGAE7T , No. of Terminal : 30 , INPUT CABLE TYPE : FR-SW1T2.5-NIS , NUMBER OF INPUT GLAND : 6 , INPUT GLAND SIZE : M20 , NUMBER OF INPUT PLUG : 1 , OUTPUT CABLE TYPE : FR-AWL7T2.5-NIS , INPUT GLAND SIZE : M40</t>
  </si>
  <si>
    <t>JB CODE : JGAE12T , No. of Terminal : 50 , INPUT CABLE TYPE : FR-SW1T2.5-NIS , NUMBER OF INPUT GLAND : 9 , INPUT GLAND SIZE : M20 , NUMBER OF INPUT PLUG : 3 , OUTPUT CABLE TYPE : FR-AWL12T2.5-NIS , INPUT GLAND SIZE : M50</t>
  </si>
  <si>
    <t>JB CODE : JGAE12T , No. of Terminal : 50 , INPUT CABLE TYPE : FR-SW1T2.5-NIS , NUMBER OF INPUT GLAND : 8 , INPUT GLAND SIZE : M20 , NUMBER OF INPUT PLUG : 4 , OUTPUT CABLE TYPE : FR-AWL12T2.5-NIS , INPUT GLAND SIZE : M50</t>
  </si>
  <si>
    <t>JB CODE : JGAE12T , No. of Terminal : 50 , INPUT CABLE TYPE : FR-SW1T2.5-NIS , NUMBER OF INPUT GLAND : 11 , INPUT GLAND SIZE : M20 , NUMBER OF INPUT PLUG : 1 , OUTPUT CABLE TYPE : FR-AWL12T2.5-NIS , INPUT GLAND SIZE : M50</t>
  </si>
  <si>
    <t>JB CODE : JGDE14C , No. of Terminal : 30 , INPUT CABLE TYPE : FR-SW2C2.5-NIS , NUMBER OF INPUT GLAND : 5 , INPUT GLAND SIZE : M20 , NUMBER OF INPUT PLUG : 2 , OUTPUT CABLE TYPE : FR-DWL14C2.5-NIS , INPUT GLAND SIZE : M32</t>
  </si>
  <si>
    <t>JB CODE : JGDE14C , No. of Terminal : 30 , INPUT CABLE TYPE : FR-SW2C1.5-NIS , NUMBER OF INPUT GLAND : 4 , INPUT GLAND SIZE : M20 , NUMBER OF INPUT PLUG : 3 , OUTPUT CABLE TYPE : FR-DWL14C1.5-NIS , INPUT GLAND SIZE : M32</t>
  </si>
  <si>
    <t>JB CODE : JGSD8C , No. of Terminal : 20 , INPUT CABLE TYPE : FR-SW2C2.5-NIS , NUMBER OF INPUT GLAND : 2 , INPUT GLAND SIZE : M20 , NUMBER OF INPUT PLUG : 2 , OUTPUT CABLE TYPE : FR-DWL8C2.5-NIS , INPUT GLAND SIZE : M32</t>
  </si>
  <si>
    <t>JB CODE : JDAE7P , No. of Terminal : 30 , INPUT CABLE TYPE : FL-SW1P1.5-IS , NUMBER OF INPUT GLAND : 2 , INPUT GLAND SIZE : M20 , NUMBER OF INPUT PLUG : 5 , OUTPUT CABLE TYPE : FL-AWL7P0.75-IS , INPUT GLAND SIZE : M32</t>
  </si>
  <si>
    <t>JDAE-522-001</t>
  </si>
  <si>
    <t>JB CODE : JDAE19P , No. of Terminal : 60 , INPUT CABLE TYPE : FL-SW1P1.5-IS , NUMBER OF INPUT GLAND : 10 , INPUT GLAND SIZE : M20 , NUMBER OF INPUT PLUG : 9 , OUTPUT CABLE TYPE : FL-AWL19P0.75-IS , OUTPUT GLAND SIZE : M40</t>
  </si>
  <si>
    <t>JB CODE : JEAE7P , No. of Terminal : 30 , INPUT CABLE TYPE : FL-SW1P1.5-IS , NUMBER OF INPUT GLAND : 1 , INPUT GLAND SIZE : M20 , NUMBER OF INPUT PLUG : 6 , OUTPUT CABLE TYPE : FR-AWL7P0.75-IS , OUTPUT GLAND SIZE : M32</t>
  </si>
  <si>
    <t>JGDE-522-001</t>
  </si>
  <si>
    <t>JB CODE : JGDE14C , No. of Terminal : 30 , INPUT CABLE TYPE : FR-SW2C2.5-NIS , NUMBER OF INPUT GLAND : 4 , INPUT GLAND SIZE : M20 , NUMBER OF INPUT PLUG : 3 , OUTPUT CABLE TYPE : FR-DWL14C2.5-NIS , OUTPUT GLAND SIZE : M32</t>
  </si>
  <si>
    <t>JDAE-525-001</t>
  </si>
  <si>
    <t>JB CODE : JDAE19P , No. of Terminal : 60 , INPUT CABLE TYPE : FL-SW1P1.5-IS , NUMBER OF INPUT GLAND : 2 , INPUT GLAND SIZE : M20 , NUMBER OF INPUT PLUG : 5 , OUTPUT CABLE TYPE : FL-AWL7P0.75-IS , OUTPUT GLAND SIZE : M32</t>
  </si>
  <si>
    <t>JDAE-525-003</t>
  </si>
  <si>
    <t>JB CODE : JDAE7P , No. of Terminal : 30 , INPUT CABLE TYPE : FL-SW1P1.5-IS , NUMBER OF INPUT GLAND : 4 , INPUT GLAND SIZE : M20 , NUMBER OF INPUT PLUG : 3 , OUTPUT CABLE TYPE : FL-AWL7P0.75-IS , OUTPUT GLAND SIZE : M32</t>
  </si>
  <si>
    <t>JDAE-525-004</t>
  </si>
  <si>
    <t>JDAE-525-005</t>
  </si>
  <si>
    <t>JB CODE : JDAE12P , No. of Terminal : 40 , INPUT CABLE TYPE : FL-SW1P1.5-IS , NUMBER OF INPUT GLAND : 5 , INPUT GLAND SIZE : M20 , NUMBER OF INPUT PLUG : 7 , OUTPUT CABLE TYPE : FL-AWL12P0.75-IS , OUTPUT GLAND SIZE : M40</t>
  </si>
  <si>
    <t>JB CODE : JEAE12P , No. of Terminal : 40 , INPUT CABLE TYPE : FR-SW1P1.5-IS , NUMBER OF INPUT GLAND : 3 , INPUT GLAND SIZE : M20 , NUMBER OF INPUT PLUG : 9 , OUTPUT CABLE TYPE : FL-AWL12P0.75-IS , OUTPUT GLAND SIZE : M40</t>
  </si>
  <si>
    <t>JB CODE : JGAE12T , No. of Terminal : 50 , INPUT CABLE TYPE : FR-SW1T1.5-NIS , NUMBER OF INPUT GLAND : 9 , INPUT GLAND SIZE : M20 , NUMBER OF INPUT PLUG : 3 , OUTPUT CABLE TYPE : FR-AWL12T0.75-NIS , OUTPUT GLAND SIZE : M50</t>
  </si>
  <si>
    <t>JB CODE : JGAE12T , No. of Terminal : 50 , INPUT CABLE TYPE : FR-SW1T1.5-NIS , NUMBER OF INPUT GLAND : 8 , INPUT GLAND SIZE : M20 , NUMBER OF INPUT PLUG : 4 , OUTPUT CABLE TYPE : FR-AWL12T0.75-NIS , OUTPUT GLAND SIZE : M50</t>
  </si>
  <si>
    <t>JB CODE : JGD14C , No. of Terminal : 30 , INPUT CABLE TYPE : FR-SW2C2.5-NIS , NUMBER OF INPUT GLAND : 5 , INPUT GLAND SIZE : M20 , NUMBER OF INPUT PLUG : 2 , OUTPUT CABLE TYPE : FR-DWL14C2.5-NIS , OUTPUT GLAND SIZE : M32</t>
  </si>
  <si>
    <t>JB CODE : JDAE12P , No. of Terminal : 40 , INPUT CABLE TYPE : FL-SW1P1.5-IS , NUMBER OF INPUT GLAND : 6 , INPUT GLAND SIZE : M20 , NUMBER OF INPUT PLUG : 6 , OUTPUT CABLE TYPE : FL-AWL12P0.75-IS , OUTPUT GLAND SIZE : M40</t>
  </si>
  <si>
    <t>JB CODE : JDAE7P , No. of Terminal : 30 , INPUT CABLE TYPE : FL-SW1P1.5-IS , NUMBER OF INPUT GLAND : 6 , INPUT GLAND SIZE : M20 , NUMBER OF INPUT PLUG : 1 , OUTPUT CABLE TYPE : FL-AWL7P0.75-IS , OUTPUT GLAND SIZE : M32</t>
  </si>
  <si>
    <t>JB CODE : JDAE12P , No. of Terminal : 40 , INPUT CABLE TYPE : FL-SW1P1.5-NIS , NUMBER OF INPUT GLAND : 7 , INPUT GLAND SIZE : M20 , NUMBER OF INPUT PLUG : 5 , OUTPUT CABLE TYPE : FL-AWL12P0.75-NIS , OUTPUT GLAND SIZE : M40</t>
  </si>
  <si>
    <t>JB CODE : JDAE7P , No. of Terminal : 30 , INPUT CABLE TYPE : FL-SW1P1.5-IS , NUMBER OF INPUT GLAND : 3 , INPUT GLAND SIZE : M20 , NUMBER OF INPUT PLUG : 4 , OUTPUT CABLE TYPE : FL-AWL7P0.75-IS , OUTPUT GLAND SIZE : M32</t>
  </si>
  <si>
    <t>JEAE-520-001</t>
  </si>
  <si>
    <t>JEAE-520-002</t>
  </si>
  <si>
    <t>JEAE-520-003</t>
  </si>
  <si>
    <t>JB CODE : JEAE7P , No. of Terminal : 30 , INPUT CABLE TYPE : FR-SW1P1.5-IS , NUMBER OF INPUT GLAND : 5 , INPUT GLAND SIZE : M20 , NUMBER OF INPUT PLUG : 2 , OUTPUT CABLE TYPE : FR-AWL7P0.75-IS , OUTPUT GLAND SIZE : M32</t>
  </si>
  <si>
    <t>JEAE-520-004</t>
  </si>
  <si>
    <t>JEAE-520-005</t>
  </si>
  <si>
    <t>JB CODE : JEAE7P , No. of Terminal : 30 , INPUT CABLE TYPE : FR-SW1P1.5-IS , NUMBER OF INPUT GLAND : 2 , INPUT GLAND SIZE : M20 , NUMBER OF INPUT PLUG : 5 , OUTPUT CABLE TYPE : FR-AWL7P0.75-IS , OUTPUT GLAND SIZE : M32</t>
  </si>
  <si>
    <t>JEAE-520-006</t>
  </si>
  <si>
    <t>JB CODE : JEDE20C , No. of Terminal : 40 , INPUT CABLE TYPE : FR-SW2C1.5-IS , NUMBER OF INPUT GLAND : 8 , INPUT GLAND SIZE : M20 , NUMBER OF INPUT PLUG : 2 , OUTPUT CABLE TYPE : FR-DWL20C1.5-IS , OUTPUT GLAND SIZE : M32</t>
  </si>
  <si>
    <t>JB CODE : JEDE14C , No. of Terminal : 30 , INPUT CABLE TYPE : FR-SW2C1.5-NIS , NUMBER OF INPUT GLAND : 5 , INPUT GLAND SIZE : M20 , NUMBER OF INPUT PLUG : 2 , OUTPUT CABLE TYPE : FR-DWL14C1.5-NIS , OUTPUT GLAND SIZE : M32</t>
  </si>
  <si>
    <t>JB CODE : JEDE14C , No. of Terminal : 30 , INPUT CABLE TYPE : FR-SW2C1.5-NIS , NUMBER OF INPUT GLAND : 4 , INPUT GLAND SIZE : M20 , NUMBER OF INPUT PLUG : 3 , OUTPUT CABLE TYPE : FR-DWL14C1.5-NIS , OUTPUT GLAND SIZE : M32</t>
  </si>
  <si>
    <t>JB CODE : JEDE12P , No. of Terminal : 40 , INPUT CABLE TYPE : FR-SW1P1.5-NIS , NUMBER OF INPUT GLAND : 7 , INPUT GLAND SIZE : M20 , NUMBER OF INPUT PLUG : 5 , OUTPUT CABLE TYPE : FR-AWL12P0.75-NIS , OUTPUT GLAND SIZE : M40</t>
  </si>
  <si>
    <t>JB CODE : JESD14C , No. of Terminal : 30 , INPUT CABLE TYPE : FR-SW2C2.5-NIS , NUMBER OF INPUT GLAND : 4 , INPUT GLAND SIZE : M20 , NUMBER OF INPUT PLUG : 2 , OUTPUT CABLE TYPE : FR-DWL14C2.5-NIS , OUTPUT GLAND SIZE : M32</t>
  </si>
  <si>
    <t>JB CODE : JGAE7T , No. of Terminal : 30 , INPUT CABLE TYPE : FR-SW1T2.5-NIS , NUMBER OF INPUT GLAND : 4 , INPUT GLAND SIZE : M20 , NUMBER OF INPUT PLUG : 3 , OUTPUT CABLE TYPE : FR-AWL7T2.5-NIS , OUTPUT GLAND SIZE : M40</t>
  </si>
  <si>
    <t>JB CODE : JGDE20C , No. of Terminal : 40 , INPUT CABLE TYPE : FR-SW2C2.5-NIS , NUMBER OF INPUT GLAND : 7 , INPUT GLAND SIZE : M20 , NUMBER OF INPUT PLUG : 3 , OUTPUT CABLE TYPE : FR-DWL20C2.5-NIS , OUTPUT GLAND SIZE : M40</t>
  </si>
  <si>
    <t>JB CODE : JGDE20C , No. of Terminal : 40 , INPUT CABLE TYPE : FR-SW2C2.5-NIS , NUMBER OF INPUT GLAND : 9 , INPUT GLAND SIZE : M20 , NUMBER OF INPUT PLUG : 1 , OUTPUT CABLE TYPE : FR-DWL20C2.5-NIS , OUTPUT GLAND SIZE : M40</t>
  </si>
  <si>
    <t>JB CODE : JGDE14C , No. of Terminal : 30 , INPUT CABLE TYPE : FR-SW2C1.5-IS , NUMBER OF INPUT GLAND : 4 , INPUT GLAND SIZE : M20 , NUMBER OF INPUT PLUG : 3 , OUTPUT CABLE TYPE : FR-DWL14C1.5-IS , OUTPUT GLAND SIZE : M32</t>
  </si>
  <si>
    <t>JB CODE : JGDE14C , No. of Terminal : 30 , INPUT CABLE TYPE : FR-SW2C1.5-IS , NUMBER OF INPUT GLAND : 5 , INPUT GLAND SIZE : M20 , NUMBER OF INPUT PLUG : 2 , OUTPUT CABLE TYPE : FR-DWL14C1.5-IS , OUTPUT GLAND SIZE : M32</t>
  </si>
  <si>
    <t>JB CODE : JGDE14C , No. of Terminal : 30 , INPUT CABLE TYPE : FR-SW2C2.5-NIS , NUMBER OF INPUT GLAND : 5 , INPUT GLAND SIZE : M20 , NUMBER OF INPUT PLUG : 1 , OUTPUT CABLE TYPE : FR-DWL14C2.5-NIS , OUTPUT GLAND SIZE : M32</t>
  </si>
  <si>
    <t>JB CODE : JGDE14C , No. of Terminal : 30 , INPUT CABLE TYPE : FR-SW2C1.5-IS , NUMBER OF INPUT GLAND : 6 , INPUT GLAND SIZE : M20 , NUMBER OF INPUT PLUG : 1 , OUTPUT CABLE TYPE : FR-DWL14C1.5-IS , OUTPUT GLAND SIZE : M32</t>
  </si>
  <si>
    <t>JB CODE : JGDE20C , No. of Terminal : 40 , INPUT CABLE TYPE : FR-SW2C2.5-NIS , NUMBER OF INPUT GLAND : 8 , INPUT GLAND SIZE : M20 , NUMBER OF INPUT PLUG : 2 , OUTPUT CABLE TYPE : FR-DWL20C2.5-NIS , OUTPUT GLAND SIZE : M40</t>
  </si>
  <si>
    <t>JB CODE : JGDE20C , No. of Terminal : 40 , INPUT CABLE TYPE : FR-SW2C1.5-NIS , NUMBER OF INPUT GLAND : 8 , INPUT GLAND SIZE : M20 , NUMBER OF INPUT PLUG : 2 , OUTPUT CABLE TYPE : FR-DWL20C1.5-NIS , OUTPUT GLAND SIZE : M32</t>
  </si>
  <si>
    <t>JB CODE : JGDE30C , No. of Terminal : 50 , INPUT CABLE TYPE : FR-SW2C1.5-NIS , NUMBER OF INPUT GLAND : 12 , INPUT GLAND SIZE : M20 , NUMBER OF INPUT PLUG : 3 , OUTPUT CABLE TYPE : FR-DWL30C1.5-NIS , OUTPUT GLAND SIZE : M40</t>
  </si>
  <si>
    <t>JB CODE : JGDE30C , No. of Terminal : 50 , INPUT CABLE TYPE : FR-SW2C1.5-NIS , NUMBER OF INPUT GLAND : 10 , INPUT GLAND SIZE : M20 , NUMBER OF INPUT PLUG : 5 , OUTPUT CABLE TYPE : FR-DWL30C1.5-NIS , OUTPUT GLAND SIZE : M40</t>
  </si>
  <si>
    <t>JB CODE : JGDE30C , No. of Terminal : 50 , INPUT CABLE TYPE : FR-SW2C1.5-NIS , NUMBER OF INPUT GLAND : 14 , INPUT GLAND SIZE : M20 , NUMBER OF INPUT PLUG : 1 , OUTPUT CABLE TYPE : FR-DWL30C1.5-NIS , OUTPUT GLAND SIZE : M40</t>
  </si>
  <si>
    <t>JB CODE : JGSD14C , No. of Terminal : 30 , INPUT CABLE TYPE : FR-SW2C2.5-NIS , NUMBER OF INPUT GLAND : 4 , INPUT GLAND SIZE : M20 , NUMBER OF INPUT PLUG : 3 , OUTPUT CABLE TYPE : FR-DWL14C2.5-NIS , OUTPUT GLAND SIZE : M32</t>
  </si>
  <si>
    <t>خریدار: شرکت پالایشگاه میعانات گازی آدیش جنوبی</t>
  </si>
  <si>
    <t>فروشنده: شرکت ماشین سازی شمال پیروز</t>
  </si>
  <si>
    <t>شرح کالا</t>
  </si>
  <si>
    <t>واحد</t>
  </si>
  <si>
    <t>مقدار</t>
  </si>
  <si>
    <t>درصد کالای
آماده حمل</t>
  </si>
  <si>
    <t>مبلغ کل
(یورو)</t>
  </si>
  <si>
    <t>نرخ جریمه تاخیر به ازای  هر روز</t>
  </si>
  <si>
    <t>جریمه تاخیر
(یورو)</t>
  </si>
  <si>
    <t>فاکتور</t>
  </si>
  <si>
    <t>شماره پکینگ</t>
  </si>
  <si>
    <t>تاریخ پکینگ</t>
  </si>
  <si>
    <t>تاریخ ارسال مطابق قرارداد</t>
  </si>
  <si>
    <t>جمع کل اقلام قرارداد</t>
  </si>
  <si>
    <t>خلاصه محاسبات پرداخت صورت حساب:</t>
  </si>
  <si>
    <t>(یورو)</t>
  </si>
  <si>
    <t>توضیحات:</t>
  </si>
  <si>
    <t>جمع کل کالای  ارسال شده</t>
  </si>
  <si>
    <t>بسته بندی</t>
  </si>
  <si>
    <t xml:space="preserve">جمع کل </t>
  </si>
  <si>
    <t>مالیات و عوارض بر ارزش افزوده</t>
  </si>
  <si>
    <t>جمع صورتحساب</t>
  </si>
  <si>
    <t>کسور:</t>
  </si>
  <si>
    <t>استهلاک پیش پرداخت (25%)</t>
  </si>
  <si>
    <t>جریمه تاخیر در ارسال</t>
  </si>
  <si>
    <t>جمع کسور</t>
  </si>
  <si>
    <t xml:space="preserve">خالص قابل پرداخت </t>
  </si>
  <si>
    <t>Opi No.</t>
  </si>
  <si>
    <t>Date</t>
  </si>
  <si>
    <t>Project Name</t>
  </si>
  <si>
    <t>Packing List No.</t>
  </si>
  <si>
    <t>Accepted</t>
  </si>
  <si>
    <t>Weight/Unit</t>
  </si>
  <si>
    <t>Action Code</t>
  </si>
  <si>
    <t>Remark</t>
  </si>
  <si>
    <t>OPI-SEMC-111-001</t>
  </si>
  <si>
    <t>South Adish Gas Condensate Refinery</t>
  </si>
  <si>
    <t>SACR-PL-SEMC-111-001</t>
  </si>
  <si>
    <t>JB CODE : JDAE7P-IS , No. of Terminal : 30 , INPUT CABLE TYPE : FL-SW1P1.5-IS , NUMBER OF INPUT
GLAND : 5 , INPUT GLAND
 SIZE : M20 , NUMBER OF INPUT
PLUG : 2 , OUTPUT CABLE TYPE : FL-AWL7P0.75-IS , OUTPUT GLAND 
SIZE : M32</t>
  </si>
  <si>
    <t>JB CODE : JDAE7P , No. of Terminal : 30 , INPUT CABLE TYPE : FL-SW1P1.5-IS , NUMBER OF INPUT
GLAND : 5 , INPUT GLAND
 SIZE : M20 , NUMBER OF INPUT
PLUG : 2 , OUTPUT CABLE TYPE : FL-AWL7P0.75-IS , OUTPUT GLAND 
SIZE : M32</t>
  </si>
  <si>
    <t>JB CODE : JDAE12P , No. of Terminal : 40 , INPUT CABLE TYPE : FL-SW1P1.5-IS , NUMBER OF INPUT
GLAND : 8 , INPUT GLAND
 SIZE : M20 , NUMBER OF INPUT
PLUG : 4 , OUTPUT CABLE TYPE : FL-AWL12P0.75-IS , OUTPUT GLAND 
SIZE : M40</t>
  </si>
  <si>
    <t>JB CODE : JDAE12P , No. of Terminal : 40 , INPUT CABLE TYPE : FL-SW1P1.5-IS , NUMBER OF INPUT
GLAND : 11 , INPUT GLAND
 SIZE : M20 , NUMBER OF INPUT
PLUG : 1 , OUTPUT CABLE TYPE : FL-AWL12P0.75-IS , OUTPUT GLAND 
SIZE : M40</t>
  </si>
  <si>
    <t>JB CODE : JDAE12P , No. of Terminal : 40 , INPUT CABLE TYPE : FL-SW1P1.5-IS , NUMBER OF INPUT
GLAND : 7 , INPUT GLAND
 SIZE : M20 , NUMBER OF INPUT
PLUG : 5 , OUTPUT CABLE TYPE : FL-AWL12P0.75-IS , OUTPUT GLAND 
SIZE : M40</t>
  </si>
  <si>
    <t>JB CODE : JDAE12P , No. of Terminal : 40 , INPUT CABLE TYPE : FL-SW1P1.5-IS , NUMBER OF INPUT
GLAND : 9 , INPUT GLAND
 SIZE : M20 , NUMBER OF INPUT
PLUG : 3 , OUTPUT CABLE TYPE : FL-AWL12P0.75-IS , OUTPUT GLAND 
SIZE : M40</t>
  </si>
  <si>
    <t>JB CODE : JDAE12P , No. of Terminal : 40 , INPUT CABLE TYPE : FL-SW1P1.5-IS , NUMBER OF INPUT
GLAND : 10 , INPUT GLAND
 SIZE : M20 , NUMBER OF INPUT
PLUG : 2 , OUTPUT CABLE TYPE : FL-AWL12P0.75-IS , OUTPUT GLAND 
SIZE : M40</t>
  </si>
  <si>
    <t>JB CODE : JDAE12P , No. of Terminal : 40 , INPUT CABLE TYPE : FL-SW1P1.5-IS , NUMBER OF INPUT
GLAND : 4 , INPUT GLAND
 SIZE : M20 , NUMBER OF INPUT
PLUG : 8 , OUTPUT CABLE TYPE : FL-AWL12P0.75-IS , OUTPUT GLAND 
SIZE : M40</t>
  </si>
  <si>
    <t>JB CODE : JDAE7P , No. of Terminal : 30 , INPUT CABLE TYPE : FL-SW1P1.5-NIS , NUMBER OF INPUT
GLAND : 6 , INPUT GLAND
 SIZE : M20 , NUMBER OF INPUT
PLUG : 1 , OUTPUT CABLE TYPE : FL-AWL7P0.75-NIS , OUTPUT GLAND 
SIZE : M32</t>
  </si>
  <si>
    <t>JB CODE : JDAE7P , No. of Terminal : 30 , INPUT CABLE TYPE : FL-SW1P1.5-IS , NUMBER OF INPUT
GLAND : 4 , INPUT GLAND
 SIZE : M20 , NUMBER OF INPUT
PLUG : 2 , OUTPUT CABLE TYPE : FL-AWL7P0.75-IS , OUTPUT GLAND 
SIZE : M32</t>
  </si>
  <si>
    <t>JB CODE : JDAE7P , No. of Terminal : 30 , INPUT CABLE TYPE : FL-SW1P1.5-NIS , NUMBER OF INPUT
GLAND : 2 , INPUT GLAND
 SIZE : M20 , NUMBER OF INPUT
PLUG : 5 , OUTPUT CABLE TYPE : FL-AWL7P0.75-NIS , OUTPUT GLAND 
SIZE : M32</t>
  </si>
  <si>
    <t>JB CODE : JDAE7P , No. of Terminal : 30 , INPUT CABLE TYPE : FL-SW1P1.5-NIS , NUMBER OF INPUT
GLAND : 4 , INPUT GLAND
 SIZE : M20 , NUMBER OF INPUT
PLUG : 3 , OUTPUT CABLE TYPE : FL-AWL7P0.75-NIS , OUTPUT GLAND 
SIZE : M32</t>
  </si>
  <si>
    <t>JB CODE : JDAE7P , No. of Terminal : 30 , INPUT CABLE TYPE : FL-SW1P1.5-NIS , NUMBER OF INPUT
GLAND : 1 , INPUT GLAND
 SIZE : M20 , NUMBER OF INPUT
PLUG : 6 , OUTPUT CABLE TYPE : FL-AWL7P0.75-NIS , OUTPUT GLAND 
SIZE : M32</t>
  </si>
  <si>
    <t>JB CODE : JDDE14C , No. of Terminal : 30 , INPUT CABLE TYPE : FL-SW2C1.5-NIS , NUMBER OF INPUT
GLAND : 4 , INPUT GLAND
 SIZE : M20 , NUMBER OF INPUT
PLUG : 3 , OUTPUT CABLE TYPE : FL-AWL14C1.5-NIS , OUTPUT GLAND 
SIZE : M32</t>
  </si>
  <si>
    <t>JB CODE : JEAE12P , No. of Terminal : 40 , INPUT CABLE TYPE : FR-SW1P1.5-IS , NUMBER OF INPUT
GLAND : 5 , INPUT GLAND
 SIZE : M20 , NUMBER OF INPUT
PLUG : 7 , OUTPUT CABLE TYPE : FR-AWL12P0.75-IS , OUTPUT GLAND 
SIZE : M40</t>
  </si>
  <si>
    <t>JB CODE : JEAE7P , No. of Terminal : 30 , INPUT CABLE TYPE : FR-SW1P1.5-IS , NUMBER OF INPUT
GLAND : 6 , INPUT GLAND
 SIZE : M20 , NUMBER OF INPUT
PLUG : 1 , OUTPUT CABLE TYPE : FR-AWL7P0.75-IS , OUTPUT GLAND 
SIZE : M32</t>
  </si>
  <si>
    <t>JB CODE : JEAE7P , No. of Terminal : 30 , INPUT CABLE TYPE : FR-SW1P1.5-IS , NUMBER OF INPUT
GLAND : 4 , INPUT GLAND
 SIZE : M20 , NUMBER OF INPUT
PLUG : 3 , OUTPUT CABLE TYPE : FR-AWL7P0.75-IS , OUTPUT GLAND 
SIZE : M32</t>
  </si>
  <si>
    <t>JB CODE : JEAE7P , No. of Terminal : 30 , INPUT CABLE TYPE : FR-SW1P1.5-IS , NUMBER OF INPUT
GLAND : 3 , INPUT GLAND
 SIZE : M20 , NUMBER OF INPUT
PLUG : 4 , OUTPUT CABLE TYPE : FR-AWL7P0.75-IS , OUTPUT GLAND 
SIZE : M32</t>
  </si>
  <si>
    <t>JB CODE : JEAE12P , No. of Terminal : 40 , INPUT CABLE TYPE : FR-SW1P1.5-IS , NUMBER OF INPUT
GLAND : 9 , INPUT GLAND
 SIZE : M20 , NUMBER OF INPUT
PLUG : 3 , OUTPUT CABLE TYPE : FR-AWL12P0.75-IS , OUTPUT GLAND 
SIZE : M40</t>
  </si>
  <si>
    <t>JB CODE : JEDE20C , No. of Terminal : 40 , INPUT CABLE TYPE : FR-SW2C1.5-NIS , NUMBER OF INPUT
GLAND : 8 , INPUT GLAND
 SIZE : M20 , NUMBER OF INPUT
PLUG : 2 , OUTPUT CABLE TYPE : FR-DWL20C1.5-NIS , OUTPUT GLAND 
SIZE : M32</t>
  </si>
  <si>
    <t>JB CODE : JESD20C , No. of Terminal : 40 , INPUT CABLE TYPE : FR-SW2C2.5-NIS , NUMBER OF INPUT
GLAND : 10 , INPUT GLAND
 SIZE : M20 , NUMBER OF INPUT
PLUG : 5 , OUTPUT CABLE TYPE : FR-DWL30C2.5-NIS , OUTPUT GLAND 
SIZE : M50</t>
  </si>
  <si>
    <t>JB CODE : JGAE7T , No. of Terminal : 30 , INPUT CABLE TYPE : FR-SW1T2.5-NIS , NUMBER OF INPUT
GLAND : 6 , INPUT GLAND
 SIZE : M20 , NUMBER OF INPUT
PLUG : 1 , OUTPUT CABLE TYPE : FR-AWL7T2.5-NIS , OUTPUT GLAND 
SIZE : M40</t>
  </si>
  <si>
    <t>JB CODE : JGAE7T , No. of Terminal : 30 , INPUT CABLE TYPE : FR-SW1T2.5-NIS , NUMBER OF INPUT
GLAND : 5 , INPUT GLAND
 SIZE : M20 , NUMBER OF INPUT
PLUG : 2 , OUTPUT CABLE TYPE : FR-AWL7T2.5-NIS , OUTPUT GLAND 
SIZE : M40</t>
  </si>
  <si>
    <t>JB CODE : JGDE14C , No. of Terminal : 30 , INPUT CABLE TYPE : FR-SW2C2.5-NIS , NUMBER OF INPUT
GLAND : 5 , INPUT GLAND
 SIZE : M20 , NUMBER OF INPUT
PLUG : 2 , OUTPUT CABLE TYPE : FR-DWL14C2.5-NIS , OUTPUT GLAND 
SIZE : M32</t>
  </si>
  <si>
    <t>JB CODE : JGDE14C , No. of Terminal : 30 , INPUT CABLE TYPE : FR-SW2C1.5-NIS , NUMBER OF INPUT
GLAND : 4 , INPUT GLAND
 SIZE : M20 , NUMBER OF INPUT
PLUG : 3 , OUTPUT CABLE TYPE : FR-DWL14C1.5-NIS , OUTPUT GLAND 
SIZE : M32</t>
  </si>
  <si>
    <t>JB CODE : JGDE14C , No. of Terminal : 30 , INPUT CABLE TYPE : FR-SW2C2.5-NIS , NUMBER OF INPUT
GLAND : 6 , INPUT GLAND
 SIZE : M20 , NUMBER OF INPUT
PLUG : 1 , OUTPUT CABLE TYPE : FR-DWL14C2.5-NIS , OUTPUT GLAND 
SIZE : M32</t>
  </si>
  <si>
    <t>JB CODE : JDAE7P , No. of Terminal : 30 , INPUT CABLE TYPE : FL-SW1P1.5-IS , NUMBER OF INPUT
GLAND : 5 , INPUT GLAND
 SIZE : M20 , NUMBER OF INPUT
PLUG : 2 , OUTPUT CABLE TYPE : FL-AWL7P0.75-IS , INPUT GLAND 
SIZE : M32</t>
  </si>
  <si>
    <t>JB CODE : JDAE12P , No. of Terminal : 40 , INPUT CABLE TYPE : FL-SW1P1.5-IS , NUMBER OF INPUT
GLAND : 8 , INPUT GLAND
 SIZE : M20 , NUMBER OF INPUT
PLUG : 4 , OUTPUT CABLE TYPE : FL-AWL12P0.75-IS , INPUT GLAND 
SIZE : M40</t>
  </si>
  <si>
    <t>JB CODE : JDAE7P , No. of Terminal : 30 , INPUT CABLE TYPE : FL-SW1P1.5-IS , NUMBER OF INPUT
GLAND : 6 , INPUT GLAND
 SIZE : M20 , NUMBER OF INPUT
PLUG : 1 , OUTPUT CABLE TYPE : FL-AWL7P0.75-IS , INPUT GLAND 
SIZE : M32</t>
  </si>
  <si>
    <t>JB CODE : JDAE12P , No. of Terminal : 40 , INPUT CABLE TYPE : FL-SW1P1.5-IS , NUMBER OF INPUT
GLAND : 10 , INPUT GLAND
 SIZE : M20 , NUMBER OF INPUT
PLUG : 2 , OUTPUT CABLE TYPE : FL-AWL12P0.75-IS , INPUT GLAND 
SIZE : M40</t>
  </si>
  <si>
    <t>JB CODE : JDAE12P , No. of Terminal : 40 , INPUT CABLE TYPE : FL-SW1P1.5-IS , NUMBER OF INPUT
GLAND : 11 , INPUT GLAND
 SIZE : M20 , NUMBER OF INPUT
PLUG : 1 , OUTPUT CABLE TYPE : FL-AWL12P0.75-IS , INPUT GLAND 
SIZE : M40</t>
  </si>
  <si>
    <t>JB CODE : JDAE7P , No. of Terminal : 30 , INPUT CABLE TYPE : FL-SW1P1.5-IS , NUMBER OF INPUT
GLAND : 4 , INPUT GLAND
 SIZE : M20 , NUMBER OF INPUT
PLUG : 3 , OUTPUT CABLE TYPE : FL-AWL7P0.75-IS , INPUT GLAND 
SIZE : M32</t>
  </si>
  <si>
    <t>JB CODE : JDAE12P , No. of Terminal : 40 , INPUT CABLE TYPE : FL-SW1P1.5-IS , NUMBER OF INPUT
GLAND : 9 , INPUT GLAND
 SIZE : M20 , NUMBER OF INPUT
PLUG : 3 , OUTPUT CABLE TYPE : FL-AWL12P0.75-IS , INPUT GLAND 
SIZE : M40</t>
  </si>
  <si>
    <t>JB CODE : JDAE12P , No. of Terminal : 40 , INPUT CABLE TYPE : FL-SW1P1.5-IS , NUMBER OF INPUT
GLAND : 5 , INPUT GLAND
 SIZE : M20 , NUMBER OF INPUT
PLUG : 7 , OUTPUT CABLE TYPE : FL-AWL12P0.75-IS , INPUT GLAND 
SIZE : M40</t>
  </si>
  <si>
    <t>JB CODE : JDAE12P , No. of Terminal : 40 , INPUT CABLE TYPE : FL-SW1P1.5-IS , NUMBER OF INPUT
GLAND : 6 , INPUT GLAND
 SIZE : M20 , NUMBER OF INPUT
PLUG : 6 , OUTPUT CABLE TYPE : FL-AWL12P0.75-IS , INPUT GLAND 
SIZE : M40</t>
  </si>
  <si>
    <t>JB CODE : JDAE7P , No. of Terminal : 30 , INPUT CABLE TYPE : FL-SW1P1.5-NIS , NUMBER OF INPUT
GLAND : 5 , INPUT GLAND
 SIZE : M20 , NUMBER OF INPUT
PLUG : 2 , OUTPUT CABLE TYPE : FL-AWL7P0.75-NIS , INPUT GLAND 
SIZE : M32</t>
  </si>
  <si>
    <t>JB CODE : JDAE7P , No. of Terminal : 30 , INPUT CABLE TYPE : FL-SW1P1.5-NIS , NUMBER OF INPUT
GLAND : 4 , INPUT GLAND
 SIZE : M20 , NUMBER OF INPUT
PLUG : 3 , OUTPUT CABLE TYPE : FL-AWL7P0.75-NIS , INPUT GLAND 
SIZE : M32</t>
  </si>
  <si>
    <t>JB CODE : JDDE8C , No. of Terminal : 20 , INPUT CABLE TYPE : FL-SW2C1.5-NIS , NUMBER OF INPUT
GLAND : 2 , INPUT GLAND
 SIZE : M20 , NUMBER OF INPUT
PLUG : 2 , OUTPUT CABLE TYPE : FL-DWL8C1.5-NIS , INPUT GLAND 
SIZE : M25</t>
  </si>
  <si>
    <t>JB CODE : JDDE14C , No. of Terminal : 30 , INPUT CABLE TYPE : FL-SW2C1.5-NIS , NUMBER OF INPUT
GLAND : 6 , INPUT GLAND
 SIZE : M20 , NUMBER OF INPUT
PLUG : 1 , OUTPUT CABLE TYPE : FL-DWL14C1.5-NIS , INPUT GLAND 
SIZE : M32</t>
  </si>
  <si>
    <t>JB CODE : JDDE4C , No. of Terminal : 10 , INPUT CABLE TYPE : FL-SW2C1.5-NIS , NUMBER OF INPUT
GLAND : 1 , INPUT GLAND
 SIZE : M20 , NUMBER OF INPUT
PLUG : 1 , OUTPUT CABLE TYPE : FL-DWL4C1.5-NIS , INPUT GLAND 
SIZE : M25</t>
  </si>
  <si>
    <t>JB CODE : JDDE14C , No. of Terminal : 30 , INPUT CABLE TYPE : FL-SW2C1.5-IS , NUMBER OF INPUT
GLAND : 4 , INPUT GLAND
 SIZE : M20 , NUMBER OF INPUT
PLUG : 3 , OUTPUT CABLE TYPE : FL-DWL14C1.5-IS , INPUT GLAND 
SIZE : M32</t>
  </si>
  <si>
    <t>JB CODE : JDDE8C , No. of Terminal : 20 , INPUT CABLE TYPE : FL-SW2C1.5-IS , NUMBER OF INPUT
GLAND : 2 , INPUT GLAND
 SIZE : M20 , NUMBER OF INPUT
PLUG : 2 , OUTPUT CABLE TYPE : FL-DWL8C1.5-IS , INPUT GLAND 
SIZE : M25</t>
  </si>
  <si>
    <t>JB CODE : JDSD8C , No. of Terminal : 20 , INPUT CABLE TYPE : FR-SW2C2.5-NIS , NUMBER OF INPUT
GLAND : 2 , INPUT GLAND
 SIZE : M20 , NUMBER OF INPUT
PLUG : 2 , OUTPUT CABLE TYPE : FR-DWL8C2.5-NIS , INPUT GLAND 
SIZE : M32</t>
  </si>
  <si>
    <t>JB CODE : JEAE7P , No. of Terminal : 30 , INPUT CABLE TYPE : FR-SW1P1.5-IS , NUMBER OF INPUT
GLAND : 5 , INPUT GLAND
 SIZE : M20 , NUMBER OF INPUT
PLUG : 2 , OUTPUT CABLE TYPE : FR-AWL7P0.75-IS , INPUT GLAND 
SIZE : M32</t>
  </si>
  <si>
    <t>JB CODE : JEAE12P , No. of Terminal : 40 , INPUT CABLE TYPE : FR-SW1P1.5-IS , NUMBER OF INPUT
GLAND : 7 , INPUT GLAND
 SIZE : M20 , NUMBER OF INPUT
PLUG : 5 , OUTPUT CABLE TYPE : FR-AWL12P0.75-IS , INPUT GLAND 
SIZE : M40</t>
  </si>
  <si>
    <t>JB CODE : JEAE12P , No. of Terminal : 40 , INPUT CABLE TYPE : FR-SW1P1.5-IS , NUMBER OF INPUT
GLAND : 10 , INPUT GLAND
 SIZE : M20 , NUMBER OF INPUT
PLUG : 2 , OUTPUT CABLE TYPE : FR-AWL12P0.75-IS , INPUT GLAND 
SIZE : M40</t>
  </si>
  <si>
    <t>JB CODE : JEAE7P , No. of Terminal : 30 , INPUT CABLE TYPE : FR-SW1P1.5-IS , NUMBER OF INPUT
GLAND : 4 , INPUT GLAND
 SIZE : M20 , NUMBER OF INPUT
PLUG : 3 , OUTPUT CABLE TYPE : FR-AWL7P0.75-IS , INPUT GLAND 
SIZE : M32</t>
  </si>
  <si>
    <t>JB CODE : JEDE14C , No. of Terminal : 30 , INPUT CABLE TYPE : FR-SW2C1.5-IS , NUMBER OF INPUT
GLAND : 6 , INPUT GLAND
 SIZE : M20 , NUMBER OF INPUT
PLUG : 1 , OUTPUT CABLE TYPE : FR-DWL14C1.5-IS , INPUT GLAND 
SIZE : M32</t>
  </si>
  <si>
    <t>JB CODE : JEDE20C , No. of Terminal : 40 , INPUT CABLE TYPE : FR-SW2C1.5-IS , NUMBER OF INPUT
GLAND : 8 , INPUT GLAND
 SIZE : M20 , NUMBER OF INPUT
PLUG : 2 , OUTPUT CABLE TYPE : FR-DWL20C1.5-IS , INPUT GLAND 
SIZE : M32</t>
  </si>
  <si>
    <t>JB CODE : JEDE14C , No. of Terminal : 30 , INPUT CABLE TYPE : FR-SW2C1.5-NIS , NUMBER OF INPUT
GLAND : 5 , INPUT GLAND
 SIZE : M20 , NUMBER OF INPUT
PLUG : 2 , OUTPUT CABLE TYPE : FR-DWL14C1.5-NIS , INPUT GLAND 
SIZE : M32</t>
  </si>
  <si>
    <t>JB CODE : JEDE14C , No. of Terminal : 30 , INPUT CABLE TYPE : FR-SW2C1.5-NIS , NUMBER OF INPUT
GLAND : 6 , INPUT GLAND
 SIZE : M20 , NUMBER OF INPUT
PLUG : 1 , OUTPUT CABLE TYPE : FR-DWL14C1.5-NIS , INPUT GLAND 
SIZE : M32</t>
  </si>
  <si>
    <t>JB CODE : JEDE20C , No. of Terminal : 40 , INPUT CABLE TYPE : FR-SW2C1.5-NIS , NUMBER OF INPUT
GLAND : 7 , INPUT GLAND
 SIZE : M20 , NUMBER OF INPUT
PLUG : 3 , OUTPUT CABLE TYPE : FR-DW20C1.5-NIS , INPUT GLAND 
SIZE : M32</t>
  </si>
  <si>
    <t>JB CODE : JESD14C , No. of Terminal : 30 , INPUT CABLE TYPE : FR-SW2C2.5-NIS , NUMBER OF INPUT
GLAND : 4 , INPUT GLAND
 SIZE : M20 , NUMBER OF INPUT
PLUG : 3 , OUTPUT CABLE TYPE : FR-DWL14C2.5-NIS , INPUT GLAND 
SIZE : M32</t>
  </si>
  <si>
    <t>JB CODE : JESD14C , No. of Terminal : 30 , INPUT CABLE TYPE : FR-SW2C2.5-NIS , NUMBER OF INPUT
GLAND : 5 , INPUT GLAND
 SIZE : M20 , NUMBER OF INPUT
PLUG : 2 , OUTPUT CABLE TYPE : FR-DWL14C2.5-NIS , INPUT GLAND 
SIZE : M32</t>
  </si>
  <si>
    <t>JB CODE : JESD20C , No. of Terminal : 40 , INPUT CABLE TYPE : FR-SW2C2.5-NIS , NUMBER OF INPUT
GLAND : 7 , INPUT GLAND
 SIZE : M20 , NUMBER OF INPUT
PLUG : 3 , OUTPUT CABLE TYPE : FR-DWL20C2.5-NIS , INPUT GLAND 
SIZE : M40</t>
  </si>
  <si>
    <t>JB CODE : JESD20C , No. of Terminal : 40 , INPUT CABLE TYPE : FR-SW2C2.5-NIS , NUMBER OF INPUT
GLAND : 8 , INPUT GLAND
 SIZE : M20 , NUMBER OF INPUT
PLUG : 2 , OUTPUT CABLE TYPE : FR-DWL20C2.5-NIS , INPUT GLAND 
SIZE : M40</t>
  </si>
  <si>
    <t>JB CODE : JESD14C , No. of Terminal : 30 , INPUT CABLE TYPE : FR-SW2C2.5-NIS , NUMBER OF INPUT
GLAND : 6 , INPUT GLAND
 SIZE : M20 , NUMBER OF INPUT
PLUG : 1 , OUTPUT CABLE TYPE : FR-DWL14C2.5-NIS , INPUT GLAND 
SIZE : M32</t>
  </si>
  <si>
    <t>JB CODE : JGAE7T , No. of Terminal : 30 , INPUT CABLE TYPE : FR-SW1T2.5-NIS , NUMBER OF INPUT
GLAND : 3 , INPUT GLAND
 SIZE : M20 , NUMBER OF INPUT
PLUG : 4 , OUTPUT CABLE TYPE : FR-AWL7T2.5-NIS , INPUT GLAND 
SIZE : M40</t>
  </si>
  <si>
    <t>JB CODE : JGAE7T , No. of Terminal : 30 , INPUT CABLE TYPE : FR-SW1T2.5-NIS , NUMBER OF INPUT
GLAND : 5 , INPUT GLAND
 SIZE : M20 , NUMBER OF INPUT
PLUG : 2 , OUTPUT CABLE TYPE : FR-AWL7T2.5-NIS , INPUT GLAND 
SIZE : M40</t>
  </si>
  <si>
    <t>JB CODE : JGAE7T , No. of Terminal : 30 , INPUT CABLE TYPE : FR-SW1T2.5-NIS , NUMBER OF INPUT
GLAND : 6 , INPUT GLAND
 SIZE : M20 , NUMBER OF INPUT
PLUG : 1 , OUTPUT CABLE TYPE : FR-AWL7T2.5-NIS , INPUT GLAND 
SIZE : M40</t>
  </si>
  <si>
    <t>JB CODE : JGDE14C , No. of Terminal : 30 , INPUT CABLE TYPE : FR-SW2C2.5-NIS , NUMBER OF INPUT
GLAND : 5 , INPUT GLAND
 SIZE : M20 , NUMBER OF INPUT
PLUG : 2 , OUTPUT CABLE TYPE : FR-DWL14C2.5-NIS , INPUT GLAND 
SIZE : M32</t>
  </si>
  <si>
    <t>JB CODE : JGDE14C , No. of Terminal : 30 , INPUT CABLE TYPE : FR-SW2C1.5-NIS , NUMBER OF INPUT
GLAND : 4 , INPUT GLAND
 SIZE : M20 , NUMBER OF INPUT
PLUG : 3 , OUTPUT CABLE TYPE : FR-DWL14C1.5-NIS , INPUT GLAND 
SIZE : M32</t>
  </si>
  <si>
    <t>JB CODE : JGSD8C , No. of Terminal : 20 , INPUT CABLE TYPE : FR-SW2C2.5-NIS , NUMBER OF INPUT
GLAND : 2 , INPUT GLAND
 SIZE : M20 , NUMBER OF INPUT
PLUG : 2 , OUTPUT CABLE TYPE : FR-DWL8C2.5-NIS , INPUT GLAND 
SIZE : M32</t>
  </si>
  <si>
    <t>JB CODE : JDAE7P , No. of Terminal : 30 , INPUT CABLE TYPE : FL-SW1P1.5-IS , NUMBER OF INPUT
GLAND : 2 , INPUT GLAND
 SIZE : M20 , NUMBER OF INPUT
PLUG : 5 , OUTPUT CABLE TYPE : FL-AWL7P0.75-IS , INPUT GLAND 
SIZE : M32</t>
  </si>
  <si>
    <t>JB CODE : JEAE7P , No. of Terminal : 30 , INPUT CABLE TYPE : FL-SW1P1.5-IS , NUMBER OF INPUT
GLAND : 1 , INPUT GLAND
 SIZE : M20 , NUMBER OF INPUT
PLUG : 6 , OUTPUT CABLE TYPE : FR-AWL7P0.75-IS , OUTPUT GLAND 
SIZE : M32</t>
  </si>
  <si>
    <t>JB CODE : JGDE14C , No. of Terminal : 30 , INPUT CABLE TYPE : FR-SW2C2.5-NIS , NUMBER OF INPUT
GLAND : 4 , INPUT GLAND
 SIZE : M20 , NUMBER OF INPUT
PLUG : 3 , OUTPUT CABLE TYPE : FR-DWL14C2.5-NIS , OUTPUT GLAND 
SIZE : M32</t>
  </si>
  <si>
    <t>JB CODE : JDAE12P , No. of Terminal : 40 , INPUT CABLE TYPE : FL-SW1P1.5-IS , NUMBER OF INPUT
GLAND : 5 , INPUT GLAND
 SIZE : M20 , NUMBER OF INPUT
PLUG : 7 , OUTPUT CABLE TYPE : FL-AWL12P0.75-IS , OUTPUT GLAND 
SIZE : M40</t>
  </si>
  <si>
    <t>JB CODE : JEAE12P , No. of Terminal : 40 , INPUT CABLE TYPE : FR-SW1P1.5-IS , NUMBER OF INPUT
GLAND : 3 , INPUT GLAND
 SIZE : M20 , NUMBER OF INPUT
PLUG : 9 , OUTPUT CABLE TYPE : FL-AWL12P0.75-IS , OUTPUT GLAND 
SIZE : M40</t>
  </si>
  <si>
    <t>JB CODE : JDAE7P , No. of Terminal : 30 , INPUT CABLE TYPE : FL-SW1P1.5-IS , NUMBER OF INPUT
GLAND : 4 , INPUT GLAND
 SIZE : M20 , NUMBER OF INPUT
PLUG : 3 , OUTPUT CABLE TYPE : FL-AWL7P0.75-IS , OUTPUT GLAND 
SIZE : M32</t>
  </si>
  <si>
    <t>JB CODE : JDAE12P , No. of Terminal : 40 , INPUT CABLE TYPE : FL-SW1P1.5-IS , NUMBER OF INPUT
GLAND : 6 , INPUT GLAND
 SIZE : M20 , NUMBER OF INPUT
PLUG : 6 , OUTPUT CABLE TYPE : FL-AWL12P0.75-IS , OUTPUT GLAND 
SIZE : M40</t>
  </si>
  <si>
    <t>JB CODE : JDAE7P , No. of Terminal : 30 , INPUT CABLE TYPE : FL-SW1P1.5-IS , NUMBER OF INPUT
GLAND : 6 , INPUT GLAND
 SIZE : M20 , NUMBER OF INPUT
PLUG : 1 , OUTPUT CABLE TYPE : FL-AWL7P0.75-IS , OUTPUT GLAND 
SIZE : M32</t>
  </si>
  <si>
    <t>JB CODE : JDAE12P , No. of Terminal : 40 , INPUT CABLE TYPE : FL-SW1P1.5-NIS , NUMBER OF INPUT
GLAND : 7 , INPUT GLAND
 SIZE : M20 , NUMBER OF INPUT
PLUG : 5 , OUTPUT CABLE TYPE : FL-AWL12P0.75-NIS , OUTPUT GLAND 
SIZE : M40</t>
  </si>
  <si>
    <t>JB CODE : JDAE7P , No. of Terminal : 30 , INPUT CABLE TYPE : FL-SW1P1.5-IS , NUMBER OF INPUT
GLAND : 3 , INPUT GLAND
 SIZE : M20 , NUMBER OF INPUT
PLUG : 4 , OUTPUT CABLE TYPE : FL-AWL7P0.75-IS , OUTPUT GLAND 
SIZE : M32</t>
  </si>
  <si>
    <t>JB CODE : JEAE7P , No. of Terminal : 30 , INPUT CABLE TYPE : FR-SW1P1.5-IS , NUMBER OF INPUT
GLAND : 5 , INPUT GLAND
 SIZE : M20 , NUMBER OF INPUT
PLUG : 2 , OUTPUT CABLE TYPE : FR-AWL7P0.75-IS , OUTPUT GLAND 
SIZE : M32</t>
  </si>
  <si>
    <t>JB CODE : JEAE7P , No. of Terminal : 30 , INPUT CABLE TYPE : FR-SW1P1.5-IS , NUMBER OF INPUT
GLAND : 2 , INPUT GLAND
 SIZE : M20 , NUMBER OF INPUT
PLUG : 5 , OUTPUT CABLE TYPE : FR-AWL7P0.75-IS , OUTPUT GLAND 
SIZE : M32</t>
  </si>
  <si>
    <t>JB CODE : JEDE20C , No. of Terminal : 40 , INPUT CABLE TYPE : FR-SW2C1.5-IS , NUMBER OF INPUT
GLAND : 8 , INPUT GLAND
 SIZE : M20 , NUMBER OF INPUT
PLUG : 2 , OUTPUT CABLE TYPE : FR-DWL20C1.5-IS , OUTPUT GLAND 
SIZE : M32</t>
  </si>
  <si>
    <t>JB CODE : JEDE14C , No. of Terminal : 30 , INPUT CABLE TYPE : FR-SW2C1.5-NIS , NUMBER OF INPUT
GLAND : 5 , INPUT GLAND
 SIZE : M20 , NUMBER OF INPUT
PLUG : 2 , OUTPUT CABLE TYPE : FR-DWL14C1.5-NIS , OUTPUT GLAND 
SIZE : M32</t>
  </si>
  <si>
    <t>JB CODE : JEDE14C , No. of Terminal : 30 , INPUT CABLE TYPE : FR-SW2C1.5-NIS , NUMBER OF INPUT
GLAND : 4 , INPUT GLAND
 SIZE : M20 , NUMBER OF INPUT
PLUG : 3 , OUTPUT CABLE TYPE : FR-DWL14C1.5-NIS , OUTPUT GLAND 
SIZE : M32</t>
  </si>
  <si>
    <t>JB CODE : JEDE12P , No. of Terminal : 40 , INPUT CABLE TYPE : FR-SW1P1.5-NIS , NUMBER OF INPUT
GLAND : 7 , INPUT GLAND
 SIZE : M20 , NUMBER OF INPUT
PLUG : 5 , OUTPUT CABLE TYPE : FR-AWL12P0.75-NIS , OUTPUT GLAND 
SIZE : M40</t>
  </si>
  <si>
    <t>JB CODE : JESD14C , No. of Terminal : 30 , INPUT CABLE TYPE : FR-SW2C2.5-NIS , NUMBER OF INPUT
GLAND : 4 , INPUT GLAND
 SIZE : M20 , NUMBER OF INPUT
PLUG : 2 , OUTPUT CABLE TYPE : FR-DWL14C2.5-NIS , OUTPUT GLAND 
SIZE : M32</t>
  </si>
  <si>
    <t>JB CODE : JGAE7T , No. of Terminal : 30 , INPUT CABLE TYPE : FR-SW1T2.5-NIS , NUMBER OF INPUT
GLAND : 4 , INPUT GLAND
 SIZE : M20 , NUMBER OF INPUT
PLUG : 3 , OUTPUT CABLE TYPE : FR-AWL7T2.5-NIS , OUTPUT GLAND 
SIZE : M40</t>
  </si>
  <si>
    <t>JB CODE : JGDE20C , No. of Terminal : 40 , INPUT CABLE TYPE : FR-SW2C2.5-NIS , NUMBER OF INPUT
GLAND : 7 , INPUT GLAND
 SIZE : M20 , NUMBER OF INPUT
PLUG : 3 , OUTPUT CABLE TYPE : FR-DWL20C2.5-NIS , OUTPUT GLAND 
SIZE : M40</t>
  </si>
  <si>
    <t>JB CODE : JGDE20C , No. of Terminal : 40 , INPUT CABLE TYPE : FR-SW2C2.5-NIS , NUMBER OF INPUT
GLAND : 9 , INPUT GLAND
 SIZE : M20 , NUMBER OF INPUT
PLUG : 1 , OUTPUT CABLE TYPE : FR-DWL20C2.5-NIS , OUTPUT GLAND 
SIZE : M40</t>
  </si>
  <si>
    <t>JB CODE : JGDE14C , No. of Terminal : 30 , INPUT CABLE TYPE : FR-SW2C1.5-IS , NUMBER OF INPUT
GLAND : 4 , INPUT GLAND
 SIZE : M20 , NUMBER OF INPUT
PLUG : 3 , OUTPUT CABLE TYPE : FR-DWL14C1.5-IS , OUTPUT GLAND 
SIZE : M32</t>
  </si>
  <si>
    <t>JB CODE : JGDE14C , No. of Terminal : 30 , INPUT CABLE TYPE : FR-SW2C1.5-IS , NUMBER OF INPUT
GLAND : 5 , INPUT GLAND
 SIZE : M20 , NUMBER OF INPUT
PLUG : 2 , OUTPUT CABLE TYPE : FR-DWL14C1.5-IS , OUTPUT GLAND 
SIZE : M32</t>
  </si>
  <si>
    <t>JB CODE : JGDE14C , No. of Terminal : 30 , INPUT CABLE TYPE : FR-SW2C2.5-NIS , NUMBER OF INPUT
GLAND : 5 , INPUT GLAND
 SIZE : M20 , NUMBER OF INPUT
PLUG : 1 , OUTPUT CABLE TYPE : FR-DWL14C2.5-NIS , OUTPUT GLAND 
SIZE : M32</t>
  </si>
  <si>
    <t>JB CODE : JGDE14C , No. of Terminal : 30 , INPUT CABLE TYPE : FR-SW2C1.5-IS , NUMBER OF INPUT
GLAND : 6 , INPUT GLAND
 SIZE : M20 , NUMBER OF INPUT
PLUG : 1 , OUTPUT CABLE TYPE : FR-DWL14C1.5-IS , OUTPUT GLAND 
SIZE : M32</t>
  </si>
  <si>
    <t>JB CODE : JGDE20C , No. of Terminal : 40 , INPUT CABLE TYPE : FR-SW2C2.5-NIS , NUMBER OF INPUT
GLAND : 8 , INPUT GLAND
 SIZE : M20 , NUMBER OF INPUT
PLUG : 2 , OUTPUT CABLE TYPE : FR-DWL20C2.5-NIS , OUTPUT GLAND 
SIZE : M40</t>
  </si>
  <si>
    <t>JB CODE : JGDE20C , No. of Terminal : 40 , INPUT CABLE TYPE : FR-SW2C1.5-NIS , NUMBER OF INPUT
GLAND : 8 , INPUT GLAND
 SIZE : M20 , NUMBER OF INPUT
PLUG : 2 , OUTPUT CABLE TYPE : FR-DWL20C1.5-NIS , OUTPUT GLAND 
SIZE : M32</t>
  </si>
  <si>
    <t>JB CODE : JGSD14C , No. of Terminal : 30 , INPUT CABLE TYPE : FR-SW2C2.5-NIS , NUMBER OF INPUT
GLAND : 4 , INPUT GLAND
 SIZE : M20 , NUMBER OF INPUT
PLUG : 3 , OUTPUT CABLE TYPE : FR-DWL14C2.5-NIS , OUTPUT GLAND 
SIZE : M32</t>
  </si>
  <si>
    <t>JB CODE : JGSD14C , No. of Terminal : 30 , INPUT CABLE TYPE : FR-SW2C2.5-NIS , NUMBER OF INPUT
GLAND : 6 , INPUT GLAND
 SIZE : M20 , NUMBER OF INPUT
PLUG : 1 , OUTPUT CABLE TYPE : FR-DWL14C2.5-NIS , OUTPUT GLAND 
SIZE : M32</t>
  </si>
  <si>
    <t>JB CODE : JGSD14C , No. of Terminal : 30 , INPUT CABLE TYPE : FR-SW2C2.5-NIS , NUMBER OF INPUT
GLAND : 5 , INPUT GLAND
 SIZE : M20 , NUMBER OF INPUT
PLUG : 1 , OUTPUT CABLE TYPE : FR-DWL14C2.5-NIS , OUTPUT GLAND 
SIZE : M32</t>
  </si>
  <si>
    <t>JB CODE : JGSD20C , No. of Terminal : 40 , INPUT CABLE TYPE : FR-SW2C2.5-NIS , NUMBER OF INPUT
GLAND : 7 , INPUT GLAND
 SIZE : M20 , NUMBER OF INPUT
PLUG : 3 , OUTPUT CABLE TYPE : FR-DWL20C2.5-NIS , OUTPUT GLAND 
SIZE : M40</t>
  </si>
  <si>
    <t>JB CODE : JGSD14C , No. of Terminal : 30 , INPUT CABLE TYPE : FR-SW2C2.5-NIS , NUMBER OF INPUT
GLAND : 5 , INPUT GLAND
 SIZE : M20 , NUMBER OF INPUT
PLUG : 2 , OUTPUT CABLE TYPE : FR-DWL14C2.5-NIS , OUTPUT GLAND 
SIZE : M32</t>
  </si>
  <si>
    <t>6881241261</t>
  </si>
  <si>
    <t>6881246271</t>
  </si>
  <si>
    <t>6881246281</t>
  </si>
  <si>
    <t>6881246291</t>
  </si>
  <si>
    <t>6881246301</t>
  </si>
  <si>
    <t>6881441061</t>
  </si>
  <si>
    <t>Instrument Cable Plug,Nickel plated brass type,EEx-d llC T3,IP-65, Plug -20</t>
  </si>
  <si>
    <t>6881446071</t>
  </si>
  <si>
    <t>Instrument Cable Plug,Nickel plated brass type,EEx-d llC T3,IP-65,Plug -25</t>
  </si>
  <si>
    <t>6881446081</t>
  </si>
  <si>
    <t>Instrument Cable Plug,Nickel plated brass type,EEx-d llC T3,IP-65,Plug -32</t>
  </si>
  <si>
    <t>6881446091</t>
  </si>
  <si>
    <t>Instrument Cable Plug,Nickel plated brass type,EEx-d llC T3,IP-65,Plug -40</t>
  </si>
  <si>
    <t>6881446101</t>
  </si>
  <si>
    <t>Instrument Cable Plug,Nickel plated brass type,EEx-d llC T3,IP-65,Plug -50</t>
  </si>
  <si>
    <t>JB CODE : JDAE19P , No. of Terminal : 60 , INPUT CABLE TYPE : FL-SW1P1.5-IS , NUMBER OF INPUT
GLAND : 16 , INPUT GLAND
 SIZE : M20 , NUMBER OF INPUT
PLUG : 3 , OUTPUT CABLE TYPE : FL-AWL19P0.75-IS , OUTPUT GLAND 
SIZE : M40</t>
  </si>
  <si>
    <t>JB CODE : JDAE19P , No. of Terminal : 60 , INPUT CABLE TYPE : FL-SW1P1.5-IS , NUMBER OF INPUT
GLAND : 13 , INPUT GLAND
 SIZE : M20 , NUMBER OF INPUT
PLUG : 6 , OUTPUT CABLE TYPE : FL-AWL19P0.75-IS , OUTPUT GLAND 
SIZE : M40</t>
  </si>
  <si>
    <t>JB CODE : JDAE19P , No. of Terminal : 60 , INPUT CABLE TYPE : FL-SW1P1.5-IS , NUMBER OF INPUT
GLAND : 15 , INPUT GLAND
 SIZE : M20 , NUMBER OF INPUT
PLUG : 4 , OUTPUT CABLE TYPE : FL-AWL19P0.75-IS , OUTPUT GLAND 
SIZE : M40</t>
  </si>
  <si>
    <t>JB CODE : JDAE19P , No. of Terminal : 60 , INPUT CABLE TYPE : FL-SW1P1.5-IS , NUMBER OF INPUT
GLAND : 14 , INPUT GLAND
 SIZE : M20 , NUMBER OF INPUT
PLUG : 5 , OUTPUT CABLE TYPE : FL-AWL19P0.75-IS , OUTPUT GLAND 
SIZE : M40</t>
  </si>
  <si>
    <t>JB CODE : JDAE19P , No. of Terminal : 60 , INPUT CABLE TYPE : FL-SW1P1.5-IS , NUMBER OF INPUT
GLAND : 8 , INPUT GLAND
 SIZE : M20 , NUMBER OF INPUT
PLUG : 11 , OUTPUT CABLE TYPE : FL-AWL19P0.75-IS , OUTPUT GLAND 
SIZE : M40</t>
  </si>
  <si>
    <t>JB CODE : JDAE19P , No. of Terminal : 60 , INPUT CABLE TYPE : FL-SW1P1.5-IS , NUMBER OF INPUT
GLAND : 12 , INPUT GLAND
 SIZE : M20 , NUMBER OF INPUT
PLUG : 7 , OUTPUT CABLE TYPE : FL-AWL19P0.75-IS , OUTPUT GLAND 
SIZE : M40</t>
  </si>
  <si>
    <t>JB CODE : JEAE19P , No. of Terminal : 60 , INPUT CABLE TYPE : FR-SW1P1.5-IS , NUMBER OF INPUT
GLAND : 15 , INPUT GLAND
 SIZE : M20 , NUMBER OF INPUT
PLUG : 4 , OUTPUT CABLE TYPE : FR-AWL19P0.75-IS , OUTPUT GLAND 
SIZE : M40</t>
  </si>
  <si>
    <t>JB CODE : JEDE30C , No. of Terminal : 50 , INPUT CABLE TYPE : FR-SW2C1.5-IS , NUMBER OF INPUT
GLAND : 14 , INPUT GLAND
 SIZE : M20 , NUMBER OF INPUT
PLUG : 1 , OUTPUT CABLE TYPE : FR-DWL30C1.5-IS , OUTPUT GLAND 
SIZE : M40</t>
  </si>
  <si>
    <t>JB CODE : JESD30C , No. of Terminal : 50 , INPUT CABLE TYPE : FR-SW2C2.5-NIS , NUMBER OF INPUT
GLAND : 8 , INPUT GLAND
 SIZE : M20 , NUMBER OF INPUT
PLUG : 2 , OUTPUT CABLE TYPE : FR-DWL20C2.5-NIS , OUTPUT GLAND 
SIZE : M50</t>
  </si>
  <si>
    <t>JB CODE : JGAE12T , No. of Terminal : 50 , INPUT CABLE TYPE : FR-SW1T2.5-NIS , NUMBER OF INPUT
GLAND : 8 , INPUT GLAND
 SIZE : M20 , NUMBER OF INPUT
PLUG : 4 , OUTPUT CABLE TYPE : FR-AWL12T2.5-NIS , OUTPUT GLAND 
SIZE : M50</t>
  </si>
  <si>
    <t>JB CODE : JGAE12T , No. of Terminal : 50 , INPUT CABLE TYPE : FR-SW1T2.5-NIS , NUMBER OF INPUT
GLAND : 10 , INPUT GLAND
 SIZE : M20 , NUMBER OF INPUT
PLUG : 2 , OUTPUT CABLE TYPE : FR-AWL12T2.5-NIS , OUTPUT GLAND 
SIZE : M50</t>
  </si>
  <si>
    <t>JB CODE : JGAE12T , No. of Terminal : 50 , INPUT CABLE TYPE : FR-SW1T2.5-NIS , NUMBER OF INPUT
GLAND : 7 , INPUT GLAND
 SIZE : M20 , NUMBER OF INPUT
PLUG : 5 , OUTPUT CABLE TYPE : FR-AWL12T2.5-NIS , OUTPUT GLAND 
SIZE : M50</t>
  </si>
  <si>
    <t>JB CODE : JGAE12T , No. of Terminal : 50 , INPUT CABLE TYPE : FR-SW1T2.5-NIS , NUMBER OF INPUT
GLAND : 11 , INPUT GLAND
 SIZE : M20 , NUMBER OF INPUT
PLUG : 1 , OUTPUT CABLE TYPE : FR-AWL12T2.5-NIS , OUTPUT GLAND 
SIZE : M50</t>
  </si>
  <si>
    <t>JB CODE : JDAE19P , No. of Terminal : 60 , INPUT CABLE TYPE : FL-SW1P1.5-IS , NUMBER OF INPUT
GLAND : 13 , INPUT GLAND
 SIZE : M20 , NUMBER OF INPUT
PLUG : 6 , OUTPUT CABLE TYPE : FL-AWL19P0.75-IS , INPUT GLAND 
SIZE : M40</t>
  </si>
  <si>
    <t>JB CODE : JDAE19P , No. of Terminal : 60 , INPUT CABLE TYPE : FL-SW1P1.5-IS , NUMBER OF INPUT
GLAND : 11 , INPUT GLAND
 SIZE : M20 , NUMBER OF INPUT
PLUG : 8 , OUTPUT CABLE TYPE : FL-AWL19P0.75-IS , INPUT GLAND 
SIZE : M40</t>
  </si>
  <si>
    <t>JB CODE : JDAE19P , No. of Terminal : 60 , INPUT CABLE TYPE : FL-SW1P1.5-IS , NUMBER OF INPUT
GLAND : 12 , INPUT GLAND
 SIZE : M20 , NUMBER OF INPUT
PLUG : 7 , OUTPUT CABLE TYPE : FL-AWL19P0.75-IS , INPUT GLAND 
SIZE : M40</t>
  </si>
  <si>
    <t>JB CODE : JDAE19P , No. of Terminal : 60 , INPUT CABLE TYPE : FL-SW1P1.5-IS , NUMBER OF INPUT
GLAND : 14 , INPUT GLAND
 SIZE : M20 , NUMBER OF INPUT
PLUG : 5 , OUTPUT CABLE TYPE : FL-AWL19P0.75-IS , INPUT GLAND 
SIZE : M40</t>
  </si>
  <si>
    <t>JB CODE : JDAE19P , No. of Terminal : 60 , INPUT CABLE TYPE : FL-SW1P1.5-IS , NUMBER OF INPUT
GLAND : 15 , INPUT GLAND
 SIZE : M20 , NUMBER OF INPUT
PLUG : 4 , OUTPUT CABLE TYPE : FL-AWL19P0.75-IS , INPUT GLAND 
SIZE : M40</t>
  </si>
  <si>
    <t>JB CODE : JDAE19P , No. of Terminal : 60 , INPUT CABLE TYPE : FL-SW1P1.5-IS , NUMBER OF INPUT
GLAND : 12 , INPUT GLAND
 SIZE : M20 , NUMBER OF INPUT
PLUG : 9 , OUTPUT CABLE TYPE : FL-AWL19P0.75-IS , INPUT GLAND 
SIZE : M40</t>
  </si>
  <si>
    <t>JB CODE : JEDE30C , No. of Terminal : 50 , INPUT CABLE TYPE : FR-SW2C1.5-IS , NUMBER OF INPUT
GLAND : 10 , INPUT GLAND
 SIZE : M20 , NUMBER OF INPUT
PLUG : 5 , OUTPUT CABLE TYPE : FR-DWL30C1.5-IS , INPUT GLAND 
SIZE : M40</t>
  </si>
  <si>
    <t>JB CODE : JEDE30C , No. of Terminal : 50 , INPUT CABLE TYPE : FR-SW2C1.5-IS , NUMBER OF INPUT
GLAND : 12 , INPUT GLAND
 SIZE : M20 , NUMBER OF INPUT
PLUG : 3 , OUTPUT CABLE TYPE : FR-DWL30C1.5-IS , INPUT GLAND 
SIZE : M40</t>
  </si>
  <si>
    <t>JB CODE : JGAE12T , No. of Terminal : 50 , INPUT CABLE TYPE : FR-SW1T2.5-NIS , NUMBER OF INPUT
GLAND : 10 , INPUT GLAND
 SIZE : M20 , NUMBER OF INPUT
PLUG : 2 , OUTPUT CABLE TYPE : FR-AWL12T2.5-NIS , INPUT GLAND 
SIZE : M50</t>
  </si>
  <si>
    <t>JB CODE : JGAE12T , No. of Terminal : 50 , INPUT CABLE TYPE : FR-SW1T2.5-NIS , NUMBER OF INPUT
GLAND : 9 , INPUT GLAND
 SIZE : M20 , NUMBER OF INPUT
PLUG : 3 , OUTPUT CABLE TYPE : FR-AWL12T2.5-NIS , INPUT GLAND 
SIZE : M50</t>
  </si>
  <si>
    <t>JB CODE : JGAE12T , No. of Terminal : 50 , INPUT CABLE TYPE : FR-SW1T2.5-NIS , NUMBER OF INPUT
GLAND : 8 , INPUT GLAND
 SIZE : M20 , NUMBER OF INPUT
PLUG : 4 , OUTPUT CABLE TYPE : FR-AWL12T2.5-NIS , INPUT GLAND 
SIZE : M50</t>
  </si>
  <si>
    <t>JB CODE : JGAE12T , No. of Terminal : 50 , INPUT CABLE TYPE : FR-SW1T2.5-NIS , NUMBER OF INPUT
GLAND : 11 , INPUT GLAND
 SIZE : M20 , NUMBER OF INPUT
PLUG : 1 , OUTPUT CABLE TYPE : FR-AWL12T2.5-NIS , INPUT GLAND 
SIZE : M50</t>
  </si>
  <si>
    <t>JB CODE : JDAE19P , No. of Terminal : 60 , INPUT CABLE TYPE : FL-SW1P1.5-IS , NUMBER OF INPUT
GLAND : 10 , INPUT GLAND
 SIZE : M20 , NUMBER OF INPUT
PLUG : 9 , OUTPUT CABLE TYPE : FL-AWL19P0.75-IS , OUTPUT GLAND 
SIZE : M40</t>
  </si>
  <si>
    <t>JB CODE : JGAE12T , No. of Terminal : 50 , INPUT CABLE TYPE : FR-SW1T1.5-NIS , NUMBER OF INPUT
GLAND : 9 , INPUT GLAND
 SIZE : M20 , NUMBER OF INPUT
PLUG : 3 , OUTPUT CABLE TYPE : FR-AWL12T0.75-NIS , OUTPUT GLAND 
SIZE : M50</t>
  </si>
  <si>
    <t>JB CODE : JGAE12T , No. of Terminal : 50 , INPUT CABLE TYPE : FR-SW1T1.5-NIS , NUMBER OF INPUT
GLAND : 8 , INPUT GLAND
 SIZE : M20 , NUMBER OF INPUT
PLUG : 4 , OUTPUT CABLE TYPE : FR-AWL12T0.75-NIS , OUTPUT GLAND 
SIZE : M50</t>
  </si>
  <si>
    <t>JB CODE : JGDE30C , No. of Terminal : 50 , INPUT CABLE TYPE : FR-SW2C1.5-NIS , NUMBER OF INPUT
GLAND : 12 , INPUT GLAND
 SIZE : M20 , NUMBER OF INPUT
PLUG : 3 , OUTPUT CABLE TYPE : FR-DWL30C1.5-NIS , OUTPUT GLAND 
SIZE : M40</t>
  </si>
  <si>
    <t>JB CODE : JGDE30C , No. of Terminal : 50 , INPUT CABLE TYPE : FR-SW2C1.5-NIS , NUMBER OF INPUT
GLAND : 10 , INPUT GLAND
 SIZE : M20 , NUMBER OF INPUT
PLUG : 5 , OUTPUT CABLE TYPE : FR-DWL30C1.5-NIS , OUTPUT GLAND 
SIZE : M40</t>
  </si>
  <si>
    <t>JB CODE : JGDE30C , No. of Terminal : 50 , INPUT CABLE TYPE : FR-SW2C1.5-NIS , NUMBER OF INPUT
GLAND : 14 , INPUT GLAND
 SIZE : M20 , NUMBER OF INPUT
PLUG : 1 , OUTPUT CABLE TYPE : FR-DWL30C1.5-NIS , OUTPUT GLAND 
SIZE : M40</t>
  </si>
  <si>
    <t>ردیف قراداد</t>
  </si>
  <si>
    <t>vndt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</si>
  <si>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</si>
  <si>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</si>
  <si>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</si>
  <si>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</si>
  <si>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</si>
  <si>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</si>
  <si>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</si>
  <si>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</si>
  <si>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</si>
  <si>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</si>
  <si>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</si>
  <si>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</si>
  <si>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14</t>
  </si>
  <si>
    <t>Item 15</t>
  </si>
  <si>
    <t>Item 16</t>
  </si>
  <si>
    <t>Item 17</t>
  </si>
  <si>
    <t>Item 18</t>
  </si>
  <si>
    <t>Item 19</t>
  </si>
  <si>
    <t>Item 20</t>
  </si>
  <si>
    <t>Item 21</t>
  </si>
  <si>
    <t>Item 22</t>
  </si>
  <si>
    <t>Item 23</t>
  </si>
  <si>
    <t>Item 13</t>
  </si>
  <si>
    <t>خلاصه مالی سفارش خرید Instrument Junction Box</t>
  </si>
  <si>
    <t>تاریخ قرارداد: 1401/07/18</t>
  </si>
  <si>
    <t>1401/07/18</t>
  </si>
  <si>
    <t>1402/03/27</t>
  </si>
  <si>
    <t>مطابق با ماده 4-2 قرارداد،تاریخ تحویل کالا 8-10 هفته بعد از پیش پرداخت می باشد و تاریخ تحویل چک پیش پرداخت به شرکت مربوطه مورخه 1401/07/19می باشد</t>
  </si>
  <si>
    <t>شماره قرارداد: ADSH-P-PO-GE-111</t>
  </si>
  <si>
    <t>تاریخ تهیه گزارش: 1402/06/11</t>
  </si>
  <si>
    <t xml:space="preserve">طبق پنل شماره 1 نامه پوپک شماره 10317کالای قرارداد در مورخه 1402/03/03 آماده بازرسی بوده است و کالا در تاریخ142/03/27 پکینگ و در تاریخ 1402/05/02 وارد سایت شده است
در محاسبه مبلغ جریمه تاخیر در ارسال از  تاریخ پکینگ لیست تعداد روزهای قطعی تاخیر در ارسال نسبت به استفاده شده است.                             </t>
  </si>
  <si>
    <t>بهای واحد
(یورو)</t>
  </si>
  <si>
    <t>مبلغ قرارداد
(یورو)</t>
  </si>
  <si>
    <t>تعداد روز های تاخیر طبق بند 4-2 قرارداد</t>
  </si>
  <si>
    <t>مقدار
Packing
List</t>
  </si>
  <si>
    <t>(ریال)</t>
  </si>
  <si>
    <t>خلاصه محاسبات پرداخت صورت حساب بدون جریمه دیرکرد:</t>
  </si>
  <si>
    <t xml:space="preserve">طبق پنل شماره 1 نامه پوپک شماره 10317 کالای قرارداد در مورخه 1402/03/03 آماده بازرسی بوده است و کالا در تاریخ 1402/03/27 پکینگ و در تاریخ 1402/05/02 وارد سایت شده است
در محاسبه مبلغ جریمه تاخیر در ارسال از  تاریخ پکینگ لیست تعداد روزهای قطعی تاخیر در ارسال نسبت به استفاده شده است.                             </t>
  </si>
  <si>
    <t>لازم به توضیح است باتوجه به تاریخ ارسال با تاخیر مبنای نرخ روز بازرسی مورخ 1402/03/27 با نرخ 451/713 ریال در نظر گرفته شده است و نرخ ورود به سایت مورخ 1402/05/02 برابر با 459/056 ریال بوده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</si>
</sst>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_-;_-* #,##0.00\-;_-* &quot;-&quot;??_-;_-@_-"/>
    <numFmt numFmtId="166" formatCode="_-* #,##0.00\ [$€-1]_-;_-* #,##0.00\ [$€-1]\-;_-* &quot;-&quot;??\ [$€-1]_-;_-@_-"/>
    <numFmt numFmtId="167" formatCode="_-[$€-2]\ * #,##0.00_-;_-[$€-2]\ * #,##0.00\-;_-[$€-2]\ * &quot;-&quot;??_-;_-@_-"/>
    <numFmt numFmtId="168" formatCode="_(* #,##0_);_(* \(#,##0\);_(* &quot;-&quot;??_);_(@_)"/>
    <numFmt numFmtId="169" formatCode="yyyy\-mm\-dd"/>
    <numFmt numFmtId="170" formatCode="#,##0.000"/>
  </numFmts>
  <fonts count="28" x14ac:knownFonts="1">
    <font>
      <sz val="10"/>
      <name val="Arial"/>
    </font>
    <font>
      <b/>
      <sz val="10"/>
      <name val="B Traffic"/>
      <charset val="178"/>
    </font>
    <font>
      <b/>
      <sz val="11"/>
      <name val="B Traffic"/>
      <charset val="178"/>
    </font>
    <font>
      <sz val="10"/>
      <name val="Arial Narrow"/>
      <family val="2"/>
    </font>
    <font>
      <b/>
      <sz val="8"/>
      <name val="B Traffic"/>
      <charset val="178"/>
    </font>
    <font>
      <sz val="8"/>
      <name val="Arial"/>
      <family val="2"/>
    </font>
    <font>
      <sz val="11"/>
      <name val="B Traffic"/>
      <charset val="178"/>
    </font>
    <font>
      <b/>
      <sz val="12"/>
      <name val="B Traffic"/>
      <charset val="178"/>
    </font>
    <font>
      <sz val="12"/>
      <name val="B Traffic"/>
      <charset val="178"/>
    </font>
    <font>
      <sz val="10"/>
      <name val="B Traffic"/>
      <charset val="178"/>
    </font>
    <font>
      <b/>
      <sz val="10"/>
      <color theme="9" tint="-0.249977111117893"/>
      <name val="B Traffic"/>
      <charset val="178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89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Arial"/>
    </font>
    <font>
      <sz val="10"/>
      <color theme="1"/>
      <name val="B Nazanin"/>
      <charset val="178"/>
    </font>
    <font>
      <sz val="12"/>
      <color theme="1"/>
      <name val="B Nazanin"/>
      <charset val="178"/>
    </font>
    <font>
      <sz val="8"/>
      <color theme="1"/>
      <name val="B Nazanin"/>
      <charset val="178"/>
    </font>
    <font>
      <b/>
      <sz val="12"/>
      <color theme="1"/>
      <name val="B Nazanin"/>
      <charset val="178"/>
    </font>
    <font>
      <b/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name val="B Nazanin"/>
      <charset val="178"/>
    </font>
    <font>
      <sz val="11"/>
      <color rgb="FF33333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7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readingOrder="1"/>
    </xf>
    <xf numFmtId="0" fontId="1" fillId="2" borderId="24" xfId="0" applyFont="1" applyFill="1" applyBorder="1" applyAlignment="1">
      <alignment horizontal="left" vertical="center"/>
    </xf>
    <xf numFmtId="3" fontId="0" fillId="0" borderId="24" xfId="0" applyNumberFormat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9" fontId="8" fillId="0" borderId="15" xfId="0" applyNumberFormat="1" applyFont="1" applyBorder="1" applyAlignment="1">
      <alignment horizontal="center" vertical="center" readingOrder="1"/>
    </xf>
    <xf numFmtId="0" fontId="9" fillId="2" borderId="7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 readingOrder="1"/>
    </xf>
    <xf numFmtId="3" fontId="9" fillId="4" borderId="17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 readingOrder="1"/>
    </xf>
    <xf numFmtId="166" fontId="1" fillId="3" borderId="19" xfId="0" applyNumberFormat="1" applyFont="1" applyFill="1" applyBorder="1" applyAlignment="1">
      <alignment horizontal="center" vertical="center"/>
    </xf>
    <xf numFmtId="165" fontId="9" fillId="2" borderId="17" xfId="0" applyNumberFormat="1" applyFont="1" applyFill="1" applyBorder="1" applyAlignment="1">
      <alignment horizontal="center" vertical="center"/>
    </xf>
    <xf numFmtId="167" fontId="9" fillId="2" borderId="17" xfId="0" applyNumberFormat="1" applyFont="1" applyFill="1" applyBorder="1" applyAlignment="1">
      <alignment horizontal="center" vertical="center"/>
    </xf>
    <xf numFmtId="167" fontId="9" fillId="2" borderId="23" xfId="0" applyNumberFormat="1" applyFont="1" applyFill="1" applyBorder="1" applyAlignment="1">
      <alignment horizontal="center" vertical="center"/>
    </xf>
    <xf numFmtId="167" fontId="9" fillId="2" borderId="7" xfId="0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 readingOrder="1"/>
    </xf>
    <xf numFmtId="0" fontId="14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0" fillId="0" borderId="1" xfId="0" applyBorder="1"/>
    <xf numFmtId="0" fontId="16" fillId="0" borderId="1" xfId="0" applyFont="1" applyBorder="1" applyAlignment="1">
      <alignment horizontal="left" vertical="top"/>
    </xf>
    <xf numFmtId="3" fontId="0" fillId="0" borderId="0" xfId="0" applyNumberFormat="1"/>
    <xf numFmtId="1" fontId="17" fillId="8" borderId="0" xfId="0" applyNumberFormat="1" applyFont="1" applyFill="1"/>
    <xf numFmtId="49" fontId="17" fillId="8" borderId="0" xfId="0" applyNumberFormat="1" applyFont="1" applyFill="1"/>
    <xf numFmtId="169" fontId="17" fillId="8" borderId="0" xfId="0" applyNumberFormat="1" applyFont="1" applyFill="1"/>
    <xf numFmtId="4" fontId="17" fillId="8" borderId="0" xfId="0" applyNumberFormat="1" applyFont="1" applyFill="1"/>
    <xf numFmtId="1" fontId="0" fillId="0" borderId="0" xfId="0" applyNumberFormat="1"/>
    <xf numFmtId="49" fontId="0" fillId="0" borderId="0" xfId="0" applyNumberFormat="1"/>
    <xf numFmtId="169" fontId="0" fillId="0" borderId="0" xfId="0" applyNumberFormat="1"/>
    <xf numFmtId="4" fontId="0" fillId="0" borderId="0" xfId="0" applyNumberFormat="1"/>
    <xf numFmtId="4" fontId="0" fillId="9" borderId="0" xfId="0" applyNumberFormat="1" applyFill="1"/>
    <xf numFmtId="0" fontId="18" fillId="0" borderId="0" xfId="0" applyFont="1"/>
    <xf numFmtId="49" fontId="0" fillId="9" borderId="0" xfId="0" applyNumberFormat="1" applyFill="1"/>
    <xf numFmtId="0" fontId="1" fillId="2" borderId="8" xfId="0" applyFont="1" applyFill="1" applyBorder="1" applyAlignment="1">
      <alignment horizontal="right" vertical="top"/>
    </xf>
    <xf numFmtId="0" fontId="1" fillId="3" borderId="1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66" fontId="1" fillId="3" borderId="18" xfId="0" applyNumberFormat="1" applyFont="1" applyFill="1" applyBorder="1" applyAlignment="1">
      <alignment horizontal="center" vertical="center"/>
    </xf>
    <xf numFmtId="166" fontId="1" fillId="3" borderId="11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center" vertical="center" readingOrder="2"/>
    </xf>
    <xf numFmtId="0" fontId="7" fillId="2" borderId="26" xfId="0" applyFont="1" applyFill="1" applyBorder="1" applyAlignment="1">
      <alignment horizontal="center" vertical="center" readingOrder="2"/>
    </xf>
    <xf numFmtId="0" fontId="7" fillId="2" borderId="29" xfId="0" applyFont="1" applyFill="1" applyBorder="1" applyAlignment="1">
      <alignment horizontal="center" vertical="center" readingOrder="2"/>
    </xf>
    <xf numFmtId="0" fontId="7" fillId="2" borderId="27" xfId="0" applyFont="1" applyFill="1" applyBorder="1" applyAlignment="1">
      <alignment horizontal="center" vertical="center" readingOrder="2"/>
    </xf>
    <xf numFmtId="0" fontId="7" fillId="2" borderId="28" xfId="0" applyFont="1" applyFill="1" applyBorder="1" applyAlignment="1">
      <alignment horizontal="center" vertical="center" readingOrder="2"/>
    </xf>
    <xf numFmtId="0" fontId="7" fillId="2" borderId="30" xfId="0" applyFont="1" applyFill="1" applyBorder="1" applyAlignment="1">
      <alignment horizontal="center" vertical="center" readingOrder="2"/>
    </xf>
    <xf numFmtId="167" fontId="9" fillId="2" borderId="7" xfId="0" applyNumberFormat="1" applyFont="1" applyFill="1" applyBorder="1" applyAlignment="1">
      <alignment horizontal="center" vertical="center"/>
    </xf>
    <xf numFmtId="167" fontId="9" fillId="2" borderId="17" xfId="0" applyNumberFormat="1" applyFont="1" applyFill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 textRotation="90"/>
    </xf>
    <xf numFmtId="3" fontId="0" fillId="0" borderId="24" xfId="0" applyNumberFormat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3" fontId="20" fillId="7" borderId="33" xfId="0" applyNumberFormat="1" applyFont="1" applyFill="1" applyBorder="1" applyAlignment="1">
      <alignment horizontal="center" vertical="center" wrapText="1"/>
    </xf>
    <xf numFmtId="4" fontId="20" fillId="7" borderId="33" xfId="0" applyNumberFormat="1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3" fontId="20" fillId="7" borderId="32" xfId="0" applyNumberFormat="1" applyFont="1" applyFill="1" applyBorder="1" applyAlignment="1">
      <alignment horizontal="center" vertical="center" wrapText="1"/>
    </xf>
    <xf numFmtId="4" fontId="20" fillId="7" borderId="39" xfId="0" applyNumberFormat="1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3" fontId="21" fillId="0" borderId="35" xfId="0" applyNumberFormat="1" applyFont="1" applyBorder="1" applyAlignment="1">
      <alignment horizontal="center" vertical="center"/>
    </xf>
    <xf numFmtId="4" fontId="21" fillId="0" borderId="35" xfId="0" applyNumberFormat="1" applyFont="1" applyBorder="1" applyAlignment="1">
      <alignment horizontal="center" vertical="center"/>
    </xf>
    <xf numFmtId="4" fontId="21" fillId="0" borderId="40" xfId="0" applyNumberFormat="1" applyFont="1" applyBorder="1" applyAlignment="1">
      <alignment horizontal="center" vertical="center"/>
    </xf>
    <xf numFmtId="38" fontId="23" fillId="0" borderId="0" xfId="1" applyNumberFormat="1" applyFont="1" applyFill="1" applyBorder="1" applyAlignment="1">
      <alignment horizontal="center" vertical="center" wrapText="1"/>
    </xf>
    <xf numFmtId="3" fontId="21" fillId="0" borderId="34" xfId="1" applyNumberFormat="1" applyFont="1" applyFill="1" applyBorder="1" applyAlignment="1">
      <alignment horizontal="center" vertical="center" wrapText="1" readingOrder="1"/>
    </xf>
    <xf numFmtId="9" fontId="23" fillId="0" borderId="35" xfId="2" applyFont="1" applyFill="1" applyBorder="1" applyAlignment="1">
      <alignment horizontal="center" vertical="center" wrapText="1"/>
    </xf>
    <xf numFmtId="4" fontId="21" fillId="0" borderId="0" xfId="0" applyNumberFormat="1" applyFont="1" applyBorder="1" applyAlignment="1">
      <alignment horizontal="center" vertical="center"/>
    </xf>
    <xf numFmtId="3" fontId="21" fillId="0" borderId="34" xfId="0" applyNumberFormat="1" applyFont="1" applyBorder="1" applyAlignment="1">
      <alignment horizontal="center" vertical="center"/>
    </xf>
    <xf numFmtId="170" fontId="21" fillId="0" borderId="35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38" fontId="23" fillId="0" borderId="0" xfId="0" applyNumberFormat="1" applyFont="1" applyBorder="1" applyAlignment="1">
      <alignment horizontal="center" vertical="center" wrapText="1"/>
    </xf>
    <xf numFmtId="168" fontId="23" fillId="0" borderId="0" xfId="1" applyNumberFormat="1" applyFont="1" applyBorder="1" applyAlignment="1">
      <alignment horizontal="center" vertical="center" wrapText="1"/>
    </xf>
    <xf numFmtId="9" fontId="21" fillId="0" borderId="35" xfId="2" applyFont="1" applyFill="1" applyBorder="1" applyAlignment="1">
      <alignment horizontal="center" vertical="center" wrapText="1" readingOrder="1"/>
    </xf>
    <xf numFmtId="3" fontId="21" fillId="0" borderId="36" xfId="0" applyNumberFormat="1" applyFont="1" applyBorder="1" applyAlignment="1">
      <alignment horizontal="center" vertical="center"/>
    </xf>
    <xf numFmtId="4" fontId="21" fillId="0" borderId="36" xfId="0" applyNumberFormat="1" applyFont="1" applyBorder="1" applyAlignment="1">
      <alignment horizontal="center" vertical="center"/>
    </xf>
    <xf numFmtId="4" fontId="21" fillId="0" borderId="41" xfId="0" applyNumberFormat="1" applyFont="1" applyBorder="1" applyAlignment="1">
      <alignment horizontal="center" vertical="center"/>
    </xf>
    <xf numFmtId="3" fontId="21" fillId="0" borderId="37" xfId="1" applyNumberFormat="1" applyFont="1" applyFill="1" applyBorder="1" applyAlignment="1">
      <alignment horizontal="center" vertical="center" wrapText="1" readingOrder="1"/>
    </xf>
    <xf numFmtId="9" fontId="21" fillId="0" borderId="36" xfId="2" applyFont="1" applyFill="1" applyBorder="1" applyAlignment="1">
      <alignment horizontal="center" vertical="center" wrapText="1" readingOrder="1"/>
    </xf>
    <xf numFmtId="4" fontId="21" fillId="0" borderId="41" xfId="2" applyNumberFormat="1" applyFont="1" applyFill="1" applyBorder="1" applyAlignment="1">
      <alignment horizontal="center" vertical="center" wrapText="1" readingOrder="1"/>
    </xf>
    <xf numFmtId="9" fontId="21" fillId="0" borderId="0" xfId="2" applyFont="1" applyFill="1" applyBorder="1" applyAlignment="1">
      <alignment horizontal="center" vertical="center" wrapText="1" readingOrder="1"/>
    </xf>
    <xf numFmtId="3" fontId="21" fillId="0" borderId="37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3" fontId="21" fillId="0" borderId="0" xfId="1" applyNumberFormat="1" applyFont="1" applyBorder="1" applyAlignment="1">
      <alignment horizontal="center" vertical="center"/>
    </xf>
    <xf numFmtId="4" fontId="21" fillId="0" borderId="0" xfId="2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3" fontId="23" fillId="0" borderId="42" xfId="0" applyNumberFormat="1" applyFont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38" fontId="23" fillId="0" borderId="42" xfId="1" applyNumberFormat="1" applyFont="1" applyBorder="1" applyAlignment="1">
      <alignment horizontal="center" vertical="center" readingOrder="1"/>
    </xf>
    <xf numFmtId="38" fontId="23" fillId="0" borderId="0" xfId="1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8" fontId="23" fillId="0" borderId="0" xfId="1" applyNumberFormat="1" applyFont="1" applyBorder="1" applyAlignment="1">
      <alignment horizontal="center" vertical="center" readingOrder="1"/>
    </xf>
    <xf numFmtId="4" fontId="23" fillId="0" borderId="42" xfId="1" applyNumberFormat="1" applyFont="1" applyBorder="1" applyAlignment="1">
      <alignment horizontal="center" vertical="center" readingOrder="1"/>
    </xf>
    <xf numFmtId="38" fontId="23" fillId="0" borderId="0" xfId="1" applyNumberFormat="1" applyFont="1" applyFill="1" applyBorder="1" applyAlignment="1">
      <alignment horizontal="center" vertical="center" readingOrder="1"/>
    </xf>
    <xf numFmtId="3" fontId="23" fillId="0" borderId="0" xfId="1" applyNumberFormat="1" applyFont="1" applyBorder="1" applyAlignment="1">
      <alignment horizontal="center" vertical="center" readingOrder="1"/>
    </xf>
    <xf numFmtId="4" fontId="23" fillId="0" borderId="0" xfId="1" applyNumberFormat="1" applyFont="1" applyBorder="1" applyAlignment="1">
      <alignment horizontal="center" vertical="center" readingOrder="1"/>
    </xf>
    <xf numFmtId="0" fontId="23" fillId="0" borderId="0" xfId="0" applyFont="1" applyBorder="1" applyAlignment="1">
      <alignment vertical="center"/>
    </xf>
    <xf numFmtId="4" fontId="23" fillId="0" borderId="0" xfId="2" applyNumberFormat="1" applyFont="1" applyBorder="1" applyAlignment="1">
      <alignment horizontal="center" vertical="center"/>
    </xf>
    <xf numFmtId="4" fontId="23" fillId="0" borderId="0" xfId="0" applyNumberFormat="1" applyFont="1" applyBorder="1" applyAlignment="1">
      <alignment horizontal="left" vertical="center"/>
    </xf>
    <xf numFmtId="49" fontId="21" fillId="0" borderId="37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0" fontId="21" fillId="0" borderId="0" xfId="2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 indent="1"/>
    </xf>
    <xf numFmtId="0" fontId="23" fillId="0" borderId="0" xfId="0" applyFont="1" applyBorder="1" applyAlignment="1">
      <alignment horizontal="right" vertical="center" indent="1"/>
    </xf>
    <xf numFmtId="49" fontId="22" fillId="0" borderId="35" xfId="0" applyNumberFormat="1" applyFont="1" applyBorder="1" applyAlignment="1">
      <alignment horizontal="center" vertical="center"/>
    </xf>
    <xf numFmtId="49" fontId="22" fillId="0" borderId="36" xfId="0" applyNumberFormat="1" applyFont="1" applyBorder="1" applyAlignment="1">
      <alignment horizontal="center" vertical="center"/>
    </xf>
    <xf numFmtId="49" fontId="24" fillId="0" borderId="34" xfId="0" applyNumberFormat="1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49" fontId="24" fillId="0" borderId="37" xfId="0" applyNumberFormat="1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/>
    </xf>
    <xf numFmtId="170" fontId="21" fillId="0" borderId="36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40" fontId="21" fillId="0" borderId="0" xfId="1" applyNumberFormat="1" applyFont="1" applyBorder="1" applyAlignment="1">
      <alignment horizontal="center" vertical="center" readingOrder="1"/>
    </xf>
    <xf numFmtId="40" fontId="23" fillId="0" borderId="43" xfId="1" applyNumberFormat="1" applyFont="1" applyBorder="1" applyAlignment="1">
      <alignment horizontal="center" vertical="center" readingOrder="1"/>
    </xf>
    <xf numFmtId="40" fontId="21" fillId="0" borderId="0" xfId="0" applyNumberFormat="1" applyFont="1" applyBorder="1" applyAlignment="1">
      <alignment horizontal="center" vertical="center"/>
    </xf>
    <xf numFmtId="40" fontId="21" fillId="0" borderId="0" xfId="1" applyNumberFormat="1" applyFont="1" applyBorder="1" applyAlignment="1">
      <alignment horizontal="center" vertical="center"/>
    </xf>
    <xf numFmtId="40" fontId="21" fillId="0" borderId="0" xfId="1" applyNumberFormat="1" applyFont="1" applyBorder="1" applyAlignment="1">
      <alignment horizontal="center" vertical="center"/>
    </xf>
    <xf numFmtId="40" fontId="23" fillId="0" borderId="42" xfId="1" applyNumberFormat="1" applyFont="1" applyBorder="1" applyAlignment="1">
      <alignment horizontal="center" vertical="center" readingOrder="1"/>
    </xf>
    <xf numFmtId="40" fontId="23" fillId="0" borderId="42" xfId="1" applyNumberFormat="1" applyFont="1" applyBorder="1" applyAlignment="1">
      <alignment horizontal="center" vertical="center"/>
    </xf>
    <xf numFmtId="40" fontId="23" fillId="0" borderId="43" xfId="1" applyNumberFormat="1" applyFont="1" applyBorder="1" applyAlignment="1">
      <alignment horizontal="center" vertical="center"/>
    </xf>
    <xf numFmtId="4" fontId="23" fillId="0" borderId="38" xfId="2" applyNumberFormat="1" applyFont="1" applyBorder="1" applyAlignment="1">
      <alignment horizontal="center" vertical="center"/>
    </xf>
    <xf numFmtId="3" fontId="23" fillId="0" borderId="38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40" fontId="21" fillId="0" borderId="0" xfId="1" applyNumberFormat="1" applyFont="1" applyBorder="1" applyAlignment="1">
      <alignment vertical="center"/>
    </xf>
    <xf numFmtId="40" fontId="20" fillId="0" borderId="0" xfId="1" applyNumberFormat="1" applyFont="1" applyBorder="1" applyAlignment="1">
      <alignment vertical="center"/>
    </xf>
    <xf numFmtId="38" fontId="21" fillId="0" borderId="0" xfId="1" applyNumberFormat="1" applyFont="1" applyBorder="1" applyAlignment="1">
      <alignment horizontal="center" vertical="center" readingOrder="1"/>
    </xf>
    <xf numFmtId="38" fontId="23" fillId="0" borderId="43" xfId="1" applyNumberFormat="1" applyFont="1" applyBorder="1" applyAlignment="1">
      <alignment horizontal="center" vertical="center" readingOrder="1"/>
    </xf>
    <xf numFmtId="38" fontId="23" fillId="0" borderId="42" xfId="1" applyNumberFormat="1" applyFont="1" applyBorder="1" applyAlignment="1">
      <alignment horizontal="center" vertical="center" readingOrder="1"/>
    </xf>
    <xf numFmtId="49" fontId="22" fillId="0" borderId="35" xfId="0" applyNumberFormat="1" applyFont="1" applyBorder="1" applyAlignment="1">
      <alignment horizontal="left" vertical="top" wrapText="1"/>
    </xf>
    <xf numFmtId="49" fontId="22" fillId="0" borderId="36" xfId="0" applyNumberFormat="1" applyFont="1" applyBorder="1" applyAlignment="1">
      <alignment horizontal="left" vertical="top" wrapText="1"/>
    </xf>
    <xf numFmtId="3" fontId="27" fillId="0" borderId="0" xfId="0" applyNumberFormat="1" applyFont="1"/>
    <xf numFmtId="0" fontId="21" fillId="0" borderId="0" xfId="0" applyFont="1" applyBorder="1" applyAlignment="1">
      <alignment horizontal="right" vertical="top" wrapText="1"/>
    </xf>
    <xf numFmtId="0" fontId="21" fillId="0" borderId="0" xfId="0" applyFont="1" applyBorder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blipFill dpi="0" rotWithShape="1">
          <a:blip xmlns:r="http://schemas.openxmlformats.org/officeDocument/2006/relationships" r:embed="rId1">
            <a:alphaModFix amt="10000"/>
          </a:blip>
          <a:srcRect/>
          <a:stretch>
            <a:fillRect/>
          </a:stretch>
        </a:blipFill>
        <a:ln w="9525" cmpd="sng">
          <a:noFill/>
        </a:ln>
      </a:spPr>
      <a:bodyPr wrap="square" rtlCol="0" anchor="t"/>
      <a:lstStyle>
        <a:defPPr algn="r" rtl="1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4"/>
  <sheetViews>
    <sheetView rightToLeft="1" view="pageBreakPreview" topLeftCell="A40" zoomScaleSheetLayoutView="100" workbookViewId="0">
      <selection activeCell="I44" sqref="I44"/>
    </sheetView>
  </sheetViews>
  <sheetFormatPr defaultColWidth="9.140625" defaultRowHeight="20.25" customHeight="1" x14ac:dyDescent="0.2"/>
  <cols>
    <col min="1" max="1" width="9.140625" style="1"/>
    <col min="2" max="2" width="3.85546875" style="17" customWidth="1"/>
    <col min="3" max="3" width="5" style="1" customWidth="1"/>
    <col min="4" max="4" width="9.5703125" style="1" customWidth="1"/>
    <col min="5" max="5" width="31.85546875" style="1" customWidth="1"/>
    <col min="6" max="6" width="8.7109375" style="1" customWidth="1"/>
    <col min="7" max="7" width="9.42578125" style="1" customWidth="1"/>
    <col min="8" max="8" width="14" style="1" customWidth="1"/>
    <col min="9" max="9" width="13.5703125" style="1" customWidth="1"/>
    <col min="10" max="10" width="11.28515625" style="1" customWidth="1"/>
    <col min="11" max="11" width="11.140625" style="1" customWidth="1"/>
    <col min="12" max="12" width="14.5703125" style="1" customWidth="1"/>
    <col min="13" max="13" width="16.5703125" style="1" customWidth="1"/>
    <col min="14" max="14" width="7" style="1" customWidth="1"/>
    <col min="15" max="15" width="10.28515625" style="1" customWidth="1"/>
    <col min="16" max="16" width="3.5703125" style="1" customWidth="1"/>
    <col min="17" max="16384" width="9.140625" style="1"/>
  </cols>
  <sheetData>
    <row r="1" spans="2:16" ht="20.25" customHeight="1" thickBot="1" x14ac:dyDescent="0.25">
      <c r="C1" s="78" t="s">
        <v>11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2:16" ht="15" customHeight="1" x14ac:dyDescent="0.2">
      <c r="B2" s="1"/>
      <c r="C2" s="8">
        <v>1</v>
      </c>
      <c r="D2" s="9">
        <v>2</v>
      </c>
      <c r="E2" s="9">
        <v>3</v>
      </c>
      <c r="F2" s="9">
        <v>4</v>
      </c>
      <c r="G2" s="9">
        <v>5</v>
      </c>
      <c r="H2" s="10">
        <v>6</v>
      </c>
      <c r="I2" s="8">
        <v>7</v>
      </c>
      <c r="J2" s="24">
        <v>8</v>
      </c>
      <c r="K2" s="9">
        <v>9</v>
      </c>
      <c r="L2" s="9">
        <v>10</v>
      </c>
      <c r="M2" s="9">
        <v>11</v>
      </c>
      <c r="N2" s="81">
        <v>12</v>
      </c>
      <c r="O2" s="82"/>
    </row>
    <row r="3" spans="2:16" ht="57.75" customHeight="1" x14ac:dyDescent="0.2">
      <c r="C3" s="3" t="s">
        <v>0</v>
      </c>
      <c r="D3" s="4" t="s">
        <v>1</v>
      </c>
      <c r="E3" s="18" t="s">
        <v>2</v>
      </c>
      <c r="F3" s="5" t="s">
        <v>3</v>
      </c>
      <c r="G3" s="5" t="s">
        <v>4</v>
      </c>
      <c r="H3" s="6" t="s">
        <v>31</v>
      </c>
      <c r="I3" s="7" t="s">
        <v>32</v>
      </c>
      <c r="J3" s="25" t="s">
        <v>25</v>
      </c>
      <c r="K3" s="4" t="s">
        <v>5</v>
      </c>
      <c r="L3" s="5" t="s">
        <v>33</v>
      </c>
      <c r="M3" s="5" t="s">
        <v>34</v>
      </c>
      <c r="N3" s="83" t="s">
        <v>35</v>
      </c>
      <c r="O3" s="84"/>
    </row>
    <row r="4" spans="2:16" ht="20.25" customHeight="1" x14ac:dyDescent="0.2">
      <c r="C4" s="74" t="s">
        <v>6</v>
      </c>
      <c r="D4" s="75"/>
      <c r="E4" s="75"/>
      <c r="F4" s="75"/>
      <c r="G4" s="75"/>
      <c r="H4" s="76"/>
      <c r="I4" s="3" t="s">
        <v>8</v>
      </c>
      <c r="J4" s="26"/>
      <c r="K4" s="4"/>
      <c r="L4" s="4" t="s">
        <v>26</v>
      </c>
      <c r="M4" s="4" t="s">
        <v>7</v>
      </c>
      <c r="N4" s="76" t="s">
        <v>27</v>
      </c>
      <c r="O4" s="77"/>
    </row>
    <row r="5" spans="2:16" s="11" customFormat="1" ht="24.75" customHeight="1" x14ac:dyDescent="0.2">
      <c r="B5" s="16"/>
      <c r="C5" s="19" t="s">
        <v>14</v>
      </c>
      <c r="D5" s="23"/>
      <c r="E5" s="33" t="s">
        <v>36</v>
      </c>
      <c r="F5" s="27">
        <v>42</v>
      </c>
      <c r="G5" s="20" t="s">
        <v>28</v>
      </c>
      <c r="H5" s="30">
        <v>156.80000000000001</v>
      </c>
      <c r="I5" s="31">
        <f>H5*F5</f>
        <v>6585.6</v>
      </c>
      <c r="J5" s="31">
        <v>0</v>
      </c>
      <c r="K5" s="32">
        <v>0</v>
      </c>
      <c r="L5" s="32">
        <f>I5+J5-K5</f>
        <v>6585.6</v>
      </c>
      <c r="M5" s="32">
        <f>L5*9/100</f>
        <v>592.70400000000006</v>
      </c>
      <c r="N5" s="70">
        <f>M5+L5</f>
        <v>7178.3040000000001</v>
      </c>
      <c r="O5" s="71"/>
      <c r="P5" s="1"/>
    </row>
    <row r="6" spans="2:16" s="12" customFormat="1" ht="24.75" customHeight="1" x14ac:dyDescent="0.2">
      <c r="B6" s="15"/>
      <c r="C6" s="19" t="s">
        <v>16</v>
      </c>
      <c r="D6" s="23"/>
      <c r="E6" s="33" t="s">
        <v>36</v>
      </c>
      <c r="F6" s="27">
        <v>31</v>
      </c>
      <c r="G6" s="20" t="s">
        <v>28</v>
      </c>
      <c r="H6" s="30">
        <v>156.80000000000001</v>
      </c>
      <c r="I6" s="31">
        <f>H6*F6</f>
        <v>4860.8</v>
      </c>
      <c r="J6" s="31">
        <v>0</v>
      </c>
      <c r="K6" s="32">
        <v>0</v>
      </c>
      <c r="L6" s="32">
        <f t="shared" ref="L6" si="0">I6+J6-K6</f>
        <v>4860.8</v>
      </c>
      <c r="M6" s="32">
        <f t="shared" ref="M6" si="1">L6*9/100</f>
        <v>437.47200000000004</v>
      </c>
      <c r="N6" s="70">
        <f t="shared" ref="N6" si="2">M6+L6</f>
        <v>5298.2719999999999</v>
      </c>
      <c r="O6" s="71"/>
      <c r="P6" s="1"/>
    </row>
    <row r="7" spans="2:16" s="13" customFormat="1" ht="24.75" customHeight="1" x14ac:dyDescent="0.2">
      <c r="B7" s="15"/>
      <c r="C7" s="19" t="s">
        <v>17</v>
      </c>
      <c r="D7" s="23"/>
      <c r="E7" s="33" t="s">
        <v>37</v>
      </c>
      <c r="F7" s="27">
        <v>37</v>
      </c>
      <c r="G7" s="20" t="s">
        <v>28</v>
      </c>
      <c r="H7" s="30">
        <v>205.8</v>
      </c>
      <c r="I7" s="31">
        <f t="shared" ref="I7:I14" si="3">H7*F7</f>
        <v>7614.6</v>
      </c>
      <c r="J7" s="31">
        <v>0</v>
      </c>
      <c r="K7" s="32">
        <v>0</v>
      </c>
      <c r="L7" s="32">
        <f t="shared" ref="L7:L14" si="4">I7+J7-K7</f>
        <v>7614.6</v>
      </c>
      <c r="M7" s="32">
        <f t="shared" ref="M7:M14" si="5">L7*9/100</f>
        <v>685.31400000000008</v>
      </c>
      <c r="N7" s="70">
        <f>M7+L7</f>
        <v>8299.9140000000007</v>
      </c>
      <c r="O7" s="71"/>
      <c r="P7" s="1"/>
    </row>
    <row r="8" spans="2:16" s="12" customFormat="1" ht="24.75" customHeight="1" x14ac:dyDescent="0.2">
      <c r="B8" s="16"/>
      <c r="C8" s="19" t="s">
        <v>18</v>
      </c>
      <c r="D8" s="23"/>
      <c r="E8" s="33" t="s">
        <v>36</v>
      </c>
      <c r="F8" s="27">
        <v>1</v>
      </c>
      <c r="G8" s="20" t="s">
        <v>28</v>
      </c>
      <c r="H8" s="30">
        <v>156.80000000000001</v>
      </c>
      <c r="I8" s="31">
        <f t="shared" si="3"/>
        <v>156.80000000000001</v>
      </c>
      <c r="J8" s="31">
        <v>0</v>
      </c>
      <c r="K8" s="32">
        <v>0</v>
      </c>
      <c r="L8" s="32">
        <f t="shared" si="4"/>
        <v>156.80000000000001</v>
      </c>
      <c r="M8" s="32">
        <f t="shared" si="5"/>
        <v>14.112</v>
      </c>
      <c r="N8" s="70">
        <f>M8+L8</f>
        <v>170.91200000000001</v>
      </c>
      <c r="O8" s="71"/>
      <c r="P8" s="1"/>
    </row>
    <row r="9" spans="2:16" s="11" customFormat="1" ht="24.75" customHeight="1" x14ac:dyDescent="0.2">
      <c r="B9" s="72" t="s">
        <v>30</v>
      </c>
      <c r="C9" s="19" t="s">
        <v>19</v>
      </c>
      <c r="D9" s="23"/>
      <c r="E9" s="33" t="s">
        <v>36</v>
      </c>
      <c r="F9" s="27">
        <v>3</v>
      </c>
      <c r="G9" s="20" t="s">
        <v>28</v>
      </c>
      <c r="H9" s="30">
        <v>156.80000000000001</v>
      </c>
      <c r="I9" s="31">
        <f t="shared" si="3"/>
        <v>470.40000000000003</v>
      </c>
      <c r="J9" s="31">
        <v>0</v>
      </c>
      <c r="K9" s="32">
        <v>0</v>
      </c>
      <c r="L9" s="32">
        <f t="shared" si="4"/>
        <v>470.40000000000003</v>
      </c>
      <c r="M9" s="32">
        <f t="shared" si="5"/>
        <v>42.336000000000006</v>
      </c>
      <c r="N9" s="70">
        <f t="shared" ref="N9:N14" si="6">M9+L9</f>
        <v>512.73599999999999</v>
      </c>
      <c r="O9" s="71"/>
      <c r="P9" s="1"/>
    </row>
    <row r="10" spans="2:16" s="11" customFormat="1" ht="24.75" customHeight="1" x14ac:dyDescent="0.2">
      <c r="B10" s="73"/>
      <c r="C10" s="19" t="s">
        <v>20</v>
      </c>
      <c r="D10" s="23"/>
      <c r="E10" s="33" t="s">
        <v>36</v>
      </c>
      <c r="F10" s="14">
        <v>4</v>
      </c>
      <c r="G10" s="20" t="s">
        <v>28</v>
      </c>
      <c r="H10" s="30">
        <v>156.80000000000001</v>
      </c>
      <c r="I10" s="31">
        <f t="shared" si="3"/>
        <v>627.20000000000005</v>
      </c>
      <c r="J10" s="31">
        <v>0</v>
      </c>
      <c r="K10" s="32">
        <v>0</v>
      </c>
      <c r="L10" s="32">
        <f t="shared" si="4"/>
        <v>627.20000000000005</v>
      </c>
      <c r="M10" s="32">
        <f t="shared" si="5"/>
        <v>56.448</v>
      </c>
      <c r="N10" s="70">
        <f t="shared" si="6"/>
        <v>683.64800000000002</v>
      </c>
      <c r="O10" s="71"/>
      <c r="P10" s="1"/>
    </row>
    <row r="11" spans="2:16" s="11" customFormat="1" ht="24.75" customHeight="1" x14ac:dyDescent="0.2">
      <c r="B11" s="73"/>
      <c r="C11" s="19" t="s">
        <v>21</v>
      </c>
      <c r="D11" s="23"/>
      <c r="E11" s="33" t="s">
        <v>36</v>
      </c>
      <c r="F11" s="14">
        <v>57</v>
      </c>
      <c r="G11" s="20" t="s">
        <v>28</v>
      </c>
      <c r="H11" s="29">
        <v>156.80000000000001</v>
      </c>
      <c r="I11" s="31">
        <f t="shared" si="3"/>
        <v>8937.6</v>
      </c>
      <c r="J11" s="31">
        <v>0</v>
      </c>
      <c r="K11" s="32">
        <v>0</v>
      </c>
      <c r="L11" s="32">
        <f t="shared" si="4"/>
        <v>8937.6</v>
      </c>
      <c r="M11" s="32">
        <f t="shared" si="5"/>
        <v>804.38400000000013</v>
      </c>
      <c r="N11" s="70">
        <f t="shared" si="6"/>
        <v>9741.9840000000004</v>
      </c>
      <c r="O11" s="71"/>
      <c r="P11" s="1"/>
    </row>
    <row r="12" spans="2:16" s="12" customFormat="1" ht="24.75" customHeight="1" x14ac:dyDescent="0.2">
      <c r="B12" s="73"/>
      <c r="C12" s="19" t="s">
        <v>22</v>
      </c>
      <c r="D12" s="23"/>
      <c r="E12" s="33" t="s">
        <v>36</v>
      </c>
      <c r="F12" s="14">
        <v>10</v>
      </c>
      <c r="G12" s="20" t="s">
        <v>28</v>
      </c>
      <c r="H12" s="29">
        <v>156.80000000000001</v>
      </c>
      <c r="I12" s="31">
        <f t="shared" si="3"/>
        <v>1568</v>
      </c>
      <c r="J12" s="31">
        <v>0</v>
      </c>
      <c r="K12" s="32">
        <v>0</v>
      </c>
      <c r="L12" s="32">
        <f t="shared" si="4"/>
        <v>1568</v>
      </c>
      <c r="M12" s="32">
        <f t="shared" si="5"/>
        <v>141.12</v>
      </c>
      <c r="N12" s="70">
        <f t="shared" si="6"/>
        <v>1709.12</v>
      </c>
      <c r="O12" s="71"/>
      <c r="P12" s="1"/>
    </row>
    <row r="13" spans="2:16" s="12" customFormat="1" ht="24.75" customHeight="1" x14ac:dyDescent="0.2">
      <c r="B13" s="73"/>
      <c r="C13" s="19" t="s">
        <v>23</v>
      </c>
      <c r="D13" s="23"/>
      <c r="E13" s="33" t="s">
        <v>36</v>
      </c>
      <c r="F13" s="14">
        <v>11</v>
      </c>
      <c r="G13" s="20" t="s">
        <v>28</v>
      </c>
      <c r="H13" s="29">
        <v>156.80000000000001</v>
      </c>
      <c r="I13" s="31">
        <f t="shared" si="3"/>
        <v>1724.8000000000002</v>
      </c>
      <c r="J13" s="31">
        <v>0</v>
      </c>
      <c r="K13" s="32">
        <v>0</v>
      </c>
      <c r="L13" s="32">
        <f t="shared" si="4"/>
        <v>1724.8000000000002</v>
      </c>
      <c r="M13" s="32">
        <f t="shared" si="5"/>
        <v>155.232</v>
      </c>
      <c r="N13" s="70">
        <f t="shared" si="6"/>
        <v>1880.0320000000002</v>
      </c>
      <c r="O13" s="71"/>
      <c r="P13" s="1"/>
    </row>
    <row r="14" spans="2:16" s="12" customFormat="1" ht="26.25" customHeight="1" thickBot="1" x14ac:dyDescent="0.25">
      <c r="B14" s="73"/>
      <c r="C14" s="19" t="s">
        <v>24</v>
      </c>
      <c r="D14" s="2"/>
      <c r="E14" s="33" t="s">
        <v>37</v>
      </c>
      <c r="F14" s="21">
        <v>17</v>
      </c>
      <c r="G14" s="20" t="s">
        <v>28</v>
      </c>
      <c r="H14" s="29">
        <v>205.8</v>
      </c>
      <c r="I14" s="31">
        <f t="shared" si="3"/>
        <v>3498.6000000000004</v>
      </c>
      <c r="J14" s="31">
        <v>0</v>
      </c>
      <c r="K14" s="32">
        <v>0</v>
      </c>
      <c r="L14" s="32">
        <f t="shared" si="4"/>
        <v>3498.6000000000004</v>
      </c>
      <c r="M14" s="32">
        <f t="shared" si="5"/>
        <v>314.87400000000002</v>
      </c>
      <c r="N14" s="70">
        <f t="shared" si="6"/>
        <v>3813.4740000000002</v>
      </c>
      <c r="O14" s="71"/>
      <c r="P14" s="1"/>
    </row>
    <row r="15" spans="2:16" ht="21.95" customHeight="1" thickBot="1" x14ac:dyDescent="0.25">
      <c r="C15" s="56" t="s">
        <v>9</v>
      </c>
      <c r="D15" s="57"/>
      <c r="E15" s="57"/>
      <c r="F15" s="57"/>
      <c r="G15" s="57"/>
      <c r="H15" s="57"/>
      <c r="I15" s="28">
        <f>SUM(I5:I14)</f>
        <v>36044.400000000001</v>
      </c>
      <c r="J15" s="28">
        <f>SUM(J5:J14)</f>
        <v>0</v>
      </c>
      <c r="K15" s="28">
        <f>SUM(K5:K14)</f>
        <v>0</v>
      </c>
      <c r="L15" s="28">
        <f>SUM(L5:L14)</f>
        <v>36044.400000000001</v>
      </c>
      <c r="M15" s="28">
        <f>SUM(M5:M14)</f>
        <v>3243.9960000000001</v>
      </c>
      <c r="N15" s="58">
        <f>SUM(N5:O14)</f>
        <v>39288.396000000008</v>
      </c>
      <c r="O15" s="59"/>
    </row>
    <row r="16" spans="2:16" ht="20.25" customHeight="1" thickBot="1" x14ac:dyDescent="0.25">
      <c r="C16" s="60" t="s">
        <v>29</v>
      </c>
      <c r="D16" s="61"/>
      <c r="E16" s="62"/>
      <c r="F16" s="63" t="s">
        <v>15</v>
      </c>
      <c r="G16" s="63"/>
      <c r="H16" s="63"/>
      <c r="I16" s="64"/>
      <c r="J16" s="65"/>
      <c r="K16" s="65"/>
      <c r="L16" s="65"/>
      <c r="M16" s="65"/>
      <c r="N16" s="65"/>
      <c r="O16" s="66"/>
    </row>
    <row r="17" spans="2:16" ht="20.25" customHeight="1" thickBot="1" x14ac:dyDescent="0.25">
      <c r="C17" s="63" t="s">
        <v>10</v>
      </c>
      <c r="D17" s="63"/>
      <c r="E17" s="63"/>
      <c r="F17" s="63"/>
      <c r="G17" s="63"/>
      <c r="H17" s="63"/>
      <c r="I17" s="67"/>
      <c r="J17" s="68"/>
      <c r="K17" s="68"/>
      <c r="L17" s="68"/>
      <c r="M17" s="68"/>
      <c r="N17" s="68"/>
      <c r="O17" s="69"/>
    </row>
    <row r="18" spans="2:16" ht="39.75" customHeight="1" thickBot="1" x14ac:dyDescent="0.25">
      <c r="C18" s="55" t="s">
        <v>12</v>
      </c>
      <c r="D18" s="55"/>
      <c r="E18" s="55"/>
      <c r="F18" s="55"/>
      <c r="G18" s="55"/>
      <c r="H18" s="55"/>
      <c r="I18" s="55" t="s">
        <v>13</v>
      </c>
      <c r="J18" s="55"/>
      <c r="K18" s="55"/>
      <c r="L18" s="55"/>
      <c r="M18" s="55"/>
      <c r="N18" s="55"/>
      <c r="O18" s="55"/>
    </row>
    <row r="19" spans="2:16" ht="20.25" customHeight="1" thickBot="1" x14ac:dyDescent="0.25">
      <c r="C19" s="78" t="s">
        <v>11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80"/>
    </row>
    <row r="20" spans="2:16" ht="15" customHeight="1" x14ac:dyDescent="0.2">
      <c r="B20" s="1"/>
      <c r="C20" s="8">
        <v>1</v>
      </c>
      <c r="D20" s="9">
        <v>2</v>
      </c>
      <c r="E20" s="9">
        <v>3</v>
      </c>
      <c r="F20" s="9">
        <v>4</v>
      </c>
      <c r="G20" s="9">
        <v>5</v>
      </c>
      <c r="H20" s="10">
        <v>6</v>
      </c>
      <c r="I20" s="8">
        <v>7</v>
      </c>
      <c r="J20" s="24">
        <v>8</v>
      </c>
      <c r="K20" s="9">
        <v>9</v>
      </c>
      <c r="L20" s="9">
        <v>10</v>
      </c>
      <c r="M20" s="9">
        <v>11</v>
      </c>
      <c r="N20" s="81">
        <v>12</v>
      </c>
      <c r="O20" s="82"/>
    </row>
    <row r="21" spans="2:16" ht="57.75" customHeight="1" x14ac:dyDescent="0.2">
      <c r="C21" s="3" t="s">
        <v>0</v>
      </c>
      <c r="D21" s="4" t="s">
        <v>1</v>
      </c>
      <c r="E21" s="18" t="s">
        <v>2</v>
      </c>
      <c r="F21" s="5" t="s">
        <v>3</v>
      </c>
      <c r="G21" s="5" t="s">
        <v>4</v>
      </c>
      <c r="H21" s="6" t="s">
        <v>31</v>
      </c>
      <c r="I21" s="7" t="s">
        <v>32</v>
      </c>
      <c r="J21" s="25" t="s">
        <v>25</v>
      </c>
      <c r="K21" s="4" t="s">
        <v>5</v>
      </c>
      <c r="L21" s="5" t="s">
        <v>33</v>
      </c>
      <c r="M21" s="5" t="s">
        <v>34</v>
      </c>
      <c r="N21" s="83" t="s">
        <v>35</v>
      </c>
      <c r="O21" s="84"/>
    </row>
    <row r="22" spans="2:16" ht="20.25" customHeight="1" x14ac:dyDescent="0.2">
      <c r="C22" s="74" t="s">
        <v>6</v>
      </c>
      <c r="D22" s="75"/>
      <c r="E22" s="75"/>
      <c r="F22" s="75"/>
      <c r="G22" s="75"/>
      <c r="H22" s="76"/>
      <c r="I22" s="3" t="s">
        <v>8</v>
      </c>
      <c r="J22" s="26"/>
      <c r="K22" s="4"/>
      <c r="L22" s="4" t="s">
        <v>26</v>
      </c>
      <c r="M22" s="4" t="s">
        <v>7</v>
      </c>
      <c r="N22" s="76" t="s">
        <v>27</v>
      </c>
      <c r="O22" s="77"/>
    </row>
    <row r="23" spans="2:16" s="11" customFormat="1" ht="24.75" customHeight="1" x14ac:dyDescent="0.2">
      <c r="B23" s="16"/>
      <c r="C23" s="19" t="s">
        <v>14</v>
      </c>
      <c r="D23" s="23"/>
      <c r="E23" s="33" t="s">
        <v>36</v>
      </c>
      <c r="F23" s="27">
        <v>1</v>
      </c>
      <c r="G23" s="20" t="s">
        <v>28</v>
      </c>
      <c r="H23" s="30">
        <v>156.80000000000001</v>
      </c>
      <c r="I23" s="31">
        <f>H23*F23</f>
        <v>156.80000000000001</v>
      </c>
      <c r="J23" s="31">
        <v>0</v>
      </c>
      <c r="K23" s="32">
        <v>0</v>
      </c>
      <c r="L23" s="32">
        <f>I23+J23-K23</f>
        <v>156.80000000000001</v>
      </c>
      <c r="M23" s="32">
        <f>L23*9/100</f>
        <v>14.112</v>
      </c>
      <c r="N23" s="70">
        <f>M23+L23</f>
        <v>170.91200000000001</v>
      </c>
      <c r="O23" s="71"/>
      <c r="P23" s="1"/>
    </row>
    <row r="24" spans="2:16" s="12" customFormat="1" ht="24.75" customHeight="1" x14ac:dyDescent="0.2">
      <c r="B24" s="15"/>
      <c r="C24" s="19" t="s">
        <v>16</v>
      </c>
      <c r="D24" s="23"/>
      <c r="E24" s="33" t="s">
        <v>36</v>
      </c>
      <c r="F24" s="27">
        <v>17</v>
      </c>
      <c r="G24" s="20" t="s">
        <v>28</v>
      </c>
      <c r="H24" s="30">
        <v>156.80000000000001</v>
      </c>
      <c r="I24" s="31">
        <f>H24*F24</f>
        <v>2665.6000000000004</v>
      </c>
      <c r="J24" s="31">
        <v>0</v>
      </c>
      <c r="K24" s="32">
        <v>0</v>
      </c>
      <c r="L24" s="32">
        <f t="shared" ref="L24:L32" si="7">I24+J24-K24</f>
        <v>2665.6000000000004</v>
      </c>
      <c r="M24" s="32">
        <f t="shared" ref="M24:M32" si="8">L24*9/100</f>
        <v>239.90400000000002</v>
      </c>
      <c r="N24" s="70">
        <f t="shared" ref="N24" si="9">M24+L24</f>
        <v>2905.5040000000004</v>
      </c>
      <c r="O24" s="71"/>
      <c r="P24" s="1"/>
    </row>
    <row r="25" spans="2:16" s="13" customFormat="1" ht="24.75" customHeight="1" x14ac:dyDescent="0.2">
      <c r="B25" s="15"/>
      <c r="C25" s="19" t="s">
        <v>17</v>
      </c>
      <c r="D25" s="23"/>
      <c r="E25" s="33" t="s">
        <v>37</v>
      </c>
      <c r="F25" s="27">
        <v>24</v>
      </c>
      <c r="G25" s="20" t="s">
        <v>28</v>
      </c>
      <c r="H25" s="30">
        <v>205.8</v>
      </c>
      <c r="I25" s="31">
        <f t="shared" ref="I25:I32" si="10">H25*F25</f>
        <v>4939.2000000000007</v>
      </c>
      <c r="J25" s="31">
        <v>0</v>
      </c>
      <c r="K25" s="32">
        <v>0</v>
      </c>
      <c r="L25" s="32">
        <f t="shared" si="7"/>
        <v>4939.2000000000007</v>
      </c>
      <c r="M25" s="32">
        <f t="shared" si="8"/>
        <v>444.52800000000002</v>
      </c>
      <c r="N25" s="70">
        <f>M25+L25</f>
        <v>5383.728000000001</v>
      </c>
      <c r="O25" s="71"/>
      <c r="P25" s="1"/>
    </row>
    <row r="26" spans="2:16" s="12" customFormat="1" ht="24.75" customHeight="1" x14ac:dyDescent="0.2">
      <c r="B26" s="16"/>
      <c r="C26" s="19" t="s">
        <v>18</v>
      </c>
      <c r="D26" s="23"/>
      <c r="E26" s="33" t="s">
        <v>38</v>
      </c>
      <c r="F26" s="27">
        <v>2301</v>
      </c>
      <c r="G26" s="20" t="s">
        <v>28</v>
      </c>
      <c r="H26" s="30">
        <v>6</v>
      </c>
      <c r="I26" s="31">
        <f t="shared" si="10"/>
        <v>13806</v>
      </c>
      <c r="J26" s="31">
        <v>0</v>
      </c>
      <c r="K26" s="32">
        <v>0</v>
      </c>
      <c r="L26" s="32">
        <f t="shared" si="7"/>
        <v>13806</v>
      </c>
      <c r="M26" s="32">
        <f t="shared" si="8"/>
        <v>1242.54</v>
      </c>
      <c r="N26" s="70">
        <f>M26+L26</f>
        <v>15048.54</v>
      </c>
      <c r="O26" s="71"/>
      <c r="P26" s="1"/>
    </row>
    <row r="27" spans="2:16" s="11" customFormat="1" ht="24.75" customHeight="1" x14ac:dyDescent="0.2">
      <c r="B27" s="72" t="s">
        <v>30</v>
      </c>
      <c r="C27" s="19" t="s">
        <v>19</v>
      </c>
      <c r="D27" s="23"/>
      <c r="E27" s="33" t="s">
        <v>39</v>
      </c>
      <c r="F27" s="27">
        <v>34</v>
      </c>
      <c r="G27" s="20" t="s">
        <v>28</v>
      </c>
      <c r="H27" s="30">
        <v>10</v>
      </c>
      <c r="I27" s="31">
        <f t="shared" si="10"/>
        <v>340</v>
      </c>
      <c r="J27" s="31">
        <v>0</v>
      </c>
      <c r="K27" s="32">
        <v>0</v>
      </c>
      <c r="L27" s="32">
        <f t="shared" si="7"/>
        <v>340</v>
      </c>
      <c r="M27" s="32">
        <f t="shared" si="8"/>
        <v>30.6</v>
      </c>
      <c r="N27" s="70">
        <f t="shared" ref="N27:N32" si="11">M27+L27</f>
        <v>370.6</v>
      </c>
      <c r="O27" s="71"/>
      <c r="P27" s="1"/>
    </row>
    <row r="28" spans="2:16" s="11" customFormat="1" ht="24.75" customHeight="1" x14ac:dyDescent="0.2">
      <c r="B28" s="73"/>
      <c r="C28" s="19" t="s">
        <v>20</v>
      </c>
      <c r="D28" s="23"/>
      <c r="E28" s="33" t="s">
        <v>40</v>
      </c>
      <c r="F28" s="14">
        <v>188</v>
      </c>
      <c r="G28" s="20" t="s">
        <v>28</v>
      </c>
      <c r="H28" s="30">
        <v>19</v>
      </c>
      <c r="I28" s="31">
        <f t="shared" si="10"/>
        <v>3572</v>
      </c>
      <c r="J28" s="31">
        <v>0</v>
      </c>
      <c r="K28" s="32">
        <v>0</v>
      </c>
      <c r="L28" s="32">
        <f t="shared" si="7"/>
        <v>3572</v>
      </c>
      <c r="M28" s="32">
        <f t="shared" si="8"/>
        <v>321.48</v>
      </c>
      <c r="N28" s="70">
        <f t="shared" si="11"/>
        <v>3893.48</v>
      </c>
      <c r="O28" s="71"/>
      <c r="P28" s="1"/>
    </row>
    <row r="29" spans="2:16" s="11" customFormat="1" ht="24.75" customHeight="1" x14ac:dyDescent="0.2">
      <c r="B29" s="73"/>
      <c r="C29" s="19" t="s">
        <v>21</v>
      </c>
      <c r="D29" s="23"/>
      <c r="E29" s="33" t="s">
        <v>41</v>
      </c>
      <c r="F29" s="14">
        <v>167</v>
      </c>
      <c r="G29" s="20" t="s">
        <v>28</v>
      </c>
      <c r="H29" s="29">
        <v>24</v>
      </c>
      <c r="I29" s="31">
        <f t="shared" si="10"/>
        <v>4008</v>
      </c>
      <c r="J29" s="31">
        <v>0</v>
      </c>
      <c r="K29" s="32">
        <v>0</v>
      </c>
      <c r="L29" s="32">
        <f t="shared" si="7"/>
        <v>4008</v>
      </c>
      <c r="M29" s="32">
        <f t="shared" si="8"/>
        <v>360.72</v>
      </c>
      <c r="N29" s="70">
        <f>M29+L29</f>
        <v>4368.72</v>
      </c>
      <c r="O29" s="71"/>
      <c r="P29" s="1"/>
    </row>
    <row r="30" spans="2:16" s="12" customFormat="1" ht="24.75" customHeight="1" x14ac:dyDescent="0.2">
      <c r="B30" s="73"/>
      <c r="C30" s="19" t="s">
        <v>22</v>
      </c>
      <c r="D30" s="23"/>
      <c r="E30" s="33" t="s">
        <v>42</v>
      </c>
      <c r="F30" s="14">
        <v>33</v>
      </c>
      <c r="G30" s="20" t="s">
        <v>28</v>
      </c>
      <c r="H30" s="29">
        <v>39</v>
      </c>
      <c r="I30" s="31">
        <f t="shared" si="10"/>
        <v>1287</v>
      </c>
      <c r="J30" s="31">
        <v>0</v>
      </c>
      <c r="K30" s="32">
        <v>0</v>
      </c>
      <c r="L30" s="32">
        <f t="shared" si="7"/>
        <v>1287</v>
      </c>
      <c r="M30" s="32">
        <f t="shared" si="8"/>
        <v>115.83</v>
      </c>
      <c r="N30" s="70">
        <f t="shared" si="11"/>
        <v>1402.83</v>
      </c>
      <c r="O30" s="71"/>
      <c r="P30" s="1"/>
    </row>
    <row r="31" spans="2:16" s="12" customFormat="1" ht="24.75" customHeight="1" x14ac:dyDescent="0.2">
      <c r="B31" s="73"/>
      <c r="C31" s="19" t="s">
        <v>23</v>
      </c>
      <c r="D31" s="23"/>
      <c r="E31" s="33" t="s">
        <v>43</v>
      </c>
      <c r="F31" s="14">
        <v>638</v>
      </c>
      <c r="G31" s="20" t="s">
        <v>28</v>
      </c>
      <c r="H31" s="29">
        <v>3</v>
      </c>
      <c r="I31" s="31">
        <f t="shared" si="10"/>
        <v>1914</v>
      </c>
      <c r="J31" s="31">
        <v>0</v>
      </c>
      <c r="K31" s="32">
        <v>0</v>
      </c>
      <c r="L31" s="32">
        <f t="shared" si="7"/>
        <v>1914</v>
      </c>
      <c r="M31" s="32">
        <f t="shared" si="8"/>
        <v>172.26</v>
      </c>
      <c r="N31" s="70">
        <f t="shared" si="11"/>
        <v>2086.2600000000002</v>
      </c>
      <c r="O31" s="71"/>
      <c r="P31" s="1"/>
    </row>
    <row r="32" spans="2:16" s="12" customFormat="1" ht="26.25" customHeight="1" thickBot="1" x14ac:dyDescent="0.25">
      <c r="B32" s="73"/>
      <c r="C32" s="19" t="s">
        <v>24</v>
      </c>
      <c r="D32" s="2"/>
      <c r="E32" s="33" t="s">
        <v>44</v>
      </c>
      <c r="F32" s="21">
        <v>34</v>
      </c>
      <c r="G32" s="20" t="s">
        <v>28</v>
      </c>
      <c r="H32" s="22">
        <v>3.5</v>
      </c>
      <c r="I32" s="31">
        <f t="shared" si="10"/>
        <v>119</v>
      </c>
      <c r="J32" s="31">
        <v>0</v>
      </c>
      <c r="K32" s="32">
        <v>0</v>
      </c>
      <c r="L32" s="32">
        <f t="shared" si="7"/>
        <v>119</v>
      </c>
      <c r="M32" s="32">
        <f t="shared" si="8"/>
        <v>10.71</v>
      </c>
      <c r="N32" s="70">
        <f t="shared" si="11"/>
        <v>129.71</v>
      </c>
      <c r="O32" s="71"/>
      <c r="P32" s="1"/>
    </row>
    <row r="33" spans="2:16" ht="21.95" customHeight="1" thickBot="1" x14ac:dyDescent="0.25">
      <c r="C33" s="56" t="s">
        <v>9</v>
      </c>
      <c r="D33" s="57"/>
      <c r="E33" s="57"/>
      <c r="F33" s="57"/>
      <c r="G33" s="57"/>
      <c r="H33" s="57"/>
      <c r="I33" s="28">
        <f>SUM(I23:I32)</f>
        <v>32807.600000000006</v>
      </c>
      <c r="J33" s="28">
        <f>SUM(J23:J32)</f>
        <v>0</v>
      </c>
      <c r="K33" s="28">
        <f>SUM(K23:K32)</f>
        <v>0</v>
      </c>
      <c r="L33" s="28">
        <f>SUM(L23:L32)</f>
        <v>32807.600000000006</v>
      </c>
      <c r="M33" s="28">
        <f>SUM(M23:M32)</f>
        <v>2952.6840000000002</v>
      </c>
      <c r="N33" s="58">
        <f>SUM(N23:O32)</f>
        <v>35760.284</v>
      </c>
      <c r="O33" s="59"/>
    </row>
    <row r="34" spans="2:16" ht="20.25" customHeight="1" thickBot="1" x14ac:dyDescent="0.25">
      <c r="C34" s="60" t="s">
        <v>29</v>
      </c>
      <c r="D34" s="61"/>
      <c r="E34" s="62"/>
      <c r="F34" s="63" t="s">
        <v>15</v>
      </c>
      <c r="G34" s="63"/>
      <c r="H34" s="63"/>
      <c r="I34" s="64"/>
      <c r="J34" s="65"/>
      <c r="K34" s="65"/>
      <c r="L34" s="65"/>
      <c r="M34" s="65"/>
      <c r="N34" s="65"/>
      <c r="O34" s="66"/>
    </row>
    <row r="35" spans="2:16" ht="20.25" customHeight="1" thickBot="1" x14ac:dyDescent="0.25">
      <c r="C35" s="63" t="s">
        <v>10</v>
      </c>
      <c r="D35" s="63"/>
      <c r="E35" s="63"/>
      <c r="F35" s="63"/>
      <c r="G35" s="63"/>
      <c r="H35" s="63"/>
      <c r="I35" s="67"/>
      <c r="J35" s="68"/>
      <c r="K35" s="68"/>
      <c r="L35" s="68"/>
      <c r="M35" s="68"/>
      <c r="N35" s="68"/>
      <c r="O35" s="69"/>
    </row>
    <row r="36" spans="2:16" ht="39.75" customHeight="1" thickBot="1" x14ac:dyDescent="0.25">
      <c r="C36" s="55" t="s">
        <v>12</v>
      </c>
      <c r="D36" s="55"/>
      <c r="E36" s="55"/>
      <c r="F36" s="55"/>
      <c r="G36" s="55"/>
      <c r="H36" s="55"/>
      <c r="I36" s="55" t="s">
        <v>13</v>
      </c>
      <c r="J36" s="55"/>
      <c r="K36" s="55"/>
      <c r="L36" s="55"/>
      <c r="M36" s="55"/>
      <c r="N36" s="55"/>
      <c r="O36" s="55"/>
    </row>
    <row r="37" spans="2:16" ht="20.25" customHeight="1" thickBot="1" x14ac:dyDescent="0.25">
      <c r="C37" s="78" t="s">
        <v>11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80"/>
    </row>
    <row r="38" spans="2:16" ht="15" customHeight="1" x14ac:dyDescent="0.2">
      <c r="B38" s="1"/>
      <c r="C38" s="8">
        <v>1</v>
      </c>
      <c r="D38" s="9">
        <v>2</v>
      </c>
      <c r="E38" s="9">
        <v>3</v>
      </c>
      <c r="F38" s="9">
        <v>4</v>
      </c>
      <c r="G38" s="9">
        <v>5</v>
      </c>
      <c r="H38" s="10">
        <v>6</v>
      </c>
      <c r="I38" s="8">
        <v>7</v>
      </c>
      <c r="J38" s="24">
        <v>8</v>
      </c>
      <c r="K38" s="9">
        <v>9</v>
      </c>
      <c r="L38" s="9">
        <v>10</v>
      </c>
      <c r="M38" s="9">
        <v>11</v>
      </c>
      <c r="N38" s="81">
        <v>12</v>
      </c>
      <c r="O38" s="82"/>
    </row>
    <row r="39" spans="2:16" ht="57.75" customHeight="1" x14ac:dyDescent="0.2">
      <c r="C39" s="3" t="s">
        <v>0</v>
      </c>
      <c r="D39" s="4" t="s">
        <v>1</v>
      </c>
      <c r="E39" s="18" t="s">
        <v>2</v>
      </c>
      <c r="F39" s="5" t="s">
        <v>3</v>
      </c>
      <c r="G39" s="5" t="s">
        <v>4</v>
      </c>
      <c r="H39" s="6" t="s">
        <v>31</v>
      </c>
      <c r="I39" s="7" t="s">
        <v>32</v>
      </c>
      <c r="J39" s="25" t="s">
        <v>25</v>
      </c>
      <c r="K39" s="4" t="s">
        <v>5</v>
      </c>
      <c r="L39" s="5" t="s">
        <v>33</v>
      </c>
      <c r="M39" s="5" t="s">
        <v>34</v>
      </c>
      <c r="N39" s="83" t="s">
        <v>35</v>
      </c>
      <c r="O39" s="84"/>
    </row>
    <row r="40" spans="2:16" ht="20.25" customHeight="1" x14ac:dyDescent="0.2">
      <c r="C40" s="74" t="s">
        <v>6</v>
      </c>
      <c r="D40" s="75"/>
      <c r="E40" s="75"/>
      <c r="F40" s="75"/>
      <c r="G40" s="75"/>
      <c r="H40" s="76"/>
      <c r="I40" s="3" t="s">
        <v>8</v>
      </c>
      <c r="J40" s="26"/>
      <c r="K40" s="4"/>
      <c r="L40" s="4" t="s">
        <v>26</v>
      </c>
      <c r="M40" s="4" t="s">
        <v>7</v>
      </c>
      <c r="N40" s="76" t="s">
        <v>27</v>
      </c>
      <c r="O40" s="77"/>
    </row>
    <row r="41" spans="2:16" s="11" customFormat="1" ht="24.75" customHeight="1" x14ac:dyDescent="0.2">
      <c r="B41" s="16"/>
      <c r="C41" s="19" t="s">
        <v>14</v>
      </c>
      <c r="D41" s="23"/>
      <c r="E41" s="33" t="s">
        <v>45</v>
      </c>
      <c r="F41" s="27">
        <v>188</v>
      </c>
      <c r="G41" s="20" t="s">
        <v>28</v>
      </c>
      <c r="H41" s="30">
        <v>3.8</v>
      </c>
      <c r="I41" s="31">
        <f>H41*F41</f>
        <v>714.4</v>
      </c>
      <c r="J41" s="31">
        <v>0</v>
      </c>
      <c r="K41" s="32">
        <v>0</v>
      </c>
      <c r="L41" s="32">
        <f>I41+J41-K41</f>
        <v>714.4</v>
      </c>
      <c r="M41" s="32">
        <f>L41*9/100</f>
        <v>64.295999999999992</v>
      </c>
      <c r="N41" s="70">
        <f>M41+L41</f>
        <v>778.69599999999991</v>
      </c>
      <c r="O41" s="71"/>
      <c r="P41" s="1"/>
    </row>
    <row r="42" spans="2:16" s="12" customFormat="1" ht="24.75" customHeight="1" x14ac:dyDescent="0.2">
      <c r="B42" s="15"/>
      <c r="C42" s="19" t="s">
        <v>16</v>
      </c>
      <c r="D42" s="23"/>
      <c r="E42" s="33" t="s">
        <v>46</v>
      </c>
      <c r="F42" s="27">
        <v>167</v>
      </c>
      <c r="G42" s="20" t="s">
        <v>28</v>
      </c>
      <c r="H42" s="30">
        <v>6.5</v>
      </c>
      <c r="I42" s="31">
        <f>H42*F42</f>
        <v>1085.5</v>
      </c>
      <c r="J42" s="31">
        <v>0</v>
      </c>
      <c r="K42" s="32">
        <v>0</v>
      </c>
      <c r="L42" s="32">
        <f t="shared" ref="L42:L50" si="12">I42+J42-K42</f>
        <v>1085.5</v>
      </c>
      <c r="M42" s="32">
        <f t="shared" ref="M42:M50" si="13">L42*9/100</f>
        <v>97.694999999999993</v>
      </c>
      <c r="N42" s="70">
        <f t="shared" ref="N42" si="14">M42+L42</f>
        <v>1183.1949999999999</v>
      </c>
      <c r="O42" s="71"/>
      <c r="P42" s="1"/>
    </row>
    <row r="43" spans="2:16" s="13" customFormat="1" ht="24.75" customHeight="1" x14ac:dyDescent="0.2">
      <c r="B43" s="15"/>
      <c r="C43" s="19" t="s">
        <v>17</v>
      </c>
      <c r="D43" s="23"/>
      <c r="E43" s="33" t="s">
        <v>47</v>
      </c>
      <c r="F43" s="27">
        <v>33</v>
      </c>
      <c r="G43" s="20" t="s">
        <v>28</v>
      </c>
      <c r="H43" s="30">
        <v>9.8000000000000007</v>
      </c>
      <c r="I43" s="31">
        <f t="shared" ref="I43:I50" si="15">H43*F43</f>
        <v>323.40000000000003</v>
      </c>
      <c r="J43" s="31">
        <v>0</v>
      </c>
      <c r="K43" s="32">
        <v>0</v>
      </c>
      <c r="L43" s="32">
        <f t="shared" si="12"/>
        <v>323.40000000000003</v>
      </c>
      <c r="M43" s="32">
        <f t="shared" si="13"/>
        <v>29.106000000000005</v>
      </c>
      <c r="N43" s="70">
        <f>M43+L43</f>
        <v>352.50600000000003</v>
      </c>
      <c r="O43" s="71"/>
      <c r="P43" s="1"/>
    </row>
    <row r="44" spans="2:16" s="12" customFormat="1" ht="24.75" customHeight="1" x14ac:dyDescent="0.2">
      <c r="B44" s="16"/>
      <c r="C44" s="19" t="s">
        <v>18</v>
      </c>
      <c r="D44" s="23"/>
      <c r="E44" s="33" t="s">
        <v>48</v>
      </c>
      <c r="F44" s="27"/>
      <c r="G44" s="20" t="s">
        <v>28</v>
      </c>
      <c r="H44" s="30"/>
      <c r="I44" s="31">
        <v>1064.6300000000001</v>
      </c>
      <c r="J44" s="31">
        <v>0</v>
      </c>
      <c r="K44" s="32">
        <v>0</v>
      </c>
      <c r="L44" s="32">
        <f t="shared" si="12"/>
        <v>1064.6300000000001</v>
      </c>
      <c r="M44" s="32">
        <f t="shared" si="13"/>
        <v>95.816700000000026</v>
      </c>
      <c r="N44" s="70">
        <f>M44+L44</f>
        <v>1160.4467000000002</v>
      </c>
      <c r="O44" s="71"/>
      <c r="P44" s="1"/>
    </row>
    <row r="45" spans="2:16" s="11" customFormat="1" ht="24.75" customHeight="1" x14ac:dyDescent="0.2">
      <c r="B45" s="72" t="s">
        <v>30</v>
      </c>
      <c r="C45" s="19" t="s">
        <v>19</v>
      </c>
      <c r="D45" s="23"/>
      <c r="E45" s="33"/>
      <c r="F45" s="27"/>
      <c r="G45" s="20" t="s">
        <v>28</v>
      </c>
      <c r="H45" s="30"/>
      <c r="I45" s="31">
        <f t="shared" si="15"/>
        <v>0</v>
      </c>
      <c r="J45" s="31">
        <v>0</v>
      </c>
      <c r="K45" s="32">
        <v>0</v>
      </c>
      <c r="L45" s="32">
        <f t="shared" si="12"/>
        <v>0</v>
      </c>
      <c r="M45" s="32">
        <f t="shared" si="13"/>
        <v>0</v>
      </c>
      <c r="N45" s="70">
        <f t="shared" ref="N45:N46" si="16">M45+L45</f>
        <v>0</v>
      </c>
      <c r="O45" s="71"/>
      <c r="P45" s="1"/>
    </row>
    <row r="46" spans="2:16" s="11" customFormat="1" ht="24.75" customHeight="1" x14ac:dyDescent="0.2">
      <c r="B46" s="73"/>
      <c r="C46" s="19" t="s">
        <v>20</v>
      </c>
      <c r="D46" s="23"/>
      <c r="E46" s="33"/>
      <c r="F46" s="14"/>
      <c r="G46" s="20" t="s">
        <v>28</v>
      </c>
      <c r="H46" s="30"/>
      <c r="I46" s="31">
        <f t="shared" si="15"/>
        <v>0</v>
      </c>
      <c r="J46" s="31">
        <v>0</v>
      </c>
      <c r="K46" s="32">
        <v>0</v>
      </c>
      <c r="L46" s="32">
        <f t="shared" si="12"/>
        <v>0</v>
      </c>
      <c r="M46" s="32">
        <f t="shared" si="13"/>
        <v>0</v>
      </c>
      <c r="N46" s="70">
        <f t="shared" si="16"/>
        <v>0</v>
      </c>
      <c r="O46" s="71"/>
      <c r="P46" s="1"/>
    </row>
    <row r="47" spans="2:16" s="11" customFormat="1" ht="24.75" customHeight="1" x14ac:dyDescent="0.2">
      <c r="B47" s="73"/>
      <c r="C47" s="19" t="s">
        <v>21</v>
      </c>
      <c r="D47" s="23"/>
      <c r="E47" s="33"/>
      <c r="F47" s="14"/>
      <c r="G47" s="20" t="s">
        <v>28</v>
      </c>
      <c r="H47" s="29"/>
      <c r="I47" s="31">
        <f t="shared" si="15"/>
        <v>0</v>
      </c>
      <c r="J47" s="31">
        <v>0</v>
      </c>
      <c r="K47" s="32">
        <v>0</v>
      </c>
      <c r="L47" s="32">
        <f t="shared" si="12"/>
        <v>0</v>
      </c>
      <c r="M47" s="32">
        <f t="shared" si="13"/>
        <v>0</v>
      </c>
      <c r="N47" s="70">
        <f>M47+L47</f>
        <v>0</v>
      </c>
      <c r="O47" s="71"/>
      <c r="P47" s="1"/>
    </row>
    <row r="48" spans="2:16" s="12" customFormat="1" ht="24.75" customHeight="1" x14ac:dyDescent="0.2">
      <c r="B48" s="73"/>
      <c r="C48" s="19" t="s">
        <v>22</v>
      </c>
      <c r="D48" s="23"/>
      <c r="E48" s="33"/>
      <c r="F48" s="14"/>
      <c r="G48" s="20" t="s">
        <v>28</v>
      </c>
      <c r="H48" s="29"/>
      <c r="I48" s="31">
        <f t="shared" si="15"/>
        <v>0</v>
      </c>
      <c r="J48" s="31">
        <v>0</v>
      </c>
      <c r="K48" s="32">
        <v>0</v>
      </c>
      <c r="L48" s="32">
        <f t="shared" si="12"/>
        <v>0</v>
      </c>
      <c r="M48" s="32">
        <f t="shared" si="13"/>
        <v>0</v>
      </c>
      <c r="N48" s="70">
        <f t="shared" ref="N48:N50" si="17">M48+L48</f>
        <v>0</v>
      </c>
      <c r="O48" s="71"/>
      <c r="P48" s="1"/>
    </row>
    <row r="49" spans="2:16" s="12" customFormat="1" ht="24.75" customHeight="1" x14ac:dyDescent="0.2">
      <c r="B49" s="73"/>
      <c r="C49" s="19" t="s">
        <v>23</v>
      </c>
      <c r="D49" s="23"/>
      <c r="E49" s="33"/>
      <c r="F49" s="14"/>
      <c r="G49" s="20" t="s">
        <v>28</v>
      </c>
      <c r="H49" s="29"/>
      <c r="I49" s="31">
        <f t="shared" si="15"/>
        <v>0</v>
      </c>
      <c r="J49" s="31">
        <v>0</v>
      </c>
      <c r="K49" s="32">
        <v>0</v>
      </c>
      <c r="L49" s="32">
        <f t="shared" si="12"/>
        <v>0</v>
      </c>
      <c r="M49" s="32">
        <f t="shared" si="13"/>
        <v>0</v>
      </c>
      <c r="N49" s="70">
        <f t="shared" si="17"/>
        <v>0</v>
      </c>
      <c r="O49" s="71"/>
      <c r="P49" s="1"/>
    </row>
    <row r="50" spans="2:16" s="12" customFormat="1" ht="26.25" customHeight="1" thickBot="1" x14ac:dyDescent="0.25">
      <c r="B50" s="73"/>
      <c r="C50" s="19" t="s">
        <v>24</v>
      </c>
      <c r="D50" s="2"/>
      <c r="E50" s="33"/>
      <c r="F50" s="21"/>
      <c r="G50" s="20" t="s">
        <v>28</v>
      </c>
      <c r="H50" s="22"/>
      <c r="I50" s="31">
        <f t="shared" si="15"/>
        <v>0</v>
      </c>
      <c r="J50" s="31">
        <v>0</v>
      </c>
      <c r="K50" s="32">
        <v>0</v>
      </c>
      <c r="L50" s="32">
        <f t="shared" si="12"/>
        <v>0</v>
      </c>
      <c r="M50" s="32">
        <f t="shared" si="13"/>
        <v>0</v>
      </c>
      <c r="N50" s="70">
        <f t="shared" si="17"/>
        <v>0</v>
      </c>
      <c r="O50" s="71"/>
      <c r="P50" s="1"/>
    </row>
    <row r="51" spans="2:16" ht="21.95" customHeight="1" thickBot="1" x14ac:dyDescent="0.25">
      <c r="C51" s="56" t="s">
        <v>9</v>
      </c>
      <c r="D51" s="57"/>
      <c r="E51" s="57"/>
      <c r="F51" s="57"/>
      <c r="G51" s="57"/>
      <c r="H51" s="57"/>
      <c r="I51" s="28">
        <f>SUM(I41:I50)</f>
        <v>3187.9300000000003</v>
      </c>
      <c r="J51" s="28">
        <f>SUM(J41:J50)</f>
        <v>0</v>
      </c>
      <c r="K51" s="28">
        <f>SUM(K41:K50)</f>
        <v>0</v>
      </c>
      <c r="L51" s="28">
        <f>SUM(L41:L50)</f>
        <v>3187.9300000000003</v>
      </c>
      <c r="M51" s="28">
        <f>SUM(M41:M50)</f>
        <v>286.91370000000001</v>
      </c>
      <c r="N51" s="58">
        <f>SUM(N41:O50)</f>
        <v>3474.8437000000004</v>
      </c>
      <c r="O51" s="59"/>
    </row>
    <row r="52" spans="2:16" ht="20.25" customHeight="1" thickBot="1" x14ac:dyDescent="0.25">
      <c r="C52" s="60" t="s">
        <v>29</v>
      </c>
      <c r="D52" s="61"/>
      <c r="E52" s="62"/>
      <c r="F52" s="63" t="s">
        <v>15</v>
      </c>
      <c r="G52" s="63"/>
      <c r="H52" s="63"/>
      <c r="I52" s="64"/>
      <c r="J52" s="65"/>
      <c r="K52" s="65"/>
      <c r="L52" s="65"/>
      <c r="M52" s="65"/>
      <c r="N52" s="65"/>
      <c r="O52" s="66"/>
    </row>
    <row r="53" spans="2:16" ht="20.25" customHeight="1" thickBot="1" x14ac:dyDescent="0.25">
      <c r="C53" s="63" t="s">
        <v>10</v>
      </c>
      <c r="D53" s="63"/>
      <c r="E53" s="63"/>
      <c r="F53" s="63"/>
      <c r="G53" s="63"/>
      <c r="H53" s="63"/>
      <c r="I53" s="67"/>
      <c r="J53" s="68"/>
      <c r="K53" s="68"/>
      <c r="L53" s="68"/>
      <c r="M53" s="68"/>
      <c r="N53" s="68"/>
      <c r="O53" s="69"/>
    </row>
    <row r="54" spans="2:16" ht="39.75" customHeight="1" thickBot="1" x14ac:dyDescent="0.25">
      <c r="C54" s="55" t="s">
        <v>12</v>
      </c>
      <c r="D54" s="55"/>
      <c r="E54" s="55"/>
      <c r="F54" s="55"/>
      <c r="G54" s="55"/>
      <c r="H54" s="55"/>
      <c r="I54" s="55" t="s">
        <v>13</v>
      </c>
      <c r="J54" s="55"/>
      <c r="K54" s="55"/>
      <c r="L54" s="55"/>
      <c r="M54" s="55"/>
      <c r="N54" s="55"/>
      <c r="O54" s="55"/>
    </row>
  </sheetData>
  <sheetProtection selectLockedCells="1" selectUnlockedCells="1"/>
  <mergeCells count="72">
    <mergeCell ref="C1:O1"/>
    <mergeCell ref="N2:O2"/>
    <mergeCell ref="F16:H16"/>
    <mergeCell ref="C17:H17"/>
    <mergeCell ref="N15:O15"/>
    <mergeCell ref="C4:H4"/>
    <mergeCell ref="I16:O17"/>
    <mergeCell ref="N6:O6"/>
    <mergeCell ref="N14:O14"/>
    <mergeCell ref="N9:O9"/>
    <mergeCell ref="N10:O10"/>
    <mergeCell ref="C16:E16"/>
    <mergeCell ref="N4:O4"/>
    <mergeCell ref="N3:O3"/>
    <mergeCell ref="N26:O26"/>
    <mergeCell ref="B27:B32"/>
    <mergeCell ref="N27:O27"/>
    <mergeCell ref="N28:O28"/>
    <mergeCell ref="N29:O29"/>
    <mergeCell ref="N30:O30"/>
    <mergeCell ref="N31:O31"/>
    <mergeCell ref="N32:O32"/>
    <mergeCell ref="C22:H22"/>
    <mergeCell ref="N22:O22"/>
    <mergeCell ref="N23:O23"/>
    <mergeCell ref="N24:O24"/>
    <mergeCell ref="N25:O25"/>
    <mergeCell ref="B9:B14"/>
    <mergeCell ref="N5:O5"/>
    <mergeCell ref="C19:O19"/>
    <mergeCell ref="N20:O20"/>
    <mergeCell ref="N21:O21"/>
    <mergeCell ref="C18:H18"/>
    <mergeCell ref="I18:O18"/>
    <mergeCell ref="N7:O7"/>
    <mergeCell ref="C15:H15"/>
    <mergeCell ref="N13:O13"/>
    <mergeCell ref="N11:O11"/>
    <mergeCell ref="N12:O12"/>
    <mergeCell ref="N8:O8"/>
    <mergeCell ref="C33:H33"/>
    <mergeCell ref="N33:O33"/>
    <mergeCell ref="C34:E34"/>
    <mergeCell ref="F34:H34"/>
    <mergeCell ref="I34:O35"/>
    <mergeCell ref="C35:H35"/>
    <mergeCell ref="C36:H36"/>
    <mergeCell ref="I36:O36"/>
    <mergeCell ref="C37:O37"/>
    <mergeCell ref="N38:O38"/>
    <mergeCell ref="N39:O39"/>
    <mergeCell ref="C40:H40"/>
    <mergeCell ref="N40:O40"/>
    <mergeCell ref="N41:O41"/>
    <mergeCell ref="N42:O42"/>
    <mergeCell ref="N43:O43"/>
    <mergeCell ref="N44:O44"/>
    <mergeCell ref="B45:B50"/>
    <mergeCell ref="N45:O45"/>
    <mergeCell ref="N46:O46"/>
    <mergeCell ref="N47:O47"/>
    <mergeCell ref="N48:O48"/>
    <mergeCell ref="N49:O49"/>
    <mergeCell ref="N50:O50"/>
    <mergeCell ref="C54:H54"/>
    <mergeCell ref="I54:O54"/>
    <mergeCell ref="C51:H51"/>
    <mergeCell ref="N51:O51"/>
    <mergeCell ref="C52:E52"/>
    <mergeCell ref="F52:H52"/>
    <mergeCell ref="I52:O53"/>
    <mergeCell ref="C53:H53"/>
  </mergeCells>
  <phoneticPr fontId="5" type="noConversion"/>
  <printOptions horizontalCentered="1" verticalCentered="1"/>
  <pageMargins left="0.35433070866141703" right="0.31496062992126" top="0.15748031496063" bottom="0.15748031496063" header="0.27559055118110198" footer="0.15748031496063"/>
  <pageSetup paperSize="9" scale="86" orientation="landscape" r:id="rId1"/>
  <headerFooter alignWithMargins="0"/>
  <rowBreaks count="2" manualBreakCount="2">
    <brk id="18" min="1" max="14" man="1"/>
    <brk id="36" min="1" max="14" man="1"/>
  </rowBreaks>
  <ignoredErrors>
    <ignoredError sqref="C5:C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0"/>
  <sheetViews>
    <sheetView rightToLeft="1" workbookViewId="0">
      <selection activeCell="F8" sqref="F8"/>
    </sheetView>
  </sheetViews>
  <sheetFormatPr defaultColWidth="8.7109375" defaultRowHeight="12.75" x14ac:dyDescent="0.2"/>
  <cols>
    <col min="1" max="1" width="4.7109375" bestFit="1" customWidth="1"/>
    <col min="2" max="2" width="11" bestFit="1" customWidth="1"/>
    <col min="3" max="3" width="25.7109375" customWidth="1"/>
    <col min="4" max="4" width="13.7109375" bestFit="1" customWidth="1"/>
    <col min="5" max="5" width="13.7109375" customWidth="1"/>
    <col min="6" max="7" width="32.7109375" customWidth="1"/>
    <col min="8" max="8" width="47.28515625" customWidth="1"/>
    <col min="9" max="9" width="11.7109375" customWidth="1"/>
    <col min="10" max="10" width="15.7109375" customWidth="1"/>
    <col min="11" max="11" width="10.28515625" customWidth="1"/>
    <col min="12" max="12" width="11.7109375" customWidth="1"/>
    <col min="13" max="15" width="15.28515625" customWidth="1"/>
  </cols>
  <sheetData>
    <row r="1" spans="1:15" s="37" customFormat="1" ht="24" customHeight="1" x14ac:dyDescent="0.2">
      <c r="A1" s="34" t="s">
        <v>49</v>
      </c>
      <c r="B1" s="35" t="s">
        <v>50</v>
      </c>
      <c r="C1" s="35" t="s">
        <v>51</v>
      </c>
      <c r="D1" s="34" t="s">
        <v>52</v>
      </c>
      <c r="E1" s="35" t="s">
        <v>53</v>
      </c>
      <c r="F1" s="35" t="s">
        <v>54</v>
      </c>
      <c r="G1" s="34" t="s">
        <v>55</v>
      </c>
      <c r="H1" s="34" t="s">
        <v>56</v>
      </c>
      <c r="I1" s="35" t="s">
        <v>57</v>
      </c>
      <c r="J1" s="35" t="s">
        <v>58</v>
      </c>
      <c r="K1" s="36" t="s">
        <v>59</v>
      </c>
      <c r="L1" s="34" t="s">
        <v>60</v>
      </c>
      <c r="M1" s="34" t="s">
        <v>61</v>
      </c>
      <c r="N1" s="34" t="s">
        <v>62</v>
      </c>
      <c r="O1" s="34" t="s">
        <v>63</v>
      </c>
    </row>
    <row r="2" spans="1:15" x14ac:dyDescent="0.2">
      <c r="B2" s="38" t="s">
        <v>64</v>
      </c>
      <c r="C2" t="s">
        <v>65</v>
      </c>
      <c r="E2" t="s">
        <v>66</v>
      </c>
      <c r="F2" t="s">
        <v>67</v>
      </c>
      <c r="H2" s="39" t="s">
        <v>68</v>
      </c>
      <c r="I2" t="s">
        <v>69</v>
      </c>
      <c r="J2" s="40">
        <v>1</v>
      </c>
      <c r="K2" s="40" t="s">
        <v>70</v>
      </c>
    </row>
    <row r="3" spans="1:15" x14ac:dyDescent="0.2">
      <c r="B3" s="38" t="s">
        <v>64</v>
      </c>
      <c r="C3" t="s">
        <v>65</v>
      </c>
      <c r="E3" t="s">
        <v>66</v>
      </c>
      <c r="F3" t="s">
        <v>71</v>
      </c>
      <c r="H3" s="39" t="s">
        <v>68</v>
      </c>
      <c r="I3" t="s">
        <v>69</v>
      </c>
      <c r="J3" s="40">
        <v>1</v>
      </c>
      <c r="K3" s="40" t="s">
        <v>70</v>
      </c>
    </row>
    <row r="4" spans="1:15" x14ac:dyDescent="0.2">
      <c r="B4" s="38" t="s">
        <v>64</v>
      </c>
      <c r="C4" t="s">
        <v>65</v>
      </c>
      <c r="E4" t="s">
        <v>66</v>
      </c>
      <c r="F4" t="s">
        <v>72</v>
      </c>
      <c r="H4" s="39" t="s">
        <v>68</v>
      </c>
      <c r="I4" t="s">
        <v>69</v>
      </c>
      <c r="J4" s="40">
        <v>1</v>
      </c>
      <c r="K4" s="40" t="s">
        <v>70</v>
      </c>
    </row>
    <row r="5" spans="1:15" x14ac:dyDescent="0.2">
      <c r="B5" s="38" t="s">
        <v>64</v>
      </c>
      <c r="C5" t="s">
        <v>65</v>
      </c>
      <c r="E5" t="s">
        <v>66</v>
      </c>
      <c r="F5" t="s">
        <v>73</v>
      </c>
      <c r="H5" s="39" t="s">
        <v>68</v>
      </c>
      <c r="I5" t="s">
        <v>69</v>
      </c>
      <c r="J5" s="40">
        <v>1</v>
      </c>
      <c r="K5" s="40" t="s">
        <v>70</v>
      </c>
    </row>
    <row r="6" spans="1:15" x14ac:dyDescent="0.2">
      <c r="B6" s="38" t="s">
        <v>64</v>
      </c>
      <c r="C6" t="s">
        <v>65</v>
      </c>
      <c r="E6" t="s">
        <v>66</v>
      </c>
      <c r="F6" t="s">
        <v>74</v>
      </c>
      <c r="H6" s="39" t="s">
        <v>68</v>
      </c>
      <c r="I6" t="s">
        <v>69</v>
      </c>
      <c r="J6" s="40">
        <v>1</v>
      </c>
      <c r="K6" s="40" t="s">
        <v>70</v>
      </c>
    </row>
    <row r="7" spans="1:15" x14ac:dyDescent="0.2">
      <c r="B7" s="38" t="s">
        <v>64</v>
      </c>
      <c r="C7" t="s">
        <v>65</v>
      </c>
      <c r="E7" t="s">
        <v>66</v>
      </c>
      <c r="F7" t="s">
        <v>75</v>
      </c>
      <c r="H7" s="39" t="s">
        <v>68</v>
      </c>
      <c r="I7" t="s">
        <v>69</v>
      </c>
      <c r="J7" s="40">
        <v>1</v>
      </c>
      <c r="K7" s="40" t="s">
        <v>70</v>
      </c>
    </row>
    <row r="8" spans="1:15" x14ac:dyDescent="0.2">
      <c r="B8" s="38" t="s">
        <v>64</v>
      </c>
      <c r="C8" t="s">
        <v>65</v>
      </c>
      <c r="E8" t="s">
        <v>66</v>
      </c>
      <c r="F8" t="s">
        <v>76</v>
      </c>
      <c r="H8" s="39" t="s">
        <v>68</v>
      </c>
      <c r="I8" t="s">
        <v>69</v>
      </c>
      <c r="J8" s="40">
        <v>1</v>
      </c>
      <c r="K8" s="40" t="s">
        <v>70</v>
      </c>
    </row>
    <row r="9" spans="1:15" x14ac:dyDescent="0.2">
      <c r="B9" s="38" t="s">
        <v>64</v>
      </c>
      <c r="C9" t="s">
        <v>65</v>
      </c>
      <c r="E9" t="s">
        <v>66</v>
      </c>
      <c r="F9" t="s">
        <v>77</v>
      </c>
      <c r="H9" s="39" t="s">
        <v>68</v>
      </c>
      <c r="I9" t="s">
        <v>69</v>
      </c>
      <c r="J9" s="40">
        <v>1</v>
      </c>
      <c r="K9" s="40" t="s">
        <v>70</v>
      </c>
    </row>
    <row r="10" spans="1:15" x14ac:dyDescent="0.2">
      <c r="B10" s="38" t="s">
        <v>64</v>
      </c>
      <c r="C10" t="s">
        <v>65</v>
      </c>
      <c r="E10" t="s">
        <v>66</v>
      </c>
      <c r="F10" t="s">
        <v>78</v>
      </c>
      <c r="H10" s="39" t="s">
        <v>68</v>
      </c>
      <c r="I10" t="s">
        <v>69</v>
      </c>
      <c r="J10" s="40">
        <v>1</v>
      </c>
      <c r="K10" s="40" t="s">
        <v>70</v>
      </c>
    </row>
    <row r="11" spans="1:15" x14ac:dyDescent="0.2">
      <c r="B11" s="38" t="s">
        <v>64</v>
      </c>
      <c r="C11" t="s">
        <v>65</v>
      </c>
      <c r="E11" t="s">
        <v>66</v>
      </c>
      <c r="F11" t="s">
        <v>79</v>
      </c>
      <c r="H11" s="39" t="s">
        <v>68</v>
      </c>
      <c r="I11" t="s">
        <v>69</v>
      </c>
      <c r="J11" s="40">
        <v>1</v>
      </c>
      <c r="K11" s="40" t="s">
        <v>70</v>
      </c>
    </row>
    <row r="12" spans="1:15" x14ac:dyDescent="0.2">
      <c r="B12" s="38" t="s">
        <v>64</v>
      </c>
      <c r="C12" t="s">
        <v>65</v>
      </c>
      <c r="E12" t="s">
        <v>66</v>
      </c>
      <c r="F12" t="s">
        <v>80</v>
      </c>
      <c r="H12" s="39" t="s">
        <v>68</v>
      </c>
      <c r="I12" t="s">
        <v>69</v>
      </c>
      <c r="J12" s="40">
        <v>1</v>
      </c>
      <c r="K12" s="40" t="s">
        <v>70</v>
      </c>
    </row>
    <row r="13" spans="1:15" x14ac:dyDescent="0.2">
      <c r="B13" s="38" t="s">
        <v>64</v>
      </c>
      <c r="C13" t="s">
        <v>65</v>
      </c>
      <c r="E13" t="s">
        <v>66</v>
      </c>
      <c r="F13" t="s">
        <v>81</v>
      </c>
      <c r="H13" s="39" t="s">
        <v>68</v>
      </c>
      <c r="I13" t="s">
        <v>69</v>
      </c>
      <c r="J13" s="40">
        <v>1</v>
      </c>
      <c r="K13" s="40" t="s">
        <v>70</v>
      </c>
    </row>
    <row r="14" spans="1:15" x14ac:dyDescent="0.2">
      <c r="B14" s="38" t="s">
        <v>64</v>
      </c>
      <c r="C14" t="s">
        <v>65</v>
      </c>
      <c r="E14" t="s">
        <v>66</v>
      </c>
      <c r="F14" t="s">
        <v>82</v>
      </c>
      <c r="H14" s="39" t="s">
        <v>68</v>
      </c>
      <c r="I14" t="s">
        <v>69</v>
      </c>
      <c r="J14" s="40">
        <v>1</v>
      </c>
      <c r="K14" s="40" t="s">
        <v>70</v>
      </c>
    </row>
    <row r="15" spans="1:15" x14ac:dyDescent="0.2">
      <c r="B15" s="38" t="s">
        <v>64</v>
      </c>
      <c r="C15" t="s">
        <v>65</v>
      </c>
      <c r="E15" t="s">
        <v>66</v>
      </c>
      <c r="F15" t="s">
        <v>83</v>
      </c>
      <c r="H15" s="39" t="s">
        <v>68</v>
      </c>
      <c r="I15" t="s">
        <v>69</v>
      </c>
      <c r="J15" s="40">
        <v>1</v>
      </c>
      <c r="K15" s="40" t="s">
        <v>70</v>
      </c>
    </row>
    <row r="16" spans="1:15" x14ac:dyDescent="0.2">
      <c r="B16" s="38" t="s">
        <v>64</v>
      </c>
      <c r="C16" t="s">
        <v>65</v>
      </c>
      <c r="E16" t="s">
        <v>66</v>
      </c>
      <c r="F16" t="s">
        <v>84</v>
      </c>
      <c r="H16" s="39" t="s">
        <v>68</v>
      </c>
      <c r="I16" t="s">
        <v>69</v>
      </c>
      <c r="J16" s="40">
        <v>1</v>
      </c>
      <c r="K16" s="40" t="s">
        <v>70</v>
      </c>
    </row>
    <row r="17" spans="2:11" x14ac:dyDescent="0.2">
      <c r="B17" s="38" t="s">
        <v>64</v>
      </c>
      <c r="C17" t="s">
        <v>65</v>
      </c>
      <c r="E17" t="s">
        <v>66</v>
      </c>
      <c r="F17" t="s">
        <v>85</v>
      </c>
      <c r="H17" s="39" t="s">
        <v>68</v>
      </c>
      <c r="I17" t="s">
        <v>69</v>
      </c>
      <c r="J17" s="40">
        <v>1</v>
      </c>
      <c r="K17" s="40" t="s">
        <v>70</v>
      </c>
    </row>
    <row r="18" spans="2:11" x14ac:dyDescent="0.2">
      <c r="B18" s="38" t="s">
        <v>64</v>
      </c>
      <c r="C18" t="s">
        <v>65</v>
      </c>
      <c r="E18" t="s">
        <v>66</v>
      </c>
      <c r="F18" t="s">
        <v>86</v>
      </c>
      <c r="H18" s="39" t="s">
        <v>68</v>
      </c>
      <c r="I18" t="s">
        <v>69</v>
      </c>
      <c r="J18" s="40">
        <v>1</v>
      </c>
      <c r="K18" s="40" t="s">
        <v>70</v>
      </c>
    </row>
    <row r="19" spans="2:11" x14ac:dyDescent="0.2">
      <c r="B19" s="38" t="s">
        <v>64</v>
      </c>
      <c r="C19" t="s">
        <v>65</v>
      </c>
      <c r="E19" t="s">
        <v>66</v>
      </c>
      <c r="F19" t="s">
        <v>87</v>
      </c>
      <c r="H19" s="39" t="s">
        <v>68</v>
      </c>
      <c r="I19" t="s">
        <v>69</v>
      </c>
      <c r="J19" s="40">
        <v>1</v>
      </c>
      <c r="K19" s="40" t="s">
        <v>70</v>
      </c>
    </row>
    <row r="20" spans="2:11" x14ac:dyDescent="0.2">
      <c r="B20" s="38" t="s">
        <v>64</v>
      </c>
      <c r="C20" t="s">
        <v>65</v>
      </c>
      <c r="E20" t="s">
        <v>66</v>
      </c>
      <c r="F20" t="s">
        <v>88</v>
      </c>
      <c r="H20" s="39" t="s">
        <v>68</v>
      </c>
      <c r="I20" t="s">
        <v>69</v>
      </c>
      <c r="J20" s="40">
        <v>1</v>
      </c>
      <c r="K20" s="40" t="s">
        <v>70</v>
      </c>
    </row>
    <row r="21" spans="2:11" x14ac:dyDescent="0.2">
      <c r="B21" s="38" t="s">
        <v>64</v>
      </c>
      <c r="C21" t="s">
        <v>65</v>
      </c>
      <c r="E21" t="s">
        <v>66</v>
      </c>
      <c r="F21" t="s">
        <v>89</v>
      </c>
      <c r="H21" s="39" t="s">
        <v>68</v>
      </c>
      <c r="I21" t="s">
        <v>69</v>
      </c>
      <c r="J21" s="40">
        <v>1</v>
      </c>
      <c r="K21" s="40" t="s">
        <v>70</v>
      </c>
    </row>
    <row r="22" spans="2:11" x14ac:dyDescent="0.2">
      <c r="B22" s="38" t="s">
        <v>64</v>
      </c>
      <c r="C22" t="s">
        <v>65</v>
      </c>
      <c r="E22" t="s">
        <v>66</v>
      </c>
      <c r="F22" t="s">
        <v>90</v>
      </c>
      <c r="H22" s="39" t="s">
        <v>68</v>
      </c>
      <c r="I22" t="s">
        <v>69</v>
      </c>
      <c r="J22" s="40">
        <v>1</v>
      </c>
      <c r="K22" s="40" t="s">
        <v>70</v>
      </c>
    </row>
    <row r="23" spans="2:11" x14ac:dyDescent="0.2">
      <c r="B23" s="38" t="s">
        <v>64</v>
      </c>
      <c r="C23" t="s">
        <v>65</v>
      </c>
      <c r="E23" t="s">
        <v>66</v>
      </c>
      <c r="F23" t="s">
        <v>91</v>
      </c>
      <c r="H23" s="39" t="s">
        <v>68</v>
      </c>
      <c r="I23" t="s">
        <v>69</v>
      </c>
      <c r="J23" s="40">
        <v>1</v>
      </c>
      <c r="K23" s="40" t="s">
        <v>70</v>
      </c>
    </row>
    <row r="24" spans="2:11" x14ac:dyDescent="0.2">
      <c r="B24" s="38" t="s">
        <v>64</v>
      </c>
      <c r="C24" t="s">
        <v>65</v>
      </c>
      <c r="E24" t="s">
        <v>66</v>
      </c>
      <c r="F24" t="s">
        <v>92</v>
      </c>
      <c r="H24" s="39" t="s">
        <v>68</v>
      </c>
      <c r="I24" t="s">
        <v>69</v>
      </c>
      <c r="J24" s="40">
        <v>1</v>
      </c>
      <c r="K24" s="40" t="s">
        <v>70</v>
      </c>
    </row>
    <row r="25" spans="2:11" x14ac:dyDescent="0.2">
      <c r="B25" s="38" t="s">
        <v>64</v>
      </c>
      <c r="C25" t="s">
        <v>65</v>
      </c>
      <c r="E25" t="s">
        <v>66</v>
      </c>
      <c r="F25" t="s">
        <v>93</v>
      </c>
      <c r="H25" s="39" t="s">
        <v>68</v>
      </c>
      <c r="I25" t="s">
        <v>69</v>
      </c>
      <c r="J25" s="40">
        <v>1</v>
      </c>
      <c r="K25" s="40" t="s">
        <v>70</v>
      </c>
    </row>
    <row r="26" spans="2:11" x14ac:dyDescent="0.2">
      <c r="B26" s="38" t="s">
        <v>64</v>
      </c>
      <c r="C26" t="s">
        <v>65</v>
      </c>
      <c r="E26" t="s">
        <v>66</v>
      </c>
      <c r="F26" t="s">
        <v>94</v>
      </c>
      <c r="H26" s="39" t="s">
        <v>68</v>
      </c>
      <c r="I26" t="s">
        <v>69</v>
      </c>
      <c r="J26" s="40">
        <v>1</v>
      </c>
      <c r="K26" s="40" t="s">
        <v>70</v>
      </c>
    </row>
    <row r="27" spans="2:11" x14ac:dyDescent="0.2">
      <c r="B27" s="38" t="s">
        <v>64</v>
      </c>
      <c r="C27" t="s">
        <v>65</v>
      </c>
      <c r="E27" t="s">
        <v>66</v>
      </c>
      <c r="F27" t="s">
        <v>95</v>
      </c>
      <c r="H27" s="39" t="s">
        <v>68</v>
      </c>
      <c r="I27" t="s">
        <v>69</v>
      </c>
      <c r="J27" s="40">
        <v>1</v>
      </c>
      <c r="K27" s="40" t="s">
        <v>70</v>
      </c>
    </row>
    <row r="28" spans="2:11" x14ac:dyDescent="0.2">
      <c r="B28" s="38" t="s">
        <v>64</v>
      </c>
      <c r="C28" t="s">
        <v>65</v>
      </c>
      <c r="E28" t="s">
        <v>66</v>
      </c>
      <c r="F28" t="s">
        <v>96</v>
      </c>
      <c r="H28" s="39" t="s">
        <v>68</v>
      </c>
      <c r="I28" t="s">
        <v>69</v>
      </c>
      <c r="J28" s="40">
        <v>1</v>
      </c>
      <c r="K28" s="40" t="s">
        <v>70</v>
      </c>
    </row>
    <row r="29" spans="2:11" x14ac:dyDescent="0.2">
      <c r="B29" s="38" t="s">
        <v>64</v>
      </c>
      <c r="C29" t="s">
        <v>65</v>
      </c>
      <c r="E29" t="s">
        <v>66</v>
      </c>
      <c r="F29" t="s">
        <v>97</v>
      </c>
      <c r="H29" s="39" t="s">
        <v>68</v>
      </c>
      <c r="I29" t="s">
        <v>69</v>
      </c>
      <c r="J29" s="40">
        <v>1</v>
      </c>
      <c r="K29" s="40" t="s">
        <v>70</v>
      </c>
    </row>
    <row r="30" spans="2:11" x14ac:dyDescent="0.2">
      <c r="B30" s="38" t="s">
        <v>64</v>
      </c>
      <c r="C30" t="s">
        <v>65</v>
      </c>
      <c r="E30" t="s">
        <v>66</v>
      </c>
      <c r="F30" t="s">
        <v>98</v>
      </c>
      <c r="H30" s="39" t="s">
        <v>68</v>
      </c>
      <c r="I30" t="s">
        <v>69</v>
      </c>
      <c r="J30" s="40">
        <v>1</v>
      </c>
      <c r="K30" s="40" t="s">
        <v>70</v>
      </c>
    </row>
    <row r="31" spans="2:11" x14ac:dyDescent="0.2">
      <c r="B31" s="38" t="s">
        <v>64</v>
      </c>
      <c r="C31" t="s">
        <v>65</v>
      </c>
      <c r="E31" t="s">
        <v>66</v>
      </c>
      <c r="F31" t="s">
        <v>99</v>
      </c>
      <c r="H31" s="39" t="s">
        <v>68</v>
      </c>
      <c r="I31" t="s">
        <v>69</v>
      </c>
      <c r="J31" s="40">
        <v>1</v>
      </c>
      <c r="K31" s="40" t="s">
        <v>70</v>
      </c>
    </row>
    <row r="32" spans="2:11" x14ac:dyDescent="0.2">
      <c r="B32" s="38" t="s">
        <v>64</v>
      </c>
      <c r="C32" t="s">
        <v>65</v>
      </c>
      <c r="E32" t="s">
        <v>66</v>
      </c>
      <c r="F32" t="s">
        <v>100</v>
      </c>
      <c r="H32" s="39" t="s">
        <v>68</v>
      </c>
      <c r="I32" t="s">
        <v>69</v>
      </c>
      <c r="J32" s="40">
        <v>1</v>
      </c>
      <c r="K32" s="40" t="s">
        <v>70</v>
      </c>
    </row>
    <row r="33" spans="2:11" x14ac:dyDescent="0.2">
      <c r="B33" s="38" t="s">
        <v>64</v>
      </c>
      <c r="C33" t="s">
        <v>65</v>
      </c>
      <c r="E33" t="s">
        <v>66</v>
      </c>
      <c r="F33" t="s">
        <v>101</v>
      </c>
      <c r="H33" s="39" t="s">
        <v>68</v>
      </c>
      <c r="I33" t="s">
        <v>69</v>
      </c>
      <c r="J33" s="40">
        <v>1</v>
      </c>
      <c r="K33" s="40" t="s">
        <v>70</v>
      </c>
    </row>
    <row r="34" spans="2:11" x14ac:dyDescent="0.2">
      <c r="B34" s="38" t="s">
        <v>64</v>
      </c>
      <c r="C34" t="s">
        <v>65</v>
      </c>
      <c r="E34" t="s">
        <v>66</v>
      </c>
      <c r="F34" t="s">
        <v>102</v>
      </c>
      <c r="H34" s="39" t="s">
        <v>68</v>
      </c>
      <c r="I34" t="s">
        <v>69</v>
      </c>
      <c r="J34" s="40">
        <v>1</v>
      </c>
      <c r="K34" s="40" t="s">
        <v>70</v>
      </c>
    </row>
    <row r="35" spans="2:11" x14ac:dyDescent="0.2">
      <c r="B35" s="38" t="s">
        <v>64</v>
      </c>
      <c r="C35" t="s">
        <v>65</v>
      </c>
      <c r="E35" t="s">
        <v>66</v>
      </c>
      <c r="F35" t="s">
        <v>103</v>
      </c>
      <c r="H35" s="39" t="s">
        <v>68</v>
      </c>
      <c r="I35" t="s">
        <v>69</v>
      </c>
      <c r="J35" s="40">
        <v>1</v>
      </c>
      <c r="K35" s="40" t="s">
        <v>70</v>
      </c>
    </row>
    <row r="36" spans="2:11" x14ac:dyDescent="0.2">
      <c r="B36" s="38" t="s">
        <v>64</v>
      </c>
      <c r="C36" t="s">
        <v>65</v>
      </c>
      <c r="E36" t="s">
        <v>66</v>
      </c>
      <c r="F36" t="s">
        <v>104</v>
      </c>
      <c r="H36" s="39" t="s">
        <v>68</v>
      </c>
      <c r="I36" t="s">
        <v>69</v>
      </c>
      <c r="J36" s="40">
        <v>1</v>
      </c>
      <c r="K36" s="40" t="s">
        <v>70</v>
      </c>
    </row>
    <row r="37" spans="2:11" x14ac:dyDescent="0.2">
      <c r="B37" s="38" t="s">
        <v>64</v>
      </c>
      <c r="C37" t="s">
        <v>65</v>
      </c>
      <c r="E37" t="s">
        <v>66</v>
      </c>
      <c r="F37" t="s">
        <v>105</v>
      </c>
      <c r="H37" s="39" t="s">
        <v>68</v>
      </c>
      <c r="I37" t="s">
        <v>69</v>
      </c>
      <c r="J37" s="40">
        <v>1</v>
      </c>
      <c r="K37" s="40" t="s">
        <v>70</v>
      </c>
    </row>
    <row r="38" spans="2:11" x14ac:dyDescent="0.2">
      <c r="B38" s="38" t="s">
        <v>64</v>
      </c>
      <c r="C38" t="s">
        <v>65</v>
      </c>
      <c r="E38" t="s">
        <v>66</v>
      </c>
      <c r="F38" t="s">
        <v>106</v>
      </c>
      <c r="H38" s="39" t="s">
        <v>68</v>
      </c>
      <c r="I38" t="s">
        <v>69</v>
      </c>
      <c r="J38" s="40">
        <v>1</v>
      </c>
      <c r="K38" s="40" t="s">
        <v>70</v>
      </c>
    </row>
    <row r="39" spans="2:11" x14ac:dyDescent="0.2">
      <c r="B39" s="38" t="s">
        <v>64</v>
      </c>
      <c r="C39" t="s">
        <v>65</v>
      </c>
      <c r="E39" t="s">
        <v>66</v>
      </c>
      <c r="F39" t="s">
        <v>107</v>
      </c>
      <c r="H39" s="39" t="s">
        <v>68</v>
      </c>
      <c r="I39" t="s">
        <v>69</v>
      </c>
      <c r="J39" s="40">
        <v>1</v>
      </c>
      <c r="K39" s="40" t="s">
        <v>70</v>
      </c>
    </row>
    <row r="40" spans="2:11" x14ac:dyDescent="0.2">
      <c r="B40" s="38" t="s">
        <v>64</v>
      </c>
      <c r="C40" t="s">
        <v>65</v>
      </c>
      <c r="E40" t="s">
        <v>66</v>
      </c>
      <c r="F40" t="s">
        <v>108</v>
      </c>
      <c r="H40" s="39" t="s">
        <v>68</v>
      </c>
      <c r="I40" t="s">
        <v>69</v>
      </c>
      <c r="J40" s="40">
        <v>1</v>
      </c>
      <c r="K40" s="40" t="s">
        <v>70</v>
      </c>
    </row>
    <row r="41" spans="2:11" x14ac:dyDescent="0.2">
      <c r="B41" s="38" t="s">
        <v>64</v>
      </c>
      <c r="C41" t="s">
        <v>65</v>
      </c>
      <c r="E41" t="s">
        <v>66</v>
      </c>
      <c r="F41" t="s">
        <v>109</v>
      </c>
      <c r="H41" s="39" t="s">
        <v>68</v>
      </c>
      <c r="I41" t="s">
        <v>69</v>
      </c>
      <c r="J41" s="40">
        <v>1</v>
      </c>
      <c r="K41" s="40" t="s">
        <v>70</v>
      </c>
    </row>
    <row r="42" spans="2:11" x14ac:dyDescent="0.2">
      <c r="B42" s="38" t="s">
        <v>64</v>
      </c>
      <c r="C42" t="s">
        <v>65</v>
      </c>
      <c r="E42" t="s">
        <v>66</v>
      </c>
      <c r="F42" t="s">
        <v>110</v>
      </c>
      <c r="H42" s="39" t="s">
        <v>68</v>
      </c>
      <c r="I42" t="s">
        <v>69</v>
      </c>
      <c r="J42" s="40">
        <v>1</v>
      </c>
      <c r="K42" s="40" t="s">
        <v>70</v>
      </c>
    </row>
    <row r="43" spans="2:11" x14ac:dyDescent="0.2">
      <c r="B43" s="38" t="s">
        <v>64</v>
      </c>
      <c r="C43" t="s">
        <v>65</v>
      </c>
      <c r="E43" t="s">
        <v>66</v>
      </c>
      <c r="F43" t="s">
        <v>111</v>
      </c>
      <c r="H43" s="39" t="s">
        <v>68</v>
      </c>
      <c r="I43" t="s">
        <v>69</v>
      </c>
      <c r="J43" s="40">
        <v>1</v>
      </c>
      <c r="K43" s="40" t="s">
        <v>70</v>
      </c>
    </row>
    <row r="44" spans="2:11" x14ac:dyDescent="0.2">
      <c r="B44" s="38" t="s">
        <v>64</v>
      </c>
      <c r="C44" t="s">
        <v>65</v>
      </c>
      <c r="E44" t="s">
        <v>66</v>
      </c>
      <c r="F44" t="s">
        <v>112</v>
      </c>
      <c r="H44" s="39" t="s">
        <v>68</v>
      </c>
      <c r="I44" t="s">
        <v>69</v>
      </c>
      <c r="J44" s="40">
        <v>1</v>
      </c>
      <c r="K44" s="40" t="s">
        <v>70</v>
      </c>
    </row>
    <row r="45" spans="2:11" x14ac:dyDescent="0.2">
      <c r="B45" s="38" t="s">
        <v>64</v>
      </c>
      <c r="C45" t="s">
        <v>65</v>
      </c>
      <c r="E45" t="s">
        <v>66</v>
      </c>
      <c r="F45" t="s">
        <v>113</v>
      </c>
      <c r="H45" s="39" t="s">
        <v>68</v>
      </c>
      <c r="I45" t="s">
        <v>69</v>
      </c>
      <c r="J45" s="40">
        <v>1</v>
      </c>
      <c r="K45" s="40" t="s">
        <v>70</v>
      </c>
    </row>
    <row r="46" spans="2:11" x14ac:dyDescent="0.2">
      <c r="B46" s="38" t="s">
        <v>64</v>
      </c>
      <c r="C46" t="s">
        <v>65</v>
      </c>
      <c r="E46" t="s">
        <v>66</v>
      </c>
      <c r="F46" t="s">
        <v>114</v>
      </c>
      <c r="H46" s="39" t="s">
        <v>68</v>
      </c>
      <c r="I46" t="s">
        <v>69</v>
      </c>
      <c r="J46" s="40">
        <v>1</v>
      </c>
      <c r="K46" s="40" t="s">
        <v>70</v>
      </c>
    </row>
    <row r="47" spans="2:11" x14ac:dyDescent="0.2">
      <c r="B47" s="38" t="s">
        <v>64</v>
      </c>
      <c r="C47" t="s">
        <v>65</v>
      </c>
      <c r="E47" t="s">
        <v>66</v>
      </c>
      <c r="F47" t="s">
        <v>115</v>
      </c>
      <c r="H47" s="39" t="s">
        <v>68</v>
      </c>
      <c r="I47" t="s">
        <v>69</v>
      </c>
      <c r="J47" s="40">
        <v>1</v>
      </c>
      <c r="K47" s="40" t="s">
        <v>70</v>
      </c>
    </row>
    <row r="48" spans="2:11" x14ac:dyDescent="0.2">
      <c r="B48" s="38" t="s">
        <v>64</v>
      </c>
      <c r="C48" t="s">
        <v>65</v>
      </c>
      <c r="E48" t="s">
        <v>66</v>
      </c>
      <c r="F48" t="s">
        <v>116</v>
      </c>
      <c r="H48" s="39" t="s">
        <v>68</v>
      </c>
      <c r="I48" t="s">
        <v>69</v>
      </c>
      <c r="J48" s="40">
        <v>1</v>
      </c>
      <c r="K48" s="40" t="s">
        <v>70</v>
      </c>
    </row>
    <row r="49" spans="2:11" x14ac:dyDescent="0.2">
      <c r="B49" s="38" t="s">
        <v>64</v>
      </c>
      <c r="C49" t="s">
        <v>65</v>
      </c>
      <c r="E49" t="s">
        <v>66</v>
      </c>
      <c r="F49" t="s">
        <v>117</v>
      </c>
      <c r="H49" s="39" t="s">
        <v>68</v>
      </c>
      <c r="I49" t="s">
        <v>69</v>
      </c>
      <c r="J49" s="40">
        <v>1</v>
      </c>
      <c r="K49" s="40" t="s">
        <v>70</v>
      </c>
    </row>
    <row r="50" spans="2:11" x14ac:dyDescent="0.2">
      <c r="B50" s="38" t="s">
        <v>64</v>
      </c>
      <c r="C50" t="s">
        <v>65</v>
      </c>
      <c r="E50" t="s">
        <v>66</v>
      </c>
      <c r="F50" t="s">
        <v>118</v>
      </c>
      <c r="H50" s="39" t="s">
        <v>68</v>
      </c>
      <c r="I50" t="s">
        <v>69</v>
      </c>
      <c r="J50" s="40">
        <v>1</v>
      </c>
      <c r="K50" s="40" t="s">
        <v>70</v>
      </c>
    </row>
    <row r="51" spans="2:11" x14ac:dyDescent="0.2">
      <c r="B51" s="38" t="s">
        <v>64</v>
      </c>
      <c r="C51" t="s">
        <v>65</v>
      </c>
      <c r="E51" t="s">
        <v>66</v>
      </c>
      <c r="F51" t="s">
        <v>119</v>
      </c>
      <c r="H51" s="39" t="s">
        <v>68</v>
      </c>
      <c r="I51" t="s">
        <v>69</v>
      </c>
      <c r="J51" s="40">
        <v>1</v>
      </c>
      <c r="K51" s="40" t="s">
        <v>70</v>
      </c>
    </row>
    <row r="52" spans="2:11" x14ac:dyDescent="0.2">
      <c r="B52" s="38" t="s">
        <v>64</v>
      </c>
      <c r="C52" t="s">
        <v>65</v>
      </c>
      <c r="E52" t="s">
        <v>66</v>
      </c>
      <c r="F52" t="s">
        <v>120</v>
      </c>
      <c r="H52" s="39" t="s">
        <v>68</v>
      </c>
      <c r="I52" t="s">
        <v>69</v>
      </c>
      <c r="J52" s="40">
        <v>1</v>
      </c>
      <c r="K52" s="40" t="s">
        <v>70</v>
      </c>
    </row>
    <row r="53" spans="2:11" x14ac:dyDescent="0.2">
      <c r="B53" s="38" t="s">
        <v>64</v>
      </c>
      <c r="C53" t="s">
        <v>65</v>
      </c>
      <c r="E53" t="s">
        <v>66</v>
      </c>
      <c r="F53" t="s">
        <v>121</v>
      </c>
      <c r="H53" s="39" t="s">
        <v>68</v>
      </c>
      <c r="I53" t="s">
        <v>69</v>
      </c>
      <c r="J53" s="40">
        <v>1</v>
      </c>
      <c r="K53" s="40" t="s">
        <v>70</v>
      </c>
    </row>
    <row r="54" spans="2:11" x14ac:dyDescent="0.2">
      <c r="B54" s="38" t="s">
        <v>64</v>
      </c>
      <c r="C54" t="s">
        <v>65</v>
      </c>
      <c r="E54" t="s">
        <v>66</v>
      </c>
      <c r="F54" t="s">
        <v>122</v>
      </c>
      <c r="H54" s="39" t="s">
        <v>68</v>
      </c>
      <c r="I54" t="s">
        <v>69</v>
      </c>
      <c r="J54" s="40">
        <v>1</v>
      </c>
      <c r="K54" s="40" t="s">
        <v>70</v>
      </c>
    </row>
    <row r="55" spans="2:11" x14ac:dyDescent="0.2">
      <c r="B55" s="38" t="s">
        <v>64</v>
      </c>
      <c r="C55" t="s">
        <v>65</v>
      </c>
      <c r="E55" t="s">
        <v>66</v>
      </c>
      <c r="F55" t="s">
        <v>123</v>
      </c>
      <c r="H55" s="39" t="s">
        <v>68</v>
      </c>
      <c r="I55" t="s">
        <v>69</v>
      </c>
      <c r="J55" s="40">
        <v>1</v>
      </c>
      <c r="K55" s="40" t="s">
        <v>70</v>
      </c>
    </row>
    <row r="56" spans="2:11" x14ac:dyDescent="0.2">
      <c r="B56" s="38" t="s">
        <v>64</v>
      </c>
      <c r="C56" t="s">
        <v>65</v>
      </c>
      <c r="E56" t="s">
        <v>66</v>
      </c>
      <c r="F56" t="s">
        <v>124</v>
      </c>
      <c r="H56" s="39" t="s">
        <v>68</v>
      </c>
      <c r="I56" t="s">
        <v>69</v>
      </c>
      <c r="J56" s="40">
        <v>1</v>
      </c>
      <c r="K56" s="40" t="s">
        <v>70</v>
      </c>
    </row>
    <row r="57" spans="2:11" x14ac:dyDescent="0.2">
      <c r="B57" s="38" t="s">
        <v>64</v>
      </c>
      <c r="C57" t="s">
        <v>65</v>
      </c>
      <c r="E57" t="s">
        <v>66</v>
      </c>
      <c r="F57" t="s">
        <v>125</v>
      </c>
      <c r="H57" s="39" t="s">
        <v>68</v>
      </c>
      <c r="I57" t="s">
        <v>69</v>
      </c>
      <c r="J57" s="40">
        <v>1</v>
      </c>
      <c r="K57" s="40" t="s">
        <v>70</v>
      </c>
    </row>
    <row r="58" spans="2:11" x14ac:dyDescent="0.2">
      <c r="B58" s="38" t="s">
        <v>64</v>
      </c>
      <c r="C58" t="s">
        <v>65</v>
      </c>
      <c r="E58" t="s">
        <v>66</v>
      </c>
      <c r="F58" t="s">
        <v>126</v>
      </c>
      <c r="H58" s="39" t="s">
        <v>68</v>
      </c>
      <c r="I58" t="s">
        <v>69</v>
      </c>
      <c r="J58" s="40">
        <v>1</v>
      </c>
      <c r="K58" s="40" t="s">
        <v>70</v>
      </c>
    </row>
    <row r="59" spans="2:11" x14ac:dyDescent="0.2">
      <c r="B59" s="38" t="s">
        <v>64</v>
      </c>
      <c r="C59" t="s">
        <v>65</v>
      </c>
      <c r="E59" t="s">
        <v>66</v>
      </c>
      <c r="F59" t="s">
        <v>127</v>
      </c>
      <c r="H59" s="39" t="s">
        <v>68</v>
      </c>
      <c r="I59" t="s">
        <v>69</v>
      </c>
      <c r="J59" s="40">
        <v>1</v>
      </c>
      <c r="K59" s="40" t="s">
        <v>70</v>
      </c>
    </row>
    <row r="60" spans="2:11" x14ac:dyDescent="0.2">
      <c r="B60" s="38" t="s">
        <v>64</v>
      </c>
      <c r="C60" t="s">
        <v>65</v>
      </c>
      <c r="E60" t="s">
        <v>66</v>
      </c>
      <c r="F60" t="s">
        <v>128</v>
      </c>
      <c r="H60" s="39" t="s">
        <v>68</v>
      </c>
      <c r="I60" t="s">
        <v>69</v>
      </c>
      <c r="J60" s="40">
        <v>1</v>
      </c>
      <c r="K60" s="40" t="s">
        <v>70</v>
      </c>
    </row>
    <row r="61" spans="2:11" x14ac:dyDescent="0.2">
      <c r="B61" s="38" t="s">
        <v>64</v>
      </c>
      <c r="C61" t="s">
        <v>65</v>
      </c>
      <c r="E61" t="s">
        <v>66</v>
      </c>
      <c r="F61" t="s">
        <v>129</v>
      </c>
      <c r="H61" s="39" t="s">
        <v>68</v>
      </c>
      <c r="I61" t="s">
        <v>69</v>
      </c>
      <c r="J61" s="40">
        <v>1</v>
      </c>
      <c r="K61" s="40" t="s">
        <v>70</v>
      </c>
    </row>
    <row r="62" spans="2:11" x14ac:dyDescent="0.2">
      <c r="B62" s="38" t="s">
        <v>64</v>
      </c>
      <c r="C62" t="s">
        <v>65</v>
      </c>
      <c r="E62" t="s">
        <v>66</v>
      </c>
      <c r="F62" t="s">
        <v>130</v>
      </c>
      <c r="H62" s="39" t="s">
        <v>68</v>
      </c>
      <c r="I62" t="s">
        <v>69</v>
      </c>
      <c r="J62" s="40">
        <v>1</v>
      </c>
      <c r="K62" s="40" t="s">
        <v>70</v>
      </c>
    </row>
    <row r="63" spans="2:11" x14ac:dyDescent="0.2">
      <c r="B63" s="38" t="s">
        <v>64</v>
      </c>
      <c r="C63" t="s">
        <v>65</v>
      </c>
      <c r="E63" t="s">
        <v>66</v>
      </c>
      <c r="F63" t="s">
        <v>131</v>
      </c>
      <c r="H63" s="39" t="s">
        <v>68</v>
      </c>
      <c r="I63" t="s">
        <v>69</v>
      </c>
      <c r="J63" s="40">
        <v>1</v>
      </c>
      <c r="K63" s="40" t="s">
        <v>70</v>
      </c>
    </row>
    <row r="64" spans="2:11" x14ac:dyDescent="0.2">
      <c r="B64" s="38" t="s">
        <v>64</v>
      </c>
      <c r="C64" t="s">
        <v>65</v>
      </c>
      <c r="E64" t="s">
        <v>66</v>
      </c>
      <c r="F64" t="s">
        <v>132</v>
      </c>
      <c r="H64" s="39" t="s">
        <v>68</v>
      </c>
      <c r="I64" t="s">
        <v>69</v>
      </c>
      <c r="J64" s="40">
        <v>1</v>
      </c>
      <c r="K64" s="40" t="s">
        <v>70</v>
      </c>
    </row>
    <row r="65" spans="2:11" x14ac:dyDescent="0.2">
      <c r="B65" s="38" t="s">
        <v>64</v>
      </c>
      <c r="C65" t="s">
        <v>65</v>
      </c>
      <c r="E65" t="s">
        <v>66</v>
      </c>
      <c r="F65" t="s">
        <v>133</v>
      </c>
      <c r="H65" s="39" t="s">
        <v>68</v>
      </c>
      <c r="I65" t="s">
        <v>69</v>
      </c>
      <c r="J65" s="40">
        <v>1</v>
      </c>
      <c r="K65" s="40" t="s">
        <v>70</v>
      </c>
    </row>
    <row r="66" spans="2:11" x14ac:dyDescent="0.2">
      <c r="B66" s="38" t="s">
        <v>64</v>
      </c>
      <c r="C66" t="s">
        <v>65</v>
      </c>
      <c r="E66" t="s">
        <v>66</v>
      </c>
      <c r="F66" t="s">
        <v>134</v>
      </c>
      <c r="H66" s="39" t="s">
        <v>68</v>
      </c>
      <c r="I66" t="s">
        <v>69</v>
      </c>
      <c r="J66" s="40">
        <v>1</v>
      </c>
      <c r="K66" s="40" t="s">
        <v>70</v>
      </c>
    </row>
    <row r="67" spans="2:11" x14ac:dyDescent="0.2">
      <c r="B67" s="38" t="s">
        <v>64</v>
      </c>
      <c r="C67" t="s">
        <v>65</v>
      </c>
      <c r="E67" t="s">
        <v>66</v>
      </c>
      <c r="F67" t="s">
        <v>135</v>
      </c>
      <c r="H67" s="39" t="s">
        <v>68</v>
      </c>
      <c r="I67" t="s">
        <v>69</v>
      </c>
      <c r="J67" s="40">
        <v>1</v>
      </c>
      <c r="K67" s="40" t="s">
        <v>70</v>
      </c>
    </row>
    <row r="68" spans="2:11" x14ac:dyDescent="0.2">
      <c r="B68" s="38" t="s">
        <v>64</v>
      </c>
      <c r="C68" t="s">
        <v>65</v>
      </c>
      <c r="E68" t="s">
        <v>66</v>
      </c>
      <c r="F68" t="s">
        <v>136</v>
      </c>
      <c r="H68" s="39" t="s">
        <v>68</v>
      </c>
      <c r="I68" t="s">
        <v>69</v>
      </c>
      <c r="J68" s="40">
        <v>1</v>
      </c>
      <c r="K68" s="40" t="s">
        <v>70</v>
      </c>
    </row>
    <row r="69" spans="2:11" x14ac:dyDescent="0.2">
      <c r="B69" s="38" t="s">
        <v>64</v>
      </c>
      <c r="C69" t="s">
        <v>65</v>
      </c>
      <c r="E69" t="s">
        <v>66</v>
      </c>
      <c r="F69" t="s">
        <v>137</v>
      </c>
      <c r="H69" s="39" t="s">
        <v>68</v>
      </c>
      <c r="I69" t="s">
        <v>69</v>
      </c>
      <c r="J69" s="40">
        <v>1</v>
      </c>
      <c r="K69" s="40" t="s">
        <v>70</v>
      </c>
    </row>
    <row r="70" spans="2:11" x14ac:dyDescent="0.2">
      <c r="B70" s="38" t="s">
        <v>64</v>
      </c>
      <c r="C70" t="s">
        <v>65</v>
      </c>
      <c r="E70" t="s">
        <v>66</v>
      </c>
      <c r="F70" t="s">
        <v>138</v>
      </c>
      <c r="H70" s="39" t="s">
        <v>68</v>
      </c>
      <c r="I70" t="s">
        <v>69</v>
      </c>
      <c r="J70" s="40">
        <v>1</v>
      </c>
      <c r="K70" s="40" t="s">
        <v>70</v>
      </c>
    </row>
    <row r="71" spans="2:11" x14ac:dyDescent="0.2">
      <c r="B71" s="38" t="s">
        <v>64</v>
      </c>
      <c r="C71" t="s">
        <v>65</v>
      </c>
      <c r="E71" t="s">
        <v>66</v>
      </c>
      <c r="F71" t="s">
        <v>139</v>
      </c>
      <c r="H71" s="39" t="s">
        <v>68</v>
      </c>
      <c r="I71" t="s">
        <v>69</v>
      </c>
      <c r="J71" s="40">
        <v>1</v>
      </c>
      <c r="K71" s="40" t="s">
        <v>70</v>
      </c>
    </row>
    <row r="72" spans="2:11" x14ac:dyDescent="0.2">
      <c r="B72" s="38" t="s">
        <v>64</v>
      </c>
      <c r="C72" t="s">
        <v>65</v>
      </c>
      <c r="E72" t="s">
        <v>66</v>
      </c>
      <c r="F72" t="s">
        <v>140</v>
      </c>
      <c r="H72" s="39" t="s">
        <v>68</v>
      </c>
      <c r="I72" t="s">
        <v>69</v>
      </c>
      <c r="J72" s="40">
        <v>1</v>
      </c>
      <c r="K72" s="40" t="s">
        <v>70</v>
      </c>
    </row>
    <row r="73" spans="2:11" x14ac:dyDescent="0.2">
      <c r="B73" s="38" t="s">
        <v>64</v>
      </c>
      <c r="C73" t="s">
        <v>65</v>
      </c>
      <c r="E73" t="s">
        <v>66</v>
      </c>
      <c r="F73" t="s">
        <v>141</v>
      </c>
      <c r="H73" s="39" t="s">
        <v>68</v>
      </c>
      <c r="I73" t="s">
        <v>69</v>
      </c>
      <c r="J73" s="40">
        <v>1</v>
      </c>
      <c r="K73" s="40" t="s">
        <v>70</v>
      </c>
    </row>
    <row r="74" spans="2:11" x14ac:dyDescent="0.2">
      <c r="B74" s="38" t="s">
        <v>64</v>
      </c>
      <c r="C74" t="s">
        <v>65</v>
      </c>
      <c r="E74" t="s">
        <v>66</v>
      </c>
      <c r="F74" t="s">
        <v>142</v>
      </c>
      <c r="H74" s="39" t="s">
        <v>68</v>
      </c>
      <c r="I74" t="s">
        <v>69</v>
      </c>
      <c r="J74" s="40">
        <v>1</v>
      </c>
      <c r="K74" s="40" t="s">
        <v>70</v>
      </c>
    </row>
    <row r="75" spans="2:11" x14ac:dyDescent="0.2">
      <c r="B75" s="38" t="s">
        <v>64</v>
      </c>
      <c r="C75" t="s">
        <v>65</v>
      </c>
      <c r="E75" t="s">
        <v>66</v>
      </c>
      <c r="F75" t="s">
        <v>143</v>
      </c>
      <c r="H75" s="39" t="s">
        <v>68</v>
      </c>
      <c r="I75" t="s">
        <v>69</v>
      </c>
      <c r="J75" s="40">
        <v>1</v>
      </c>
      <c r="K75" s="40" t="s">
        <v>70</v>
      </c>
    </row>
    <row r="76" spans="2:11" x14ac:dyDescent="0.2">
      <c r="B76" s="38" t="s">
        <v>64</v>
      </c>
      <c r="C76" t="s">
        <v>65</v>
      </c>
      <c r="E76" t="s">
        <v>66</v>
      </c>
      <c r="F76" t="s">
        <v>144</v>
      </c>
      <c r="H76" s="39" t="s">
        <v>68</v>
      </c>
      <c r="I76" t="s">
        <v>69</v>
      </c>
      <c r="J76" s="40">
        <v>1</v>
      </c>
      <c r="K76" s="40" t="s">
        <v>70</v>
      </c>
    </row>
    <row r="77" spans="2:11" x14ac:dyDescent="0.2">
      <c r="B77" s="38" t="s">
        <v>64</v>
      </c>
      <c r="C77" t="s">
        <v>65</v>
      </c>
      <c r="E77" t="s">
        <v>66</v>
      </c>
      <c r="F77" t="s">
        <v>145</v>
      </c>
      <c r="H77" s="39" t="s">
        <v>68</v>
      </c>
      <c r="I77" t="s">
        <v>69</v>
      </c>
      <c r="J77" s="40">
        <v>1</v>
      </c>
      <c r="K77" s="40" t="s">
        <v>70</v>
      </c>
    </row>
    <row r="78" spans="2:11" x14ac:dyDescent="0.2">
      <c r="B78" s="38" t="s">
        <v>64</v>
      </c>
      <c r="C78" t="s">
        <v>65</v>
      </c>
      <c r="E78" t="s">
        <v>66</v>
      </c>
      <c r="F78" t="s">
        <v>146</v>
      </c>
      <c r="H78" s="39" t="s">
        <v>68</v>
      </c>
      <c r="I78" t="s">
        <v>69</v>
      </c>
      <c r="J78" s="40">
        <v>1</v>
      </c>
      <c r="K78" s="40" t="s">
        <v>70</v>
      </c>
    </row>
    <row r="79" spans="2:11" x14ac:dyDescent="0.2">
      <c r="B79" s="38" t="s">
        <v>64</v>
      </c>
      <c r="C79" t="s">
        <v>65</v>
      </c>
      <c r="E79" t="s">
        <v>66</v>
      </c>
      <c r="F79" t="s">
        <v>147</v>
      </c>
      <c r="H79" s="39" t="s">
        <v>68</v>
      </c>
      <c r="I79" t="s">
        <v>69</v>
      </c>
      <c r="J79" s="40">
        <v>1</v>
      </c>
      <c r="K79" s="40" t="s">
        <v>70</v>
      </c>
    </row>
    <row r="80" spans="2:11" x14ac:dyDescent="0.2">
      <c r="B80" s="38" t="s">
        <v>64</v>
      </c>
      <c r="C80" t="s">
        <v>65</v>
      </c>
      <c r="E80" t="s">
        <v>66</v>
      </c>
      <c r="F80" t="s">
        <v>148</v>
      </c>
      <c r="H80" s="39" t="s">
        <v>68</v>
      </c>
      <c r="I80" t="s">
        <v>69</v>
      </c>
      <c r="J80" s="40">
        <v>1</v>
      </c>
      <c r="K80" s="40" t="s">
        <v>70</v>
      </c>
    </row>
    <row r="81" spans="2:11" x14ac:dyDescent="0.2">
      <c r="B81" s="38" t="s">
        <v>64</v>
      </c>
      <c r="C81" t="s">
        <v>65</v>
      </c>
      <c r="E81" t="s">
        <v>66</v>
      </c>
      <c r="F81" t="s">
        <v>149</v>
      </c>
      <c r="H81" s="39" t="s">
        <v>68</v>
      </c>
      <c r="I81" t="s">
        <v>69</v>
      </c>
      <c r="J81" s="40">
        <v>1</v>
      </c>
      <c r="K81" s="40" t="s">
        <v>70</v>
      </c>
    </row>
    <row r="82" spans="2:11" x14ac:dyDescent="0.2">
      <c r="B82" s="38" t="s">
        <v>64</v>
      </c>
      <c r="C82" t="s">
        <v>65</v>
      </c>
      <c r="E82" t="s">
        <v>66</v>
      </c>
      <c r="F82" t="s">
        <v>150</v>
      </c>
      <c r="H82" s="39" t="s">
        <v>68</v>
      </c>
      <c r="I82" t="s">
        <v>69</v>
      </c>
      <c r="J82" s="40">
        <v>1</v>
      </c>
      <c r="K82" s="40" t="s">
        <v>70</v>
      </c>
    </row>
    <row r="83" spans="2:11" x14ac:dyDescent="0.2">
      <c r="B83" s="38" t="s">
        <v>64</v>
      </c>
      <c r="C83" t="s">
        <v>65</v>
      </c>
      <c r="E83" t="s">
        <v>66</v>
      </c>
      <c r="F83" t="s">
        <v>151</v>
      </c>
      <c r="H83" s="39" t="s">
        <v>68</v>
      </c>
      <c r="I83" t="s">
        <v>69</v>
      </c>
      <c r="J83" s="40">
        <v>1</v>
      </c>
      <c r="K83" s="40" t="s">
        <v>70</v>
      </c>
    </row>
    <row r="84" spans="2:11" x14ac:dyDescent="0.2">
      <c r="B84" s="38" t="s">
        <v>64</v>
      </c>
      <c r="C84" t="s">
        <v>65</v>
      </c>
      <c r="E84" t="s">
        <v>66</v>
      </c>
      <c r="F84" t="s">
        <v>152</v>
      </c>
      <c r="H84" s="39" t="s">
        <v>68</v>
      </c>
      <c r="I84" t="s">
        <v>69</v>
      </c>
      <c r="J84" s="40">
        <v>1</v>
      </c>
      <c r="K84" s="40" t="s">
        <v>70</v>
      </c>
    </row>
    <row r="85" spans="2:11" x14ac:dyDescent="0.2">
      <c r="B85" s="38" t="s">
        <v>64</v>
      </c>
      <c r="C85" t="s">
        <v>65</v>
      </c>
      <c r="E85" t="s">
        <v>66</v>
      </c>
      <c r="F85" t="s">
        <v>153</v>
      </c>
      <c r="H85" s="39" t="s">
        <v>68</v>
      </c>
      <c r="I85" t="s">
        <v>69</v>
      </c>
      <c r="J85" s="40">
        <v>1</v>
      </c>
      <c r="K85" s="40" t="s">
        <v>70</v>
      </c>
    </row>
    <row r="86" spans="2:11" x14ac:dyDescent="0.2">
      <c r="B86" s="38" t="s">
        <v>64</v>
      </c>
      <c r="C86" t="s">
        <v>65</v>
      </c>
      <c r="E86" t="s">
        <v>66</v>
      </c>
      <c r="F86" t="s">
        <v>154</v>
      </c>
      <c r="H86" s="39" t="s">
        <v>68</v>
      </c>
      <c r="I86" t="s">
        <v>69</v>
      </c>
      <c r="J86" s="40">
        <v>1</v>
      </c>
      <c r="K86" s="40" t="s">
        <v>70</v>
      </c>
    </row>
    <row r="87" spans="2:11" x14ac:dyDescent="0.2">
      <c r="B87" s="38" t="s">
        <v>64</v>
      </c>
      <c r="C87" t="s">
        <v>65</v>
      </c>
      <c r="E87" t="s">
        <v>66</v>
      </c>
      <c r="F87" t="s">
        <v>155</v>
      </c>
      <c r="H87" s="39" t="s">
        <v>68</v>
      </c>
      <c r="I87" t="s">
        <v>69</v>
      </c>
      <c r="J87" s="40">
        <v>1</v>
      </c>
      <c r="K87" s="40" t="s">
        <v>70</v>
      </c>
    </row>
    <row r="88" spans="2:11" x14ac:dyDescent="0.2">
      <c r="B88" s="38" t="s">
        <v>64</v>
      </c>
      <c r="C88" t="s">
        <v>65</v>
      </c>
      <c r="E88" t="s">
        <v>66</v>
      </c>
      <c r="F88" t="s">
        <v>156</v>
      </c>
      <c r="H88" s="39" t="s">
        <v>68</v>
      </c>
      <c r="I88" t="s">
        <v>69</v>
      </c>
      <c r="J88" s="40">
        <v>1</v>
      </c>
      <c r="K88" s="40" t="s">
        <v>70</v>
      </c>
    </row>
    <row r="89" spans="2:11" x14ac:dyDescent="0.2">
      <c r="B89" s="38" t="s">
        <v>64</v>
      </c>
      <c r="C89" t="s">
        <v>65</v>
      </c>
      <c r="E89" t="s">
        <v>66</v>
      </c>
      <c r="F89" t="s">
        <v>157</v>
      </c>
      <c r="H89" s="39" t="s">
        <v>68</v>
      </c>
      <c r="I89" t="s">
        <v>69</v>
      </c>
      <c r="J89" s="40">
        <v>1</v>
      </c>
      <c r="K89" s="40" t="s">
        <v>70</v>
      </c>
    </row>
    <row r="90" spans="2:11" x14ac:dyDescent="0.2">
      <c r="B90" s="38" t="s">
        <v>64</v>
      </c>
      <c r="C90" t="s">
        <v>65</v>
      </c>
      <c r="E90" t="s">
        <v>66</v>
      </c>
      <c r="F90" t="s">
        <v>158</v>
      </c>
      <c r="H90" s="39" t="s">
        <v>68</v>
      </c>
      <c r="I90" t="s">
        <v>69</v>
      </c>
      <c r="J90" s="40">
        <v>1</v>
      </c>
      <c r="K90" s="40" t="s">
        <v>70</v>
      </c>
    </row>
    <row r="91" spans="2:11" x14ac:dyDescent="0.2">
      <c r="B91" s="38" t="s">
        <v>64</v>
      </c>
      <c r="C91" t="s">
        <v>65</v>
      </c>
      <c r="E91" t="s">
        <v>66</v>
      </c>
      <c r="F91" t="s">
        <v>159</v>
      </c>
      <c r="H91" s="39" t="s">
        <v>68</v>
      </c>
      <c r="I91" t="s">
        <v>69</v>
      </c>
      <c r="J91" s="40">
        <v>1</v>
      </c>
      <c r="K91" s="40" t="s">
        <v>70</v>
      </c>
    </row>
    <row r="92" spans="2:11" x14ac:dyDescent="0.2">
      <c r="B92" s="38" t="s">
        <v>64</v>
      </c>
      <c r="C92" t="s">
        <v>65</v>
      </c>
      <c r="E92" t="s">
        <v>66</v>
      </c>
      <c r="F92" t="s">
        <v>160</v>
      </c>
      <c r="H92" s="39" t="s">
        <v>68</v>
      </c>
      <c r="I92" t="s">
        <v>69</v>
      </c>
      <c r="J92" s="40">
        <v>1</v>
      </c>
      <c r="K92" s="40" t="s">
        <v>70</v>
      </c>
    </row>
    <row r="93" spans="2:11" x14ac:dyDescent="0.2">
      <c r="B93" s="38" t="s">
        <v>64</v>
      </c>
      <c r="C93" t="s">
        <v>65</v>
      </c>
      <c r="E93" t="s">
        <v>66</v>
      </c>
      <c r="F93" t="s">
        <v>161</v>
      </c>
      <c r="H93" s="39" t="s">
        <v>68</v>
      </c>
      <c r="I93" t="s">
        <v>69</v>
      </c>
      <c r="J93" s="40">
        <v>1</v>
      </c>
      <c r="K93" s="40" t="s">
        <v>70</v>
      </c>
    </row>
    <row r="94" spans="2:11" x14ac:dyDescent="0.2">
      <c r="B94" s="38" t="s">
        <v>64</v>
      </c>
      <c r="C94" t="s">
        <v>65</v>
      </c>
      <c r="E94" t="s">
        <v>66</v>
      </c>
      <c r="F94" t="s">
        <v>162</v>
      </c>
      <c r="H94" s="39" t="s">
        <v>68</v>
      </c>
      <c r="I94" t="s">
        <v>69</v>
      </c>
      <c r="J94" s="40">
        <v>1</v>
      </c>
      <c r="K94" s="40" t="s">
        <v>70</v>
      </c>
    </row>
    <row r="95" spans="2:11" x14ac:dyDescent="0.2">
      <c r="B95" s="38" t="s">
        <v>64</v>
      </c>
      <c r="C95" t="s">
        <v>65</v>
      </c>
      <c r="E95" t="s">
        <v>66</v>
      </c>
      <c r="F95" t="s">
        <v>163</v>
      </c>
      <c r="H95" s="39" t="s">
        <v>68</v>
      </c>
      <c r="I95" t="s">
        <v>69</v>
      </c>
      <c r="J95" s="40">
        <v>1</v>
      </c>
      <c r="K95" s="40" t="s">
        <v>70</v>
      </c>
    </row>
    <row r="96" spans="2:11" x14ac:dyDescent="0.2">
      <c r="B96" s="38" t="s">
        <v>64</v>
      </c>
      <c r="C96" t="s">
        <v>65</v>
      </c>
      <c r="E96" t="s">
        <v>66</v>
      </c>
      <c r="F96" t="s">
        <v>164</v>
      </c>
      <c r="H96" s="39" t="s">
        <v>68</v>
      </c>
      <c r="I96" t="s">
        <v>69</v>
      </c>
      <c r="J96" s="40">
        <v>1</v>
      </c>
      <c r="K96" s="40" t="s">
        <v>70</v>
      </c>
    </row>
    <row r="97" spans="2:11" x14ac:dyDescent="0.2">
      <c r="B97" s="38" t="s">
        <v>64</v>
      </c>
      <c r="C97" t="s">
        <v>65</v>
      </c>
      <c r="E97" t="s">
        <v>66</v>
      </c>
      <c r="F97" t="s">
        <v>165</v>
      </c>
      <c r="H97" s="39" t="s">
        <v>68</v>
      </c>
      <c r="I97" t="s">
        <v>69</v>
      </c>
      <c r="J97" s="40">
        <v>1</v>
      </c>
      <c r="K97" s="40" t="s">
        <v>70</v>
      </c>
    </row>
    <row r="98" spans="2:11" x14ac:dyDescent="0.2">
      <c r="B98" s="38" t="s">
        <v>64</v>
      </c>
      <c r="C98" t="s">
        <v>65</v>
      </c>
      <c r="E98" t="s">
        <v>66</v>
      </c>
      <c r="F98" t="s">
        <v>166</v>
      </c>
      <c r="H98" s="39" t="s">
        <v>68</v>
      </c>
      <c r="I98" t="s">
        <v>69</v>
      </c>
      <c r="J98" s="40">
        <v>1</v>
      </c>
      <c r="K98" s="40" t="s">
        <v>70</v>
      </c>
    </row>
    <row r="99" spans="2:11" x14ac:dyDescent="0.2">
      <c r="B99" s="38" t="s">
        <v>64</v>
      </c>
      <c r="C99" t="s">
        <v>65</v>
      </c>
      <c r="E99" t="s">
        <v>66</v>
      </c>
      <c r="F99" t="s">
        <v>167</v>
      </c>
      <c r="H99" s="39" t="s">
        <v>68</v>
      </c>
      <c r="I99" t="s">
        <v>69</v>
      </c>
      <c r="J99" s="40">
        <v>1</v>
      </c>
      <c r="K99" s="40" t="s">
        <v>70</v>
      </c>
    </row>
    <row r="100" spans="2:11" x14ac:dyDescent="0.2">
      <c r="B100" s="38" t="s">
        <v>64</v>
      </c>
      <c r="C100" t="s">
        <v>65</v>
      </c>
      <c r="E100" t="s">
        <v>66</v>
      </c>
      <c r="F100" t="s">
        <v>168</v>
      </c>
      <c r="H100" s="39" t="s">
        <v>68</v>
      </c>
      <c r="I100" t="s">
        <v>69</v>
      </c>
      <c r="J100" s="40">
        <v>1</v>
      </c>
      <c r="K100" s="40" t="s">
        <v>70</v>
      </c>
    </row>
    <row r="101" spans="2:11" x14ac:dyDescent="0.2">
      <c r="B101" s="38" t="s">
        <v>64</v>
      </c>
      <c r="C101" t="s">
        <v>65</v>
      </c>
      <c r="E101" t="s">
        <v>66</v>
      </c>
      <c r="F101" t="s">
        <v>169</v>
      </c>
      <c r="H101" s="39" t="s">
        <v>68</v>
      </c>
      <c r="I101" t="s">
        <v>69</v>
      </c>
      <c r="J101" s="40">
        <v>1</v>
      </c>
      <c r="K101" s="40" t="s">
        <v>70</v>
      </c>
    </row>
    <row r="102" spans="2:11" x14ac:dyDescent="0.2">
      <c r="B102" s="38" t="s">
        <v>64</v>
      </c>
      <c r="C102" t="s">
        <v>65</v>
      </c>
      <c r="E102" t="s">
        <v>66</v>
      </c>
      <c r="F102" t="s">
        <v>170</v>
      </c>
      <c r="H102" s="39" t="s">
        <v>68</v>
      </c>
      <c r="I102" t="s">
        <v>69</v>
      </c>
      <c r="J102" s="40">
        <v>1</v>
      </c>
      <c r="K102" s="40" t="s">
        <v>70</v>
      </c>
    </row>
    <row r="103" spans="2:11" x14ac:dyDescent="0.2">
      <c r="B103" s="38" t="s">
        <v>64</v>
      </c>
      <c r="C103" t="s">
        <v>65</v>
      </c>
      <c r="E103" t="s">
        <v>66</v>
      </c>
      <c r="F103" t="s">
        <v>171</v>
      </c>
      <c r="H103" s="39" t="s">
        <v>68</v>
      </c>
      <c r="I103" t="s">
        <v>69</v>
      </c>
      <c r="J103" s="40">
        <v>1</v>
      </c>
      <c r="K103" s="40" t="s">
        <v>70</v>
      </c>
    </row>
    <row r="104" spans="2:11" x14ac:dyDescent="0.2">
      <c r="B104" s="38" t="s">
        <v>64</v>
      </c>
      <c r="C104" t="s">
        <v>65</v>
      </c>
      <c r="E104" t="s">
        <v>66</v>
      </c>
      <c r="F104" t="s">
        <v>172</v>
      </c>
      <c r="H104" s="39" t="s">
        <v>68</v>
      </c>
      <c r="I104" t="s">
        <v>69</v>
      </c>
      <c r="J104" s="40">
        <v>1</v>
      </c>
      <c r="K104" s="40" t="s">
        <v>70</v>
      </c>
    </row>
    <row r="105" spans="2:11" x14ac:dyDescent="0.2">
      <c r="B105" s="38" t="s">
        <v>64</v>
      </c>
      <c r="C105" t="s">
        <v>65</v>
      </c>
      <c r="E105" t="s">
        <v>66</v>
      </c>
      <c r="F105" t="s">
        <v>173</v>
      </c>
      <c r="H105" s="39" t="s">
        <v>68</v>
      </c>
      <c r="I105" t="s">
        <v>69</v>
      </c>
      <c r="J105" s="40">
        <v>1</v>
      </c>
      <c r="K105" s="40" t="s">
        <v>70</v>
      </c>
    </row>
    <row r="106" spans="2:11" x14ac:dyDescent="0.2">
      <c r="B106" s="38" t="s">
        <v>64</v>
      </c>
      <c r="C106" t="s">
        <v>65</v>
      </c>
      <c r="E106" t="s">
        <v>66</v>
      </c>
      <c r="F106" t="s">
        <v>174</v>
      </c>
      <c r="H106" s="39" t="s">
        <v>68</v>
      </c>
      <c r="I106" t="s">
        <v>69</v>
      </c>
      <c r="J106" s="40">
        <v>1</v>
      </c>
      <c r="K106" s="40" t="s">
        <v>70</v>
      </c>
    </row>
    <row r="107" spans="2:11" x14ac:dyDescent="0.2">
      <c r="B107" s="38" t="s">
        <v>64</v>
      </c>
      <c r="C107" t="s">
        <v>65</v>
      </c>
      <c r="E107" t="s">
        <v>66</v>
      </c>
      <c r="F107" t="s">
        <v>175</v>
      </c>
      <c r="H107" s="39" t="s">
        <v>68</v>
      </c>
      <c r="I107" t="s">
        <v>69</v>
      </c>
      <c r="J107" s="40">
        <v>1</v>
      </c>
      <c r="K107" s="40" t="s">
        <v>70</v>
      </c>
    </row>
    <row r="108" spans="2:11" x14ac:dyDescent="0.2">
      <c r="B108" s="38" t="s">
        <v>64</v>
      </c>
      <c r="C108" t="s">
        <v>65</v>
      </c>
      <c r="E108" t="s">
        <v>66</v>
      </c>
      <c r="F108" t="s">
        <v>176</v>
      </c>
      <c r="H108" s="39" t="s">
        <v>68</v>
      </c>
      <c r="I108" t="s">
        <v>69</v>
      </c>
      <c r="J108" s="40">
        <v>1</v>
      </c>
      <c r="K108" s="40" t="s">
        <v>70</v>
      </c>
    </row>
    <row r="109" spans="2:11" x14ac:dyDescent="0.2">
      <c r="B109" s="38" t="s">
        <v>64</v>
      </c>
      <c r="C109" t="s">
        <v>65</v>
      </c>
      <c r="E109" t="s">
        <v>66</v>
      </c>
      <c r="F109" t="s">
        <v>177</v>
      </c>
      <c r="H109" s="39" t="s">
        <v>68</v>
      </c>
      <c r="I109" t="s">
        <v>69</v>
      </c>
      <c r="J109" s="40">
        <v>1</v>
      </c>
      <c r="K109" s="40" t="s">
        <v>70</v>
      </c>
    </row>
    <row r="110" spans="2:11" x14ac:dyDescent="0.2">
      <c r="B110" s="38" t="s">
        <v>64</v>
      </c>
      <c r="C110" t="s">
        <v>65</v>
      </c>
      <c r="E110" t="s">
        <v>66</v>
      </c>
      <c r="F110" t="s">
        <v>178</v>
      </c>
      <c r="H110" s="39" t="s">
        <v>68</v>
      </c>
      <c r="I110" t="s">
        <v>69</v>
      </c>
      <c r="J110" s="40">
        <v>1</v>
      </c>
      <c r="K110" s="40" t="s">
        <v>70</v>
      </c>
    </row>
    <row r="111" spans="2:11" x14ac:dyDescent="0.2">
      <c r="B111" s="38" t="s">
        <v>64</v>
      </c>
      <c r="C111" t="s">
        <v>65</v>
      </c>
      <c r="E111" t="s">
        <v>66</v>
      </c>
      <c r="F111" t="s">
        <v>179</v>
      </c>
      <c r="H111" s="39" t="s">
        <v>68</v>
      </c>
      <c r="I111" t="s">
        <v>69</v>
      </c>
      <c r="J111" s="40">
        <v>1</v>
      </c>
      <c r="K111" s="40" t="s">
        <v>70</v>
      </c>
    </row>
    <row r="112" spans="2:11" x14ac:dyDescent="0.2">
      <c r="B112" s="38" t="s">
        <v>64</v>
      </c>
      <c r="C112" t="s">
        <v>65</v>
      </c>
      <c r="E112" t="s">
        <v>66</v>
      </c>
      <c r="F112" t="s">
        <v>180</v>
      </c>
      <c r="H112" s="39" t="s">
        <v>68</v>
      </c>
      <c r="I112" t="s">
        <v>69</v>
      </c>
      <c r="J112" s="40">
        <v>1</v>
      </c>
      <c r="K112" s="40" t="s">
        <v>70</v>
      </c>
    </row>
    <row r="113" spans="2:11" x14ac:dyDescent="0.2">
      <c r="B113" s="38" t="s">
        <v>64</v>
      </c>
      <c r="C113" t="s">
        <v>65</v>
      </c>
      <c r="E113" t="s">
        <v>66</v>
      </c>
      <c r="F113" t="s">
        <v>181</v>
      </c>
      <c r="H113" s="39" t="s">
        <v>68</v>
      </c>
      <c r="I113" t="s">
        <v>69</v>
      </c>
      <c r="J113" s="40">
        <v>1</v>
      </c>
      <c r="K113" s="40" t="s">
        <v>70</v>
      </c>
    </row>
    <row r="114" spans="2:11" x14ac:dyDescent="0.2">
      <c r="B114" s="38" t="s">
        <v>64</v>
      </c>
      <c r="C114" t="s">
        <v>65</v>
      </c>
      <c r="E114" t="s">
        <v>66</v>
      </c>
      <c r="F114" t="s">
        <v>182</v>
      </c>
      <c r="H114" s="39" t="s">
        <v>68</v>
      </c>
      <c r="I114" t="s">
        <v>69</v>
      </c>
      <c r="J114" s="40">
        <v>1</v>
      </c>
      <c r="K114" s="40" t="s">
        <v>70</v>
      </c>
    </row>
    <row r="115" spans="2:11" x14ac:dyDescent="0.2">
      <c r="B115" s="38" t="s">
        <v>64</v>
      </c>
      <c r="C115" t="s">
        <v>65</v>
      </c>
      <c r="E115" t="s">
        <v>66</v>
      </c>
      <c r="F115" t="s">
        <v>183</v>
      </c>
      <c r="H115" s="39" t="s">
        <v>68</v>
      </c>
      <c r="I115" t="s">
        <v>69</v>
      </c>
      <c r="J115" s="40">
        <v>1</v>
      </c>
      <c r="K115" s="40" t="s">
        <v>70</v>
      </c>
    </row>
    <row r="116" spans="2:11" x14ac:dyDescent="0.2">
      <c r="B116" s="38" t="s">
        <v>64</v>
      </c>
      <c r="C116" t="s">
        <v>65</v>
      </c>
      <c r="E116" t="s">
        <v>66</v>
      </c>
      <c r="F116" t="s">
        <v>184</v>
      </c>
      <c r="H116" s="39" t="s">
        <v>68</v>
      </c>
      <c r="I116" t="s">
        <v>69</v>
      </c>
      <c r="J116" s="40">
        <v>1</v>
      </c>
      <c r="K116" s="40" t="s">
        <v>70</v>
      </c>
    </row>
    <row r="117" spans="2:11" x14ac:dyDescent="0.2">
      <c r="B117" s="38" t="s">
        <v>64</v>
      </c>
      <c r="C117" t="s">
        <v>65</v>
      </c>
      <c r="E117" t="s">
        <v>66</v>
      </c>
      <c r="F117" t="s">
        <v>185</v>
      </c>
      <c r="H117" s="39" t="s">
        <v>68</v>
      </c>
      <c r="I117" t="s">
        <v>69</v>
      </c>
      <c r="J117" s="40">
        <v>1</v>
      </c>
      <c r="K117" s="40" t="s">
        <v>70</v>
      </c>
    </row>
    <row r="118" spans="2:11" x14ac:dyDescent="0.2">
      <c r="B118" s="38" t="s">
        <v>64</v>
      </c>
      <c r="C118" t="s">
        <v>65</v>
      </c>
      <c r="E118" t="s">
        <v>66</v>
      </c>
      <c r="F118" t="s">
        <v>186</v>
      </c>
      <c r="H118" s="39" t="s">
        <v>68</v>
      </c>
      <c r="I118" t="s">
        <v>69</v>
      </c>
      <c r="J118" s="40">
        <v>1</v>
      </c>
      <c r="K118" s="40" t="s">
        <v>70</v>
      </c>
    </row>
    <row r="119" spans="2:11" x14ac:dyDescent="0.2">
      <c r="B119" s="38" t="s">
        <v>64</v>
      </c>
      <c r="C119" t="s">
        <v>65</v>
      </c>
      <c r="E119" t="s">
        <v>66</v>
      </c>
      <c r="F119" t="s">
        <v>187</v>
      </c>
      <c r="H119" s="39" t="s">
        <v>68</v>
      </c>
      <c r="I119" t="s">
        <v>69</v>
      </c>
      <c r="J119" s="40">
        <v>1</v>
      </c>
      <c r="K119" s="40" t="s">
        <v>70</v>
      </c>
    </row>
    <row r="120" spans="2:11" x14ac:dyDescent="0.2">
      <c r="B120" s="38" t="s">
        <v>64</v>
      </c>
      <c r="C120" t="s">
        <v>65</v>
      </c>
      <c r="E120" t="s">
        <v>66</v>
      </c>
      <c r="F120" t="s">
        <v>188</v>
      </c>
      <c r="H120" s="39" t="s">
        <v>68</v>
      </c>
      <c r="I120" t="s">
        <v>69</v>
      </c>
      <c r="J120" s="40">
        <v>1</v>
      </c>
      <c r="K120" s="40" t="s">
        <v>70</v>
      </c>
    </row>
    <row r="121" spans="2:11" x14ac:dyDescent="0.2">
      <c r="B121" s="38" t="s">
        <v>64</v>
      </c>
      <c r="C121" t="s">
        <v>65</v>
      </c>
      <c r="E121" t="s">
        <v>66</v>
      </c>
      <c r="F121" t="s">
        <v>189</v>
      </c>
      <c r="H121" s="39" t="s">
        <v>68</v>
      </c>
      <c r="I121" t="s">
        <v>69</v>
      </c>
      <c r="J121" s="40">
        <v>1</v>
      </c>
      <c r="K121" s="40" t="s">
        <v>70</v>
      </c>
    </row>
    <row r="122" spans="2:11" x14ac:dyDescent="0.2">
      <c r="B122" s="38" t="s">
        <v>64</v>
      </c>
      <c r="C122" t="s">
        <v>65</v>
      </c>
      <c r="E122" t="s">
        <v>66</v>
      </c>
      <c r="F122" t="s">
        <v>190</v>
      </c>
      <c r="H122" s="39" t="s">
        <v>68</v>
      </c>
      <c r="I122" t="s">
        <v>69</v>
      </c>
      <c r="J122" s="40">
        <v>1</v>
      </c>
      <c r="K122" s="40" t="s">
        <v>70</v>
      </c>
    </row>
    <row r="123" spans="2:11" x14ac:dyDescent="0.2">
      <c r="B123" s="38" t="s">
        <v>64</v>
      </c>
      <c r="C123" t="s">
        <v>65</v>
      </c>
      <c r="E123" t="s">
        <v>66</v>
      </c>
      <c r="F123" t="s">
        <v>191</v>
      </c>
      <c r="H123" s="39" t="s">
        <v>68</v>
      </c>
      <c r="I123" t="s">
        <v>69</v>
      </c>
      <c r="J123" s="40">
        <v>1</v>
      </c>
      <c r="K123" s="40" t="s">
        <v>70</v>
      </c>
    </row>
    <row r="124" spans="2:11" x14ac:dyDescent="0.2">
      <c r="B124" s="38" t="s">
        <v>64</v>
      </c>
      <c r="C124" t="s">
        <v>65</v>
      </c>
      <c r="E124" t="s">
        <v>66</v>
      </c>
      <c r="F124" t="s">
        <v>192</v>
      </c>
      <c r="H124" s="39" t="s">
        <v>68</v>
      </c>
      <c r="I124" t="s">
        <v>69</v>
      </c>
      <c r="J124" s="40">
        <v>1</v>
      </c>
      <c r="K124" s="40" t="s">
        <v>70</v>
      </c>
    </row>
    <row r="125" spans="2:11" x14ac:dyDescent="0.2">
      <c r="B125" s="38" t="s">
        <v>64</v>
      </c>
      <c r="C125" t="s">
        <v>65</v>
      </c>
      <c r="E125" t="s">
        <v>66</v>
      </c>
      <c r="F125" t="s">
        <v>193</v>
      </c>
      <c r="H125" s="39" t="s">
        <v>68</v>
      </c>
      <c r="I125" t="s">
        <v>69</v>
      </c>
      <c r="J125" s="40">
        <v>1</v>
      </c>
      <c r="K125" s="40" t="s">
        <v>70</v>
      </c>
    </row>
    <row r="126" spans="2:11" x14ac:dyDescent="0.2">
      <c r="B126" s="38" t="s">
        <v>64</v>
      </c>
      <c r="C126" t="s">
        <v>65</v>
      </c>
      <c r="E126" t="s">
        <v>66</v>
      </c>
      <c r="F126" t="s">
        <v>194</v>
      </c>
      <c r="H126" s="39" t="s">
        <v>68</v>
      </c>
      <c r="I126" t="s">
        <v>69</v>
      </c>
      <c r="J126" s="40">
        <v>1</v>
      </c>
      <c r="K126" s="40" t="s">
        <v>70</v>
      </c>
    </row>
    <row r="127" spans="2:11" x14ac:dyDescent="0.2">
      <c r="B127" s="38" t="s">
        <v>64</v>
      </c>
      <c r="C127" t="s">
        <v>65</v>
      </c>
      <c r="E127" t="s">
        <v>66</v>
      </c>
      <c r="F127" t="s">
        <v>195</v>
      </c>
      <c r="H127" s="39" t="s">
        <v>68</v>
      </c>
      <c r="I127" t="s">
        <v>69</v>
      </c>
      <c r="J127" s="40">
        <v>1</v>
      </c>
      <c r="K127" s="40" t="s">
        <v>70</v>
      </c>
    </row>
    <row r="128" spans="2:11" x14ac:dyDescent="0.2">
      <c r="B128" s="38" t="s">
        <v>64</v>
      </c>
      <c r="C128" t="s">
        <v>65</v>
      </c>
      <c r="E128" t="s">
        <v>66</v>
      </c>
      <c r="F128" t="s">
        <v>196</v>
      </c>
      <c r="H128" s="39" t="s">
        <v>68</v>
      </c>
      <c r="I128" t="s">
        <v>69</v>
      </c>
      <c r="J128" s="40">
        <v>1</v>
      </c>
      <c r="K128" s="40" t="s">
        <v>70</v>
      </c>
    </row>
    <row r="129" spans="2:11" x14ac:dyDescent="0.2">
      <c r="B129" s="38" t="s">
        <v>64</v>
      </c>
      <c r="C129" t="s">
        <v>65</v>
      </c>
      <c r="E129" t="s">
        <v>66</v>
      </c>
      <c r="F129" t="s">
        <v>197</v>
      </c>
      <c r="H129" s="39" t="s">
        <v>68</v>
      </c>
      <c r="I129" t="s">
        <v>69</v>
      </c>
      <c r="J129" s="40">
        <v>1</v>
      </c>
      <c r="K129" s="40" t="s">
        <v>70</v>
      </c>
    </row>
    <row r="130" spans="2:11" x14ac:dyDescent="0.2">
      <c r="B130" s="38" t="s">
        <v>64</v>
      </c>
      <c r="C130" t="s">
        <v>65</v>
      </c>
      <c r="E130" t="s">
        <v>66</v>
      </c>
      <c r="F130" t="s">
        <v>198</v>
      </c>
      <c r="H130" s="39" t="s">
        <v>68</v>
      </c>
      <c r="I130" t="s">
        <v>69</v>
      </c>
      <c r="J130" s="40">
        <v>1</v>
      </c>
      <c r="K130" s="40" t="s">
        <v>70</v>
      </c>
    </row>
    <row r="131" spans="2:11" x14ac:dyDescent="0.2">
      <c r="B131" s="38" t="s">
        <v>64</v>
      </c>
      <c r="C131" t="s">
        <v>65</v>
      </c>
      <c r="E131" t="s">
        <v>66</v>
      </c>
      <c r="F131" t="s">
        <v>199</v>
      </c>
      <c r="H131" s="39" t="s">
        <v>68</v>
      </c>
      <c r="I131" t="s">
        <v>69</v>
      </c>
      <c r="J131" s="40">
        <v>1</v>
      </c>
      <c r="K131" s="40" t="s">
        <v>70</v>
      </c>
    </row>
    <row r="132" spans="2:11" x14ac:dyDescent="0.2">
      <c r="B132" s="38" t="s">
        <v>64</v>
      </c>
      <c r="C132" t="s">
        <v>65</v>
      </c>
      <c r="E132" t="s">
        <v>66</v>
      </c>
      <c r="F132" t="s">
        <v>200</v>
      </c>
      <c r="H132" s="39" t="s">
        <v>68</v>
      </c>
      <c r="I132" t="s">
        <v>69</v>
      </c>
      <c r="J132" s="40">
        <v>1</v>
      </c>
      <c r="K132" s="40" t="s">
        <v>70</v>
      </c>
    </row>
    <row r="133" spans="2:11" x14ac:dyDescent="0.2">
      <c r="B133" s="38" t="s">
        <v>64</v>
      </c>
      <c r="C133" t="s">
        <v>65</v>
      </c>
      <c r="E133" t="s">
        <v>66</v>
      </c>
      <c r="F133" t="s">
        <v>201</v>
      </c>
      <c r="H133" s="39" t="s">
        <v>68</v>
      </c>
      <c r="I133" t="s">
        <v>69</v>
      </c>
      <c r="J133" s="40">
        <v>1</v>
      </c>
      <c r="K133" s="40" t="s">
        <v>70</v>
      </c>
    </row>
    <row r="134" spans="2:11" x14ac:dyDescent="0.2">
      <c r="B134" s="38" t="s">
        <v>64</v>
      </c>
      <c r="C134" t="s">
        <v>65</v>
      </c>
      <c r="E134" t="s">
        <v>66</v>
      </c>
      <c r="F134" t="s">
        <v>202</v>
      </c>
      <c r="H134" s="39" t="s">
        <v>68</v>
      </c>
      <c r="I134" t="s">
        <v>69</v>
      </c>
      <c r="J134" s="40">
        <v>1</v>
      </c>
      <c r="K134" s="40" t="s">
        <v>70</v>
      </c>
    </row>
    <row r="135" spans="2:11" x14ac:dyDescent="0.2">
      <c r="B135" s="38" t="s">
        <v>64</v>
      </c>
      <c r="C135" t="s">
        <v>65</v>
      </c>
      <c r="E135" t="s">
        <v>66</v>
      </c>
      <c r="F135" t="s">
        <v>203</v>
      </c>
      <c r="H135" s="39" t="s">
        <v>68</v>
      </c>
      <c r="I135" t="s">
        <v>69</v>
      </c>
      <c r="J135" s="40">
        <v>1</v>
      </c>
      <c r="K135" s="40" t="s">
        <v>70</v>
      </c>
    </row>
    <row r="136" spans="2:11" x14ac:dyDescent="0.2">
      <c r="B136" s="38" t="s">
        <v>64</v>
      </c>
      <c r="C136" t="s">
        <v>65</v>
      </c>
      <c r="E136" t="s">
        <v>66</v>
      </c>
      <c r="F136" t="s">
        <v>204</v>
      </c>
      <c r="H136" s="39" t="s">
        <v>68</v>
      </c>
      <c r="I136" t="s">
        <v>69</v>
      </c>
      <c r="J136" s="40">
        <v>1</v>
      </c>
      <c r="K136" s="40" t="s">
        <v>70</v>
      </c>
    </row>
    <row r="137" spans="2:11" x14ac:dyDescent="0.2">
      <c r="B137" s="38" t="s">
        <v>64</v>
      </c>
      <c r="C137" t="s">
        <v>65</v>
      </c>
      <c r="E137" t="s">
        <v>66</v>
      </c>
      <c r="F137" t="s">
        <v>205</v>
      </c>
      <c r="H137" s="39" t="s">
        <v>68</v>
      </c>
      <c r="I137" t="s">
        <v>69</v>
      </c>
      <c r="J137" s="40">
        <v>1</v>
      </c>
      <c r="K137" s="40" t="s">
        <v>70</v>
      </c>
    </row>
    <row r="138" spans="2:11" x14ac:dyDescent="0.2">
      <c r="B138" s="38" t="s">
        <v>64</v>
      </c>
      <c r="C138" t="s">
        <v>65</v>
      </c>
      <c r="E138" t="s">
        <v>66</v>
      </c>
      <c r="F138" t="s">
        <v>206</v>
      </c>
      <c r="H138" s="39" t="s">
        <v>68</v>
      </c>
      <c r="I138" t="s">
        <v>69</v>
      </c>
      <c r="J138" s="40">
        <v>1</v>
      </c>
      <c r="K138" s="40" t="s">
        <v>70</v>
      </c>
    </row>
    <row r="139" spans="2:11" x14ac:dyDescent="0.2">
      <c r="B139" s="38" t="s">
        <v>64</v>
      </c>
      <c r="C139" t="s">
        <v>65</v>
      </c>
      <c r="E139" t="s">
        <v>66</v>
      </c>
      <c r="F139" t="s">
        <v>207</v>
      </c>
      <c r="H139" s="39" t="s">
        <v>68</v>
      </c>
      <c r="I139" t="s">
        <v>69</v>
      </c>
      <c r="J139" s="40">
        <v>1</v>
      </c>
      <c r="K139" s="40" t="s">
        <v>70</v>
      </c>
    </row>
    <row r="140" spans="2:11" x14ac:dyDescent="0.2">
      <c r="B140" s="38" t="s">
        <v>64</v>
      </c>
      <c r="C140" t="s">
        <v>65</v>
      </c>
      <c r="E140" t="s">
        <v>66</v>
      </c>
      <c r="F140" t="s">
        <v>208</v>
      </c>
      <c r="H140" s="39" t="s">
        <v>68</v>
      </c>
      <c r="I140" t="s">
        <v>69</v>
      </c>
      <c r="J140" s="40">
        <v>1</v>
      </c>
      <c r="K140" s="40" t="s">
        <v>70</v>
      </c>
    </row>
    <row r="141" spans="2:11" x14ac:dyDescent="0.2">
      <c r="B141" s="38" t="s">
        <v>64</v>
      </c>
      <c r="C141" t="s">
        <v>65</v>
      </c>
      <c r="E141" t="s">
        <v>66</v>
      </c>
      <c r="F141" t="s">
        <v>209</v>
      </c>
      <c r="H141" s="39" t="s">
        <v>68</v>
      </c>
      <c r="I141" t="s">
        <v>69</v>
      </c>
      <c r="J141" s="40">
        <v>1</v>
      </c>
      <c r="K141" s="40" t="s">
        <v>70</v>
      </c>
    </row>
    <row r="142" spans="2:11" x14ac:dyDescent="0.2">
      <c r="B142" s="38" t="s">
        <v>64</v>
      </c>
      <c r="C142" t="s">
        <v>65</v>
      </c>
      <c r="E142" t="s">
        <v>66</v>
      </c>
      <c r="F142" t="s">
        <v>210</v>
      </c>
      <c r="H142" s="39" t="s">
        <v>68</v>
      </c>
      <c r="I142" t="s">
        <v>69</v>
      </c>
      <c r="J142" s="40">
        <v>1</v>
      </c>
      <c r="K142" s="40" t="s">
        <v>70</v>
      </c>
    </row>
    <row r="143" spans="2:11" x14ac:dyDescent="0.2">
      <c r="B143" s="38" t="s">
        <v>64</v>
      </c>
      <c r="C143" t="s">
        <v>65</v>
      </c>
      <c r="E143" t="s">
        <v>66</v>
      </c>
      <c r="F143" t="s">
        <v>211</v>
      </c>
      <c r="H143" s="39" t="s">
        <v>68</v>
      </c>
      <c r="I143" t="s">
        <v>69</v>
      </c>
      <c r="J143" s="40">
        <v>1</v>
      </c>
      <c r="K143" s="40" t="s">
        <v>70</v>
      </c>
    </row>
    <row r="144" spans="2:11" x14ac:dyDescent="0.2">
      <c r="B144" s="38" t="s">
        <v>64</v>
      </c>
      <c r="C144" t="s">
        <v>65</v>
      </c>
      <c r="E144" t="s">
        <v>66</v>
      </c>
      <c r="F144" t="s">
        <v>212</v>
      </c>
      <c r="H144" s="39" t="s">
        <v>68</v>
      </c>
      <c r="I144" t="s">
        <v>69</v>
      </c>
      <c r="J144" s="40">
        <v>1</v>
      </c>
      <c r="K144" s="40" t="s">
        <v>70</v>
      </c>
    </row>
    <row r="145" spans="2:11" x14ac:dyDescent="0.2">
      <c r="B145" s="38" t="s">
        <v>64</v>
      </c>
      <c r="C145" t="s">
        <v>65</v>
      </c>
      <c r="E145" t="s">
        <v>66</v>
      </c>
      <c r="F145" t="s">
        <v>213</v>
      </c>
      <c r="H145" s="39" t="s">
        <v>68</v>
      </c>
      <c r="I145" t="s">
        <v>69</v>
      </c>
      <c r="J145" s="40">
        <v>1</v>
      </c>
      <c r="K145" s="40" t="s">
        <v>70</v>
      </c>
    </row>
    <row r="146" spans="2:11" x14ac:dyDescent="0.2">
      <c r="B146" s="38" t="s">
        <v>64</v>
      </c>
      <c r="C146" t="s">
        <v>65</v>
      </c>
      <c r="E146" t="s">
        <v>66</v>
      </c>
      <c r="F146" t="s">
        <v>214</v>
      </c>
      <c r="H146" s="39" t="s">
        <v>68</v>
      </c>
      <c r="I146" t="s">
        <v>69</v>
      </c>
      <c r="J146" s="40">
        <v>1</v>
      </c>
      <c r="K146" s="40" t="s">
        <v>70</v>
      </c>
    </row>
    <row r="147" spans="2:11" x14ac:dyDescent="0.2">
      <c r="B147" s="38" t="s">
        <v>64</v>
      </c>
      <c r="C147" t="s">
        <v>65</v>
      </c>
      <c r="E147" t="s">
        <v>66</v>
      </c>
      <c r="F147" t="s">
        <v>215</v>
      </c>
      <c r="H147" s="39" t="s">
        <v>68</v>
      </c>
      <c r="I147" t="s">
        <v>69</v>
      </c>
      <c r="J147" s="40">
        <v>1</v>
      </c>
      <c r="K147" s="40" t="s">
        <v>70</v>
      </c>
    </row>
    <row r="148" spans="2:11" x14ac:dyDescent="0.2">
      <c r="B148" s="38" t="s">
        <v>64</v>
      </c>
      <c r="C148" t="s">
        <v>65</v>
      </c>
      <c r="E148" t="s">
        <v>66</v>
      </c>
      <c r="F148" t="s">
        <v>216</v>
      </c>
      <c r="H148" s="39" t="s">
        <v>68</v>
      </c>
      <c r="I148" t="s">
        <v>69</v>
      </c>
      <c r="J148" s="40">
        <v>1</v>
      </c>
      <c r="K148" s="40" t="s">
        <v>70</v>
      </c>
    </row>
    <row r="149" spans="2:11" x14ac:dyDescent="0.2">
      <c r="B149" s="38" t="s">
        <v>64</v>
      </c>
      <c r="C149" t="s">
        <v>65</v>
      </c>
      <c r="E149" t="s">
        <v>66</v>
      </c>
      <c r="F149" t="s">
        <v>217</v>
      </c>
      <c r="H149" s="39" t="s">
        <v>68</v>
      </c>
      <c r="I149" t="s">
        <v>69</v>
      </c>
      <c r="J149" s="40">
        <v>1</v>
      </c>
      <c r="K149" s="40" t="s">
        <v>70</v>
      </c>
    </row>
    <row r="150" spans="2:11" x14ac:dyDescent="0.2">
      <c r="B150" s="38" t="s">
        <v>64</v>
      </c>
      <c r="C150" t="s">
        <v>65</v>
      </c>
      <c r="E150" t="s">
        <v>66</v>
      </c>
      <c r="F150" t="s">
        <v>218</v>
      </c>
      <c r="H150" s="39" t="s">
        <v>68</v>
      </c>
      <c r="I150" t="s">
        <v>69</v>
      </c>
      <c r="J150" s="40">
        <v>1</v>
      </c>
      <c r="K150" s="40" t="s">
        <v>70</v>
      </c>
    </row>
    <row r="151" spans="2:11" x14ac:dyDescent="0.2">
      <c r="B151" s="38" t="s">
        <v>64</v>
      </c>
      <c r="C151" t="s">
        <v>65</v>
      </c>
      <c r="E151" t="s">
        <v>66</v>
      </c>
      <c r="F151" t="s">
        <v>219</v>
      </c>
      <c r="H151" s="39" t="s">
        <v>68</v>
      </c>
      <c r="I151" t="s">
        <v>69</v>
      </c>
      <c r="J151" s="40">
        <v>1</v>
      </c>
      <c r="K151" s="40" t="s">
        <v>70</v>
      </c>
    </row>
    <row r="152" spans="2:11" x14ac:dyDescent="0.2">
      <c r="B152" s="38" t="s">
        <v>64</v>
      </c>
      <c r="C152" t="s">
        <v>65</v>
      </c>
      <c r="E152" t="s">
        <v>66</v>
      </c>
      <c r="F152" t="s">
        <v>220</v>
      </c>
      <c r="H152" s="39" t="s">
        <v>68</v>
      </c>
      <c r="I152" t="s">
        <v>69</v>
      </c>
      <c r="J152" s="40">
        <v>1</v>
      </c>
      <c r="K152" s="40" t="s">
        <v>70</v>
      </c>
    </row>
    <row r="153" spans="2:11" x14ac:dyDescent="0.2">
      <c r="B153" s="38" t="s">
        <v>64</v>
      </c>
      <c r="C153" t="s">
        <v>65</v>
      </c>
      <c r="E153" t="s">
        <v>66</v>
      </c>
      <c r="F153" t="s">
        <v>221</v>
      </c>
      <c r="H153" s="39" t="s">
        <v>68</v>
      </c>
      <c r="I153" t="s">
        <v>69</v>
      </c>
      <c r="J153" s="40">
        <v>1</v>
      </c>
      <c r="K153" s="40" t="s">
        <v>70</v>
      </c>
    </row>
    <row r="154" spans="2:11" x14ac:dyDescent="0.2">
      <c r="B154" s="38" t="s">
        <v>64</v>
      </c>
      <c r="C154" t="s">
        <v>65</v>
      </c>
      <c r="E154" t="s">
        <v>66</v>
      </c>
      <c r="F154" t="s">
        <v>222</v>
      </c>
      <c r="H154" s="39" t="s">
        <v>68</v>
      </c>
      <c r="I154" t="s">
        <v>69</v>
      </c>
      <c r="J154" s="40">
        <v>1</v>
      </c>
      <c r="K154" s="40" t="s">
        <v>70</v>
      </c>
    </row>
    <row r="155" spans="2:11" x14ac:dyDescent="0.2">
      <c r="B155" s="38" t="s">
        <v>64</v>
      </c>
      <c r="C155" t="s">
        <v>65</v>
      </c>
      <c r="E155" t="s">
        <v>66</v>
      </c>
      <c r="F155" t="s">
        <v>223</v>
      </c>
      <c r="H155" s="39" t="s">
        <v>68</v>
      </c>
      <c r="I155" t="s">
        <v>69</v>
      </c>
      <c r="J155" s="40">
        <v>1</v>
      </c>
      <c r="K155" s="40" t="s">
        <v>70</v>
      </c>
    </row>
    <row r="156" spans="2:11" x14ac:dyDescent="0.2">
      <c r="B156" s="38" t="s">
        <v>64</v>
      </c>
      <c r="C156" t="s">
        <v>65</v>
      </c>
      <c r="E156" t="s">
        <v>66</v>
      </c>
      <c r="F156" t="s">
        <v>224</v>
      </c>
      <c r="H156" s="39" t="s">
        <v>68</v>
      </c>
      <c r="I156" t="s">
        <v>69</v>
      </c>
      <c r="J156" s="40">
        <v>1</v>
      </c>
      <c r="K156" s="40" t="s">
        <v>70</v>
      </c>
    </row>
    <row r="157" spans="2:11" x14ac:dyDescent="0.2">
      <c r="B157" s="38" t="s">
        <v>64</v>
      </c>
      <c r="C157" t="s">
        <v>65</v>
      </c>
      <c r="E157" t="s">
        <v>66</v>
      </c>
      <c r="F157" t="s">
        <v>225</v>
      </c>
      <c r="H157" s="39" t="s">
        <v>68</v>
      </c>
      <c r="I157" t="s">
        <v>69</v>
      </c>
      <c r="J157" s="40">
        <v>1</v>
      </c>
      <c r="K157" s="40" t="s">
        <v>70</v>
      </c>
    </row>
    <row r="158" spans="2:11" x14ac:dyDescent="0.2">
      <c r="B158" s="38" t="s">
        <v>64</v>
      </c>
      <c r="C158" t="s">
        <v>65</v>
      </c>
      <c r="E158" t="s">
        <v>66</v>
      </c>
      <c r="F158" t="s">
        <v>226</v>
      </c>
      <c r="H158" s="39" t="s">
        <v>68</v>
      </c>
      <c r="I158" t="s">
        <v>69</v>
      </c>
      <c r="J158" s="40">
        <v>1</v>
      </c>
      <c r="K158" s="40" t="s">
        <v>70</v>
      </c>
    </row>
    <row r="159" spans="2:11" x14ac:dyDescent="0.2">
      <c r="B159" s="38" t="s">
        <v>64</v>
      </c>
      <c r="C159" t="s">
        <v>65</v>
      </c>
      <c r="E159" t="s">
        <v>66</v>
      </c>
      <c r="F159" t="s">
        <v>227</v>
      </c>
      <c r="H159" s="39" t="s">
        <v>68</v>
      </c>
      <c r="I159" t="s">
        <v>69</v>
      </c>
      <c r="J159" s="40">
        <v>1</v>
      </c>
      <c r="K159" s="40" t="s">
        <v>70</v>
      </c>
    </row>
    <row r="160" spans="2:11" x14ac:dyDescent="0.2">
      <c r="B160" s="38" t="s">
        <v>64</v>
      </c>
      <c r="C160" t="s">
        <v>65</v>
      </c>
      <c r="E160" t="s">
        <v>66</v>
      </c>
      <c r="F160" t="s">
        <v>228</v>
      </c>
      <c r="H160" s="39" t="s">
        <v>68</v>
      </c>
      <c r="I160" t="s">
        <v>69</v>
      </c>
      <c r="J160" s="40">
        <v>1</v>
      </c>
      <c r="K160" s="40" t="s">
        <v>70</v>
      </c>
    </row>
    <row r="161" spans="2:11" x14ac:dyDescent="0.2">
      <c r="B161" s="38" t="s">
        <v>64</v>
      </c>
      <c r="C161" t="s">
        <v>65</v>
      </c>
      <c r="E161" t="s">
        <v>66</v>
      </c>
      <c r="F161" t="s">
        <v>229</v>
      </c>
      <c r="H161" s="39" t="s">
        <v>68</v>
      </c>
      <c r="I161" t="s">
        <v>69</v>
      </c>
      <c r="J161" s="40">
        <v>1</v>
      </c>
      <c r="K161" s="40" t="s">
        <v>70</v>
      </c>
    </row>
    <row r="162" spans="2:11" x14ac:dyDescent="0.2">
      <c r="B162" s="38" t="s">
        <v>64</v>
      </c>
      <c r="C162" t="s">
        <v>65</v>
      </c>
      <c r="E162" t="s">
        <v>66</v>
      </c>
      <c r="F162" t="s">
        <v>230</v>
      </c>
      <c r="H162" s="39" t="s">
        <v>68</v>
      </c>
      <c r="I162" t="s">
        <v>69</v>
      </c>
      <c r="J162" s="40">
        <v>1</v>
      </c>
      <c r="K162" s="40" t="s">
        <v>70</v>
      </c>
    </row>
    <row r="163" spans="2:11" x14ac:dyDescent="0.2">
      <c r="B163" s="38" t="s">
        <v>64</v>
      </c>
      <c r="C163" t="s">
        <v>65</v>
      </c>
      <c r="E163" t="s">
        <v>66</v>
      </c>
      <c r="F163" t="s">
        <v>231</v>
      </c>
      <c r="H163" s="39" t="s">
        <v>68</v>
      </c>
      <c r="I163" t="s">
        <v>69</v>
      </c>
      <c r="J163" s="40">
        <v>1</v>
      </c>
      <c r="K163" s="40" t="s">
        <v>70</v>
      </c>
    </row>
    <row r="164" spans="2:11" x14ac:dyDescent="0.2">
      <c r="B164" s="38" t="s">
        <v>64</v>
      </c>
      <c r="C164" t="s">
        <v>65</v>
      </c>
      <c r="E164" t="s">
        <v>66</v>
      </c>
      <c r="F164" t="s">
        <v>232</v>
      </c>
      <c r="H164" s="39" t="s">
        <v>68</v>
      </c>
      <c r="I164" t="s">
        <v>69</v>
      </c>
      <c r="J164" s="40">
        <v>1</v>
      </c>
      <c r="K164" s="40" t="s">
        <v>70</v>
      </c>
    </row>
    <row r="165" spans="2:11" x14ac:dyDescent="0.2">
      <c r="B165" s="38" t="s">
        <v>64</v>
      </c>
      <c r="C165" t="s">
        <v>65</v>
      </c>
      <c r="E165" t="s">
        <v>66</v>
      </c>
      <c r="F165" t="s">
        <v>233</v>
      </c>
      <c r="H165" s="39" t="s">
        <v>68</v>
      </c>
      <c r="I165" t="s">
        <v>69</v>
      </c>
      <c r="J165" s="40">
        <v>1</v>
      </c>
      <c r="K165" s="40" t="s">
        <v>70</v>
      </c>
    </row>
    <row r="166" spans="2:11" x14ac:dyDescent="0.2">
      <c r="B166" s="38" t="s">
        <v>64</v>
      </c>
      <c r="C166" t="s">
        <v>65</v>
      </c>
      <c r="E166" t="s">
        <v>66</v>
      </c>
      <c r="F166" t="s">
        <v>234</v>
      </c>
      <c r="H166" s="39" t="s">
        <v>68</v>
      </c>
      <c r="I166" t="s">
        <v>69</v>
      </c>
      <c r="J166" s="40">
        <v>1</v>
      </c>
      <c r="K166" s="40" t="s">
        <v>70</v>
      </c>
    </row>
    <row r="167" spans="2:11" x14ac:dyDescent="0.2">
      <c r="B167" s="38" t="s">
        <v>64</v>
      </c>
      <c r="C167" t="s">
        <v>65</v>
      </c>
      <c r="E167" t="s">
        <v>66</v>
      </c>
      <c r="F167" t="s">
        <v>235</v>
      </c>
      <c r="H167" s="39" t="s">
        <v>68</v>
      </c>
      <c r="I167" t="s">
        <v>69</v>
      </c>
      <c r="J167" s="40">
        <v>1</v>
      </c>
      <c r="K167" s="40" t="s">
        <v>70</v>
      </c>
    </row>
    <row r="168" spans="2:11" x14ac:dyDescent="0.2">
      <c r="B168" s="38" t="s">
        <v>64</v>
      </c>
      <c r="C168" t="s">
        <v>65</v>
      </c>
      <c r="E168" t="s">
        <v>66</v>
      </c>
      <c r="F168" t="s">
        <v>236</v>
      </c>
      <c r="H168" s="39" t="s">
        <v>68</v>
      </c>
      <c r="I168" t="s">
        <v>69</v>
      </c>
      <c r="J168" s="40">
        <v>1</v>
      </c>
      <c r="K168" s="40" t="s">
        <v>70</v>
      </c>
    </row>
    <row r="169" spans="2:11" x14ac:dyDescent="0.2">
      <c r="B169" s="38" t="s">
        <v>64</v>
      </c>
      <c r="C169" t="s">
        <v>65</v>
      </c>
      <c r="E169" t="s">
        <v>66</v>
      </c>
      <c r="F169" t="s">
        <v>237</v>
      </c>
      <c r="H169" s="39" t="s">
        <v>68</v>
      </c>
      <c r="I169" t="s">
        <v>69</v>
      </c>
      <c r="J169" s="40">
        <v>1</v>
      </c>
      <c r="K169" s="40" t="s">
        <v>70</v>
      </c>
    </row>
    <row r="170" spans="2:11" x14ac:dyDescent="0.2">
      <c r="B170" s="38" t="s">
        <v>64</v>
      </c>
      <c r="C170" t="s">
        <v>65</v>
      </c>
      <c r="E170" t="s">
        <v>66</v>
      </c>
      <c r="F170" t="s">
        <v>238</v>
      </c>
      <c r="H170" s="39" t="s">
        <v>68</v>
      </c>
      <c r="I170" t="s">
        <v>69</v>
      </c>
      <c r="J170" s="40">
        <v>1</v>
      </c>
      <c r="K170" s="40" t="s">
        <v>70</v>
      </c>
    </row>
    <row r="171" spans="2:11" x14ac:dyDescent="0.2">
      <c r="B171" s="38" t="s">
        <v>64</v>
      </c>
      <c r="C171" t="s">
        <v>65</v>
      </c>
      <c r="E171" t="s">
        <v>66</v>
      </c>
      <c r="F171" t="s">
        <v>239</v>
      </c>
      <c r="H171" s="39" t="s">
        <v>68</v>
      </c>
      <c r="I171" t="s">
        <v>69</v>
      </c>
      <c r="J171" s="40">
        <v>1</v>
      </c>
      <c r="K171" s="40" t="s">
        <v>70</v>
      </c>
    </row>
    <row r="172" spans="2:11" x14ac:dyDescent="0.2">
      <c r="B172" s="38" t="s">
        <v>64</v>
      </c>
      <c r="C172" t="s">
        <v>65</v>
      </c>
      <c r="E172" t="s">
        <v>66</v>
      </c>
      <c r="F172" t="s">
        <v>240</v>
      </c>
      <c r="H172" s="39" t="s">
        <v>68</v>
      </c>
      <c r="I172" t="s">
        <v>69</v>
      </c>
      <c r="J172" s="40">
        <v>1</v>
      </c>
      <c r="K172" s="40" t="s">
        <v>70</v>
      </c>
    </row>
    <row r="173" spans="2:11" x14ac:dyDescent="0.2">
      <c r="B173" s="38" t="s">
        <v>64</v>
      </c>
      <c r="C173" t="s">
        <v>65</v>
      </c>
      <c r="E173" t="s">
        <v>66</v>
      </c>
      <c r="F173" t="s">
        <v>241</v>
      </c>
      <c r="H173" s="39" t="s">
        <v>68</v>
      </c>
      <c r="I173" t="s">
        <v>69</v>
      </c>
      <c r="J173" s="40">
        <v>1</v>
      </c>
      <c r="K173" s="40" t="s">
        <v>70</v>
      </c>
    </row>
    <row r="174" spans="2:11" x14ac:dyDescent="0.2">
      <c r="B174" s="38" t="s">
        <v>64</v>
      </c>
      <c r="C174" t="s">
        <v>65</v>
      </c>
      <c r="E174" t="s">
        <v>66</v>
      </c>
      <c r="F174" t="s">
        <v>242</v>
      </c>
      <c r="H174" s="39" t="s">
        <v>68</v>
      </c>
      <c r="I174" t="s">
        <v>69</v>
      </c>
      <c r="J174" s="40">
        <v>1</v>
      </c>
      <c r="K174" s="40" t="s">
        <v>70</v>
      </c>
    </row>
    <row r="175" spans="2:11" x14ac:dyDescent="0.2">
      <c r="B175" s="38" t="s">
        <v>64</v>
      </c>
      <c r="C175" t="s">
        <v>65</v>
      </c>
      <c r="E175" t="s">
        <v>66</v>
      </c>
      <c r="F175" t="s">
        <v>243</v>
      </c>
      <c r="H175" s="39" t="s">
        <v>68</v>
      </c>
      <c r="I175" t="s">
        <v>69</v>
      </c>
      <c r="J175" s="40">
        <v>1</v>
      </c>
      <c r="K175" s="40" t="s">
        <v>70</v>
      </c>
    </row>
    <row r="176" spans="2:11" x14ac:dyDescent="0.2">
      <c r="B176" s="38" t="s">
        <v>64</v>
      </c>
      <c r="C176" t="s">
        <v>65</v>
      </c>
      <c r="E176" t="s">
        <v>66</v>
      </c>
      <c r="F176" t="s">
        <v>244</v>
      </c>
      <c r="H176" s="39" t="s">
        <v>68</v>
      </c>
      <c r="I176" t="s">
        <v>69</v>
      </c>
      <c r="J176" s="40">
        <v>1</v>
      </c>
      <c r="K176" s="40" t="s">
        <v>70</v>
      </c>
    </row>
    <row r="177" spans="2:11" x14ac:dyDescent="0.2">
      <c r="B177" s="38" t="s">
        <v>64</v>
      </c>
      <c r="C177" t="s">
        <v>65</v>
      </c>
      <c r="E177" t="s">
        <v>66</v>
      </c>
      <c r="F177" t="s">
        <v>245</v>
      </c>
      <c r="H177" s="39" t="s">
        <v>68</v>
      </c>
      <c r="I177" t="s">
        <v>69</v>
      </c>
      <c r="J177" s="40">
        <v>1</v>
      </c>
      <c r="K177" s="40" t="s">
        <v>70</v>
      </c>
    </row>
    <row r="178" spans="2:11" x14ac:dyDescent="0.2">
      <c r="B178" s="38" t="s">
        <v>64</v>
      </c>
      <c r="C178" t="s">
        <v>65</v>
      </c>
      <c r="E178" t="s">
        <v>66</v>
      </c>
      <c r="F178" t="s">
        <v>246</v>
      </c>
      <c r="H178" s="39" t="s">
        <v>68</v>
      </c>
      <c r="I178" t="s">
        <v>69</v>
      </c>
      <c r="J178" s="40">
        <v>1</v>
      </c>
      <c r="K178" s="40" t="s">
        <v>70</v>
      </c>
    </row>
    <row r="179" spans="2:11" x14ac:dyDescent="0.2">
      <c r="B179" s="38" t="s">
        <v>64</v>
      </c>
      <c r="C179" t="s">
        <v>65</v>
      </c>
      <c r="E179" t="s">
        <v>66</v>
      </c>
      <c r="F179" t="s">
        <v>247</v>
      </c>
      <c r="H179" s="39" t="s">
        <v>68</v>
      </c>
      <c r="I179" t="s">
        <v>69</v>
      </c>
      <c r="J179" s="40">
        <v>1</v>
      </c>
      <c r="K179" s="40" t="s">
        <v>70</v>
      </c>
    </row>
    <row r="180" spans="2:11" x14ac:dyDescent="0.2">
      <c r="B180" s="38" t="s">
        <v>64</v>
      </c>
      <c r="C180" t="s">
        <v>65</v>
      </c>
      <c r="E180" t="s">
        <v>66</v>
      </c>
      <c r="F180" t="s">
        <v>248</v>
      </c>
      <c r="H180" s="39" t="s">
        <v>68</v>
      </c>
      <c r="I180" t="s">
        <v>69</v>
      </c>
      <c r="J180" s="40">
        <v>1</v>
      </c>
      <c r="K180" s="40" t="s">
        <v>70</v>
      </c>
    </row>
    <row r="181" spans="2:11" x14ac:dyDescent="0.2">
      <c r="B181" s="38" t="s">
        <v>64</v>
      </c>
      <c r="C181" t="s">
        <v>65</v>
      </c>
      <c r="E181" t="s">
        <v>66</v>
      </c>
      <c r="F181" t="s">
        <v>249</v>
      </c>
      <c r="H181" s="39" t="s">
        <v>68</v>
      </c>
      <c r="I181" t="s">
        <v>69</v>
      </c>
      <c r="J181" s="40">
        <v>1</v>
      </c>
      <c r="K181" s="40" t="s">
        <v>70</v>
      </c>
    </row>
    <row r="182" spans="2:11" x14ac:dyDescent="0.2">
      <c r="B182" s="38" t="s">
        <v>64</v>
      </c>
      <c r="C182" t="s">
        <v>65</v>
      </c>
      <c r="E182" t="s">
        <v>66</v>
      </c>
      <c r="F182" t="s">
        <v>250</v>
      </c>
      <c r="H182" s="39" t="s">
        <v>68</v>
      </c>
      <c r="I182" t="s">
        <v>69</v>
      </c>
      <c r="J182" s="40">
        <v>1</v>
      </c>
      <c r="K182" s="40" t="s">
        <v>70</v>
      </c>
    </row>
    <row r="183" spans="2:11" x14ac:dyDescent="0.2">
      <c r="B183" s="38" t="s">
        <v>64</v>
      </c>
      <c r="C183" t="s">
        <v>65</v>
      </c>
      <c r="E183" t="s">
        <v>66</v>
      </c>
      <c r="F183" t="s">
        <v>251</v>
      </c>
      <c r="H183" s="39" t="s">
        <v>68</v>
      </c>
      <c r="I183" t="s">
        <v>69</v>
      </c>
      <c r="J183" s="40">
        <v>1</v>
      </c>
      <c r="K183" s="40" t="s">
        <v>70</v>
      </c>
    </row>
    <row r="184" spans="2:11" x14ac:dyDescent="0.2">
      <c r="B184" s="38" t="s">
        <v>64</v>
      </c>
      <c r="C184" t="s">
        <v>65</v>
      </c>
      <c r="E184" t="s">
        <v>66</v>
      </c>
      <c r="F184" t="s">
        <v>252</v>
      </c>
      <c r="H184" s="39" t="s">
        <v>68</v>
      </c>
      <c r="I184" t="s">
        <v>69</v>
      </c>
      <c r="J184" s="40">
        <v>1</v>
      </c>
      <c r="K184" s="40" t="s">
        <v>70</v>
      </c>
    </row>
    <row r="185" spans="2:11" x14ac:dyDescent="0.2">
      <c r="B185" s="38" t="s">
        <v>64</v>
      </c>
      <c r="C185" t="s">
        <v>65</v>
      </c>
      <c r="E185" t="s">
        <v>66</v>
      </c>
      <c r="F185" t="s">
        <v>253</v>
      </c>
      <c r="H185" s="39" t="s">
        <v>68</v>
      </c>
      <c r="I185" t="s">
        <v>69</v>
      </c>
      <c r="J185" s="40">
        <v>1</v>
      </c>
      <c r="K185" s="40" t="s">
        <v>70</v>
      </c>
    </row>
    <row r="186" spans="2:11" x14ac:dyDescent="0.2">
      <c r="B186" s="38" t="s">
        <v>64</v>
      </c>
      <c r="C186" t="s">
        <v>65</v>
      </c>
      <c r="E186" t="s">
        <v>66</v>
      </c>
      <c r="F186" t="s">
        <v>254</v>
      </c>
      <c r="H186" s="39" t="s">
        <v>68</v>
      </c>
      <c r="I186" t="s">
        <v>69</v>
      </c>
      <c r="J186" s="40">
        <v>1</v>
      </c>
      <c r="K186" s="40" t="s">
        <v>70</v>
      </c>
    </row>
    <row r="187" spans="2:11" x14ac:dyDescent="0.2">
      <c r="B187" s="38" t="s">
        <v>64</v>
      </c>
      <c r="C187" t="s">
        <v>65</v>
      </c>
      <c r="E187" t="s">
        <v>66</v>
      </c>
      <c r="F187" t="s">
        <v>255</v>
      </c>
      <c r="H187" s="39" t="s">
        <v>68</v>
      </c>
      <c r="I187" t="s">
        <v>69</v>
      </c>
      <c r="J187" s="40">
        <v>1</v>
      </c>
      <c r="K187" s="40" t="s">
        <v>70</v>
      </c>
    </row>
    <row r="188" spans="2:11" x14ac:dyDescent="0.2">
      <c r="B188" s="38" t="s">
        <v>64</v>
      </c>
      <c r="C188" t="s">
        <v>65</v>
      </c>
      <c r="E188" t="s">
        <v>66</v>
      </c>
      <c r="F188" t="s">
        <v>256</v>
      </c>
      <c r="H188" s="39" t="s">
        <v>68</v>
      </c>
      <c r="I188" t="s">
        <v>69</v>
      </c>
      <c r="J188" s="40">
        <v>1</v>
      </c>
      <c r="K188" s="40" t="s">
        <v>70</v>
      </c>
    </row>
    <row r="189" spans="2:11" x14ac:dyDescent="0.2">
      <c r="B189" s="38" t="s">
        <v>64</v>
      </c>
      <c r="C189" t="s">
        <v>65</v>
      </c>
      <c r="E189" t="s">
        <v>66</v>
      </c>
      <c r="F189" t="s">
        <v>257</v>
      </c>
      <c r="H189" s="39" t="s">
        <v>68</v>
      </c>
      <c r="I189" t="s">
        <v>69</v>
      </c>
      <c r="J189" s="40">
        <v>1</v>
      </c>
      <c r="K189" s="40" t="s">
        <v>70</v>
      </c>
    </row>
    <row r="190" spans="2:11" x14ac:dyDescent="0.2">
      <c r="B190" s="38" t="s">
        <v>64</v>
      </c>
      <c r="C190" t="s">
        <v>65</v>
      </c>
      <c r="E190" t="s">
        <v>66</v>
      </c>
      <c r="F190" t="s">
        <v>258</v>
      </c>
      <c r="H190" s="39" t="s">
        <v>68</v>
      </c>
      <c r="I190" t="s">
        <v>69</v>
      </c>
      <c r="J190" s="40">
        <v>1</v>
      </c>
      <c r="K190" s="40" t="s">
        <v>70</v>
      </c>
    </row>
    <row r="191" spans="2:11" x14ac:dyDescent="0.2">
      <c r="B191" s="38" t="s">
        <v>64</v>
      </c>
      <c r="C191" t="s">
        <v>65</v>
      </c>
      <c r="E191" t="s">
        <v>66</v>
      </c>
      <c r="F191" t="s">
        <v>259</v>
      </c>
      <c r="H191" s="39" t="s">
        <v>68</v>
      </c>
      <c r="I191" t="s">
        <v>69</v>
      </c>
      <c r="J191" s="40">
        <v>1</v>
      </c>
      <c r="K191" s="40" t="s">
        <v>70</v>
      </c>
    </row>
    <row r="192" spans="2:11" x14ac:dyDescent="0.2">
      <c r="B192" s="38" t="s">
        <v>64</v>
      </c>
      <c r="C192" t="s">
        <v>65</v>
      </c>
      <c r="E192" t="s">
        <v>66</v>
      </c>
      <c r="F192" t="s">
        <v>260</v>
      </c>
      <c r="H192" s="39" t="s">
        <v>68</v>
      </c>
      <c r="I192" t="s">
        <v>69</v>
      </c>
      <c r="J192" s="40">
        <v>1</v>
      </c>
      <c r="K192" s="40" t="s">
        <v>70</v>
      </c>
    </row>
    <row r="193" spans="2:11" x14ac:dyDescent="0.2">
      <c r="B193" s="38" t="s">
        <v>64</v>
      </c>
      <c r="C193" t="s">
        <v>65</v>
      </c>
      <c r="E193" t="s">
        <v>66</v>
      </c>
      <c r="F193" t="s">
        <v>261</v>
      </c>
      <c r="H193" s="39" t="s">
        <v>68</v>
      </c>
      <c r="I193" t="s">
        <v>69</v>
      </c>
      <c r="J193" s="40">
        <v>1</v>
      </c>
      <c r="K193" s="40" t="s">
        <v>70</v>
      </c>
    </row>
    <row r="194" spans="2:11" x14ac:dyDescent="0.2">
      <c r="B194" s="38" t="s">
        <v>64</v>
      </c>
      <c r="C194" t="s">
        <v>65</v>
      </c>
      <c r="E194" t="s">
        <v>66</v>
      </c>
      <c r="F194" t="s">
        <v>262</v>
      </c>
      <c r="H194" s="39" t="s">
        <v>68</v>
      </c>
      <c r="I194" t="s">
        <v>69</v>
      </c>
      <c r="J194" s="40">
        <v>1</v>
      </c>
      <c r="K194" s="40" t="s">
        <v>70</v>
      </c>
    </row>
    <row r="195" spans="2:11" x14ac:dyDescent="0.2">
      <c r="B195" s="38" t="s">
        <v>64</v>
      </c>
      <c r="C195" t="s">
        <v>65</v>
      </c>
      <c r="E195" t="s">
        <v>66</v>
      </c>
      <c r="F195" t="s">
        <v>263</v>
      </c>
      <c r="H195" s="39" t="s">
        <v>68</v>
      </c>
      <c r="I195" t="s">
        <v>69</v>
      </c>
      <c r="J195" s="40">
        <v>1</v>
      </c>
      <c r="K195" s="40" t="s">
        <v>70</v>
      </c>
    </row>
    <row r="196" spans="2:11" x14ac:dyDescent="0.2">
      <c r="B196" s="38" t="s">
        <v>64</v>
      </c>
      <c r="C196" t="s">
        <v>65</v>
      </c>
      <c r="E196" t="s">
        <v>66</v>
      </c>
      <c r="F196" t="s">
        <v>264</v>
      </c>
      <c r="H196" s="39" t="s">
        <v>68</v>
      </c>
      <c r="I196" t="s">
        <v>69</v>
      </c>
      <c r="J196" s="40">
        <v>1</v>
      </c>
      <c r="K196" s="40" t="s">
        <v>70</v>
      </c>
    </row>
    <row r="197" spans="2:11" x14ac:dyDescent="0.2">
      <c r="B197" s="38" t="s">
        <v>64</v>
      </c>
      <c r="C197" t="s">
        <v>65</v>
      </c>
      <c r="E197" t="s">
        <v>66</v>
      </c>
      <c r="F197" t="s">
        <v>265</v>
      </c>
      <c r="H197" s="39" t="s">
        <v>68</v>
      </c>
      <c r="I197" t="s">
        <v>69</v>
      </c>
      <c r="J197" s="40">
        <v>1</v>
      </c>
      <c r="K197" s="40" t="s">
        <v>70</v>
      </c>
    </row>
    <row r="198" spans="2:11" x14ac:dyDescent="0.2">
      <c r="B198" s="38" t="s">
        <v>64</v>
      </c>
      <c r="C198" t="s">
        <v>65</v>
      </c>
      <c r="E198" t="s">
        <v>66</v>
      </c>
      <c r="F198" t="s">
        <v>266</v>
      </c>
      <c r="H198" s="39" t="s">
        <v>68</v>
      </c>
      <c r="I198" t="s">
        <v>69</v>
      </c>
      <c r="J198" s="40">
        <v>1</v>
      </c>
      <c r="K198" s="40" t="s">
        <v>70</v>
      </c>
    </row>
    <row r="199" spans="2:11" x14ac:dyDescent="0.2">
      <c r="B199" s="38" t="s">
        <v>64</v>
      </c>
      <c r="C199" t="s">
        <v>65</v>
      </c>
      <c r="E199" t="s">
        <v>66</v>
      </c>
      <c r="F199" t="s">
        <v>267</v>
      </c>
      <c r="H199" s="39" t="s">
        <v>68</v>
      </c>
      <c r="I199" t="s">
        <v>69</v>
      </c>
      <c r="J199" s="40">
        <v>1</v>
      </c>
      <c r="K199" s="40" t="s">
        <v>70</v>
      </c>
    </row>
    <row r="200" spans="2:11" x14ac:dyDescent="0.2">
      <c r="B200" s="38" t="s">
        <v>64</v>
      </c>
      <c r="C200" t="s">
        <v>65</v>
      </c>
      <c r="E200" t="s">
        <v>66</v>
      </c>
      <c r="F200" t="s">
        <v>268</v>
      </c>
      <c r="H200" s="39" t="s">
        <v>68</v>
      </c>
      <c r="I200" t="s">
        <v>69</v>
      </c>
      <c r="J200" s="40">
        <v>1</v>
      </c>
      <c r="K200" s="40" t="s">
        <v>70</v>
      </c>
    </row>
    <row r="201" spans="2:11" x14ac:dyDescent="0.2">
      <c r="B201" s="38" t="s">
        <v>64</v>
      </c>
      <c r="C201" t="s">
        <v>65</v>
      </c>
      <c r="E201" t="s">
        <v>66</v>
      </c>
      <c r="F201" t="s">
        <v>269</v>
      </c>
      <c r="H201" s="39" t="s">
        <v>68</v>
      </c>
      <c r="I201" t="s">
        <v>69</v>
      </c>
      <c r="J201" s="40">
        <v>1</v>
      </c>
      <c r="K201" s="40" t="s">
        <v>70</v>
      </c>
    </row>
    <row r="202" spans="2:11" x14ac:dyDescent="0.2">
      <c r="B202" s="38" t="s">
        <v>64</v>
      </c>
      <c r="C202" t="s">
        <v>65</v>
      </c>
      <c r="E202" t="s">
        <v>66</v>
      </c>
      <c r="F202" t="s">
        <v>270</v>
      </c>
      <c r="H202" s="39" t="s">
        <v>68</v>
      </c>
      <c r="I202" t="s">
        <v>69</v>
      </c>
      <c r="J202" s="40">
        <v>1</v>
      </c>
      <c r="K202" s="40" t="s">
        <v>70</v>
      </c>
    </row>
    <row r="203" spans="2:11" x14ac:dyDescent="0.2">
      <c r="B203" s="38" t="s">
        <v>64</v>
      </c>
      <c r="C203" t="s">
        <v>65</v>
      </c>
      <c r="E203" t="s">
        <v>66</v>
      </c>
      <c r="F203" t="s">
        <v>271</v>
      </c>
      <c r="H203" s="39" t="s">
        <v>68</v>
      </c>
      <c r="I203" t="s">
        <v>69</v>
      </c>
      <c r="J203" s="40">
        <v>1</v>
      </c>
      <c r="K203" s="40" t="s">
        <v>70</v>
      </c>
    </row>
    <row r="204" spans="2:11" x14ac:dyDescent="0.2">
      <c r="B204" s="38" t="s">
        <v>64</v>
      </c>
      <c r="C204" t="s">
        <v>65</v>
      </c>
      <c r="E204" t="s">
        <v>66</v>
      </c>
      <c r="F204" t="s">
        <v>272</v>
      </c>
      <c r="H204" s="39" t="s">
        <v>68</v>
      </c>
      <c r="I204" t="s">
        <v>69</v>
      </c>
      <c r="J204" s="40">
        <v>1</v>
      </c>
      <c r="K204" s="40" t="s">
        <v>70</v>
      </c>
    </row>
    <row r="205" spans="2:11" x14ac:dyDescent="0.2">
      <c r="B205" s="38" t="s">
        <v>64</v>
      </c>
      <c r="C205" t="s">
        <v>65</v>
      </c>
      <c r="E205" t="s">
        <v>66</v>
      </c>
      <c r="F205" t="s">
        <v>273</v>
      </c>
      <c r="H205" s="39" t="s">
        <v>68</v>
      </c>
      <c r="I205" t="s">
        <v>69</v>
      </c>
      <c r="J205" s="40">
        <v>1</v>
      </c>
      <c r="K205" s="40" t="s">
        <v>70</v>
      </c>
    </row>
    <row r="206" spans="2:11" x14ac:dyDescent="0.2">
      <c r="B206" s="38" t="s">
        <v>64</v>
      </c>
      <c r="C206" t="s">
        <v>65</v>
      </c>
      <c r="E206" t="s">
        <v>66</v>
      </c>
      <c r="F206" t="s">
        <v>274</v>
      </c>
      <c r="H206" s="39" t="s">
        <v>68</v>
      </c>
      <c r="I206" t="s">
        <v>69</v>
      </c>
      <c r="J206" s="40">
        <v>1</v>
      </c>
      <c r="K206" s="40" t="s">
        <v>70</v>
      </c>
    </row>
    <row r="207" spans="2:11" x14ac:dyDescent="0.2">
      <c r="B207" s="38" t="s">
        <v>64</v>
      </c>
      <c r="C207" t="s">
        <v>65</v>
      </c>
      <c r="E207" t="s">
        <v>66</v>
      </c>
      <c r="F207" t="s">
        <v>275</v>
      </c>
      <c r="H207" s="39" t="s">
        <v>68</v>
      </c>
      <c r="I207" t="s">
        <v>69</v>
      </c>
      <c r="J207" s="40">
        <v>1</v>
      </c>
      <c r="K207" s="40" t="s">
        <v>70</v>
      </c>
    </row>
    <row r="208" spans="2:11" x14ac:dyDescent="0.2">
      <c r="B208" s="38" t="s">
        <v>64</v>
      </c>
      <c r="C208" t="s">
        <v>65</v>
      </c>
      <c r="E208" t="s">
        <v>66</v>
      </c>
      <c r="F208" t="s">
        <v>276</v>
      </c>
      <c r="H208" s="39" t="s">
        <v>68</v>
      </c>
      <c r="I208" t="s">
        <v>69</v>
      </c>
      <c r="J208" s="40">
        <v>1</v>
      </c>
      <c r="K208" s="40" t="s">
        <v>70</v>
      </c>
    </row>
    <row r="209" spans="2:11" x14ac:dyDescent="0.2">
      <c r="B209" s="38" t="s">
        <v>64</v>
      </c>
      <c r="C209" t="s">
        <v>65</v>
      </c>
      <c r="E209" t="s">
        <v>66</v>
      </c>
      <c r="F209" t="s">
        <v>277</v>
      </c>
      <c r="H209" s="39" t="s">
        <v>68</v>
      </c>
      <c r="I209" t="s">
        <v>69</v>
      </c>
      <c r="J209" s="40">
        <v>1</v>
      </c>
      <c r="K209" s="40" t="s">
        <v>70</v>
      </c>
    </row>
    <row r="210" spans="2:11" x14ac:dyDescent="0.2">
      <c r="B210" s="38" t="s">
        <v>64</v>
      </c>
      <c r="C210" t="s">
        <v>65</v>
      </c>
      <c r="E210" t="s">
        <v>66</v>
      </c>
      <c r="F210" t="s">
        <v>278</v>
      </c>
      <c r="H210" s="39" t="s">
        <v>68</v>
      </c>
      <c r="I210" t="s">
        <v>69</v>
      </c>
      <c r="J210" s="40">
        <v>1</v>
      </c>
      <c r="K210" s="40" t="s">
        <v>70</v>
      </c>
    </row>
    <row r="211" spans="2:11" x14ac:dyDescent="0.2">
      <c r="B211" s="38" t="s">
        <v>64</v>
      </c>
      <c r="C211" t="s">
        <v>65</v>
      </c>
      <c r="E211" t="s">
        <v>66</v>
      </c>
      <c r="F211" t="s">
        <v>279</v>
      </c>
      <c r="H211" s="39" t="s">
        <v>68</v>
      </c>
      <c r="I211" t="s">
        <v>69</v>
      </c>
      <c r="J211" s="40">
        <v>1</v>
      </c>
      <c r="K211" s="40" t="s">
        <v>70</v>
      </c>
    </row>
    <row r="212" spans="2:11" x14ac:dyDescent="0.2">
      <c r="B212" s="38" t="s">
        <v>64</v>
      </c>
      <c r="C212" t="s">
        <v>65</v>
      </c>
      <c r="E212" t="s">
        <v>66</v>
      </c>
      <c r="F212" t="s">
        <v>280</v>
      </c>
      <c r="H212" s="39" t="s">
        <v>68</v>
      </c>
      <c r="I212" t="s">
        <v>69</v>
      </c>
      <c r="J212" s="40">
        <v>1</v>
      </c>
      <c r="K212" s="40" t="s">
        <v>70</v>
      </c>
    </row>
    <row r="213" spans="2:11" x14ac:dyDescent="0.2">
      <c r="B213" s="38" t="s">
        <v>64</v>
      </c>
      <c r="C213" t="s">
        <v>65</v>
      </c>
      <c r="E213" t="s">
        <v>66</v>
      </c>
      <c r="F213" t="s">
        <v>281</v>
      </c>
      <c r="H213" s="39" t="s">
        <v>68</v>
      </c>
      <c r="I213" t="s">
        <v>69</v>
      </c>
      <c r="J213" s="40">
        <v>1</v>
      </c>
      <c r="K213" s="40" t="s">
        <v>70</v>
      </c>
    </row>
    <row r="214" spans="2:11" x14ac:dyDescent="0.2">
      <c r="B214" s="38" t="s">
        <v>64</v>
      </c>
      <c r="C214" t="s">
        <v>65</v>
      </c>
      <c r="E214" t="s">
        <v>66</v>
      </c>
      <c r="F214" t="s">
        <v>282</v>
      </c>
      <c r="H214" s="39" t="s">
        <v>68</v>
      </c>
      <c r="I214" t="s">
        <v>69</v>
      </c>
      <c r="J214" s="40">
        <v>1</v>
      </c>
      <c r="K214" s="40" t="s">
        <v>70</v>
      </c>
    </row>
    <row r="215" spans="2:11" x14ac:dyDescent="0.2">
      <c r="B215" s="38" t="s">
        <v>64</v>
      </c>
      <c r="C215" t="s">
        <v>65</v>
      </c>
      <c r="E215" t="s">
        <v>66</v>
      </c>
      <c r="F215" t="s">
        <v>283</v>
      </c>
      <c r="H215" s="39" t="s">
        <v>68</v>
      </c>
      <c r="I215" t="s">
        <v>69</v>
      </c>
      <c r="J215" s="40">
        <v>1</v>
      </c>
      <c r="K215" s="40" t="s">
        <v>70</v>
      </c>
    </row>
    <row r="216" spans="2:11" x14ac:dyDescent="0.2">
      <c r="B216" s="38" t="s">
        <v>64</v>
      </c>
      <c r="C216" t="s">
        <v>65</v>
      </c>
      <c r="E216" t="s">
        <v>66</v>
      </c>
      <c r="F216" t="s">
        <v>284</v>
      </c>
      <c r="H216" s="39" t="s">
        <v>68</v>
      </c>
      <c r="I216" t="s">
        <v>69</v>
      </c>
      <c r="J216" s="40">
        <v>1</v>
      </c>
      <c r="K216" s="40" t="s">
        <v>70</v>
      </c>
    </row>
    <row r="217" spans="2:11" x14ac:dyDescent="0.2">
      <c r="B217" s="38" t="s">
        <v>64</v>
      </c>
      <c r="C217" t="s">
        <v>65</v>
      </c>
      <c r="E217" t="s">
        <v>66</v>
      </c>
      <c r="F217" t="s">
        <v>285</v>
      </c>
      <c r="H217" s="39" t="s">
        <v>68</v>
      </c>
      <c r="I217" t="s">
        <v>69</v>
      </c>
      <c r="J217" s="40">
        <v>1</v>
      </c>
      <c r="K217" s="40" t="s">
        <v>70</v>
      </c>
    </row>
    <row r="218" spans="2:11" x14ac:dyDescent="0.2">
      <c r="B218" s="38" t="s">
        <v>64</v>
      </c>
      <c r="C218" t="s">
        <v>65</v>
      </c>
      <c r="E218" t="s">
        <v>66</v>
      </c>
      <c r="F218" t="s">
        <v>286</v>
      </c>
      <c r="H218" s="39" t="s">
        <v>68</v>
      </c>
      <c r="I218" t="s">
        <v>69</v>
      </c>
      <c r="J218" s="40">
        <v>1</v>
      </c>
      <c r="K218" s="40" t="s">
        <v>70</v>
      </c>
    </row>
    <row r="219" spans="2:11" x14ac:dyDescent="0.2">
      <c r="B219" s="38" t="s">
        <v>64</v>
      </c>
      <c r="C219" t="s">
        <v>65</v>
      </c>
      <c r="E219" t="s">
        <v>66</v>
      </c>
      <c r="F219" t="s">
        <v>287</v>
      </c>
      <c r="H219" s="39" t="s">
        <v>68</v>
      </c>
      <c r="I219" t="s">
        <v>69</v>
      </c>
      <c r="J219" s="40">
        <v>1</v>
      </c>
      <c r="K219" s="40" t="s">
        <v>70</v>
      </c>
    </row>
    <row r="220" spans="2:11" x14ac:dyDescent="0.2">
      <c r="B220" s="38" t="s">
        <v>64</v>
      </c>
      <c r="C220" t="s">
        <v>65</v>
      </c>
      <c r="E220" t="s">
        <v>66</v>
      </c>
      <c r="F220" t="s">
        <v>288</v>
      </c>
      <c r="H220" s="39" t="s">
        <v>68</v>
      </c>
      <c r="I220" t="s">
        <v>69</v>
      </c>
      <c r="J220" s="40">
        <v>1</v>
      </c>
      <c r="K220" s="40" t="s">
        <v>70</v>
      </c>
    </row>
    <row r="221" spans="2:11" x14ac:dyDescent="0.2">
      <c r="B221" s="38" t="s">
        <v>64</v>
      </c>
      <c r="C221" t="s">
        <v>65</v>
      </c>
      <c r="E221" t="s">
        <v>66</v>
      </c>
      <c r="F221" t="s">
        <v>289</v>
      </c>
      <c r="H221" s="39" t="s">
        <v>68</v>
      </c>
      <c r="I221" t="s">
        <v>69</v>
      </c>
      <c r="J221" s="40">
        <v>1</v>
      </c>
      <c r="K221" s="40" t="s">
        <v>70</v>
      </c>
    </row>
    <row r="222" spans="2:11" x14ac:dyDescent="0.2">
      <c r="B222" s="38" t="s">
        <v>64</v>
      </c>
      <c r="C222" t="s">
        <v>65</v>
      </c>
      <c r="E222" t="s">
        <v>66</v>
      </c>
      <c r="F222" t="s">
        <v>290</v>
      </c>
      <c r="H222" s="39" t="s">
        <v>68</v>
      </c>
      <c r="I222" t="s">
        <v>69</v>
      </c>
      <c r="J222" s="40">
        <v>1</v>
      </c>
      <c r="K222" s="40" t="s">
        <v>70</v>
      </c>
    </row>
    <row r="223" spans="2:11" x14ac:dyDescent="0.2">
      <c r="B223" s="38" t="s">
        <v>64</v>
      </c>
      <c r="C223" t="s">
        <v>65</v>
      </c>
      <c r="E223" t="s">
        <v>66</v>
      </c>
      <c r="F223" t="s">
        <v>291</v>
      </c>
      <c r="H223" s="39" t="s">
        <v>68</v>
      </c>
      <c r="I223" t="s">
        <v>69</v>
      </c>
      <c r="J223" s="40">
        <v>1</v>
      </c>
      <c r="K223" s="40" t="s">
        <v>70</v>
      </c>
    </row>
    <row r="224" spans="2:11" x14ac:dyDescent="0.2">
      <c r="B224" s="38" t="s">
        <v>64</v>
      </c>
      <c r="C224" t="s">
        <v>65</v>
      </c>
      <c r="E224" t="s">
        <v>66</v>
      </c>
      <c r="F224" t="s">
        <v>292</v>
      </c>
      <c r="H224" s="39" t="s">
        <v>68</v>
      </c>
      <c r="I224" t="s">
        <v>69</v>
      </c>
      <c r="J224" s="40">
        <v>1</v>
      </c>
      <c r="K224" s="40" t="s">
        <v>70</v>
      </c>
    </row>
    <row r="225" spans="2:11" x14ac:dyDescent="0.2">
      <c r="B225" s="38" t="s">
        <v>64</v>
      </c>
      <c r="C225" t="s">
        <v>65</v>
      </c>
      <c r="E225" t="s">
        <v>66</v>
      </c>
      <c r="F225" t="s">
        <v>293</v>
      </c>
      <c r="H225" s="39" t="s">
        <v>68</v>
      </c>
      <c r="I225" t="s">
        <v>69</v>
      </c>
      <c r="J225" s="40">
        <v>1</v>
      </c>
      <c r="K225" s="40" t="s">
        <v>70</v>
      </c>
    </row>
    <row r="226" spans="2:11" x14ac:dyDescent="0.2">
      <c r="B226" s="38" t="s">
        <v>64</v>
      </c>
      <c r="C226" t="s">
        <v>65</v>
      </c>
      <c r="E226" t="s">
        <v>66</v>
      </c>
      <c r="F226" t="s">
        <v>294</v>
      </c>
      <c r="H226" s="39" t="s">
        <v>68</v>
      </c>
      <c r="I226" t="s">
        <v>69</v>
      </c>
      <c r="J226" s="40">
        <v>1</v>
      </c>
      <c r="K226" s="40" t="s">
        <v>70</v>
      </c>
    </row>
    <row r="227" spans="2:11" x14ac:dyDescent="0.2">
      <c r="B227" s="38" t="s">
        <v>64</v>
      </c>
      <c r="C227" t="s">
        <v>65</v>
      </c>
      <c r="E227" t="s">
        <v>66</v>
      </c>
      <c r="F227" t="s">
        <v>295</v>
      </c>
      <c r="H227" s="39" t="s">
        <v>68</v>
      </c>
      <c r="I227" t="s">
        <v>69</v>
      </c>
      <c r="J227" s="40">
        <v>1</v>
      </c>
      <c r="K227" s="40" t="s">
        <v>70</v>
      </c>
    </row>
    <row r="228" spans="2:11" x14ac:dyDescent="0.2">
      <c r="B228" s="38" t="s">
        <v>64</v>
      </c>
      <c r="C228" t="s">
        <v>65</v>
      </c>
      <c r="E228" t="s">
        <v>66</v>
      </c>
      <c r="F228" t="s">
        <v>296</v>
      </c>
      <c r="H228" s="39" t="s">
        <v>68</v>
      </c>
      <c r="I228" t="s">
        <v>69</v>
      </c>
      <c r="J228" s="40">
        <v>1</v>
      </c>
      <c r="K228" s="40" t="s">
        <v>70</v>
      </c>
    </row>
    <row r="229" spans="2:11" x14ac:dyDescent="0.2">
      <c r="B229" s="38" t="s">
        <v>64</v>
      </c>
      <c r="C229" t="s">
        <v>65</v>
      </c>
      <c r="E229" t="s">
        <v>66</v>
      </c>
      <c r="F229" t="s">
        <v>297</v>
      </c>
      <c r="H229" s="39" t="s">
        <v>68</v>
      </c>
      <c r="I229" t="s">
        <v>69</v>
      </c>
      <c r="J229" s="40">
        <v>1</v>
      </c>
      <c r="K229" s="40" t="s">
        <v>70</v>
      </c>
    </row>
    <row r="230" spans="2:11" x14ac:dyDescent="0.2">
      <c r="B230" s="38" t="s">
        <v>64</v>
      </c>
      <c r="C230" t="s">
        <v>65</v>
      </c>
      <c r="E230" t="s">
        <v>66</v>
      </c>
      <c r="F230" t="s">
        <v>298</v>
      </c>
      <c r="H230" s="39" t="s">
        <v>68</v>
      </c>
      <c r="I230" t="s">
        <v>69</v>
      </c>
      <c r="J230" s="40">
        <v>1</v>
      </c>
      <c r="K230" s="40" t="s">
        <v>70</v>
      </c>
    </row>
    <row r="231" spans="2:11" x14ac:dyDescent="0.2">
      <c r="B231" s="38" t="s">
        <v>64</v>
      </c>
      <c r="C231" t="s">
        <v>65</v>
      </c>
      <c r="E231" t="s">
        <v>66</v>
      </c>
      <c r="F231" t="s">
        <v>299</v>
      </c>
      <c r="H231" s="39" t="s">
        <v>68</v>
      </c>
      <c r="I231" t="s">
        <v>69</v>
      </c>
      <c r="J231" s="40">
        <v>1</v>
      </c>
      <c r="K231" s="40" t="s">
        <v>70</v>
      </c>
    </row>
    <row r="232" spans="2:11" x14ac:dyDescent="0.2">
      <c r="B232" s="38" t="s">
        <v>64</v>
      </c>
      <c r="C232" t="s">
        <v>65</v>
      </c>
      <c r="E232" t="s">
        <v>66</v>
      </c>
      <c r="F232" t="s">
        <v>300</v>
      </c>
      <c r="H232" s="39" t="s">
        <v>68</v>
      </c>
      <c r="I232" t="s">
        <v>69</v>
      </c>
      <c r="J232" s="40">
        <v>1</v>
      </c>
      <c r="K232" s="40" t="s">
        <v>70</v>
      </c>
    </row>
    <row r="233" spans="2:11" x14ac:dyDescent="0.2">
      <c r="B233" s="38" t="s">
        <v>64</v>
      </c>
      <c r="C233" t="s">
        <v>65</v>
      </c>
      <c r="E233" t="s">
        <v>66</v>
      </c>
      <c r="F233" t="s">
        <v>301</v>
      </c>
      <c r="H233" s="39" t="s">
        <v>68</v>
      </c>
      <c r="I233" t="s">
        <v>69</v>
      </c>
      <c r="J233" s="40">
        <v>1</v>
      </c>
      <c r="K233" s="40" t="s">
        <v>70</v>
      </c>
    </row>
    <row r="234" spans="2:11" x14ac:dyDescent="0.2">
      <c r="B234" s="38" t="s">
        <v>64</v>
      </c>
      <c r="C234" t="s">
        <v>65</v>
      </c>
      <c r="E234" t="s">
        <v>66</v>
      </c>
      <c r="F234" t="s">
        <v>302</v>
      </c>
      <c r="H234" s="39" t="s">
        <v>68</v>
      </c>
      <c r="I234" t="s">
        <v>69</v>
      </c>
      <c r="J234" s="40">
        <v>1</v>
      </c>
      <c r="K234" s="40" t="s">
        <v>70</v>
      </c>
    </row>
    <row r="235" spans="2:11" x14ac:dyDescent="0.2">
      <c r="B235" s="38" t="s">
        <v>64</v>
      </c>
      <c r="C235" t="s">
        <v>65</v>
      </c>
      <c r="E235" t="s">
        <v>66</v>
      </c>
      <c r="F235" t="s">
        <v>303</v>
      </c>
      <c r="H235" s="39" t="s">
        <v>68</v>
      </c>
      <c r="I235" t="s">
        <v>69</v>
      </c>
      <c r="J235" s="40">
        <v>1</v>
      </c>
      <c r="K235" s="40" t="s">
        <v>70</v>
      </c>
    </row>
    <row r="236" spans="2:11" x14ac:dyDescent="0.2">
      <c r="B236" s="38" t="s">
        <v>64</v>
      </c>
      <c r="C236" t="s">
        <v>65</v>
      </c>
      <c r="E236" t="s">
        <v>66</v>
      </c>
      <c r="F236" t="s">
        <v>304</v>
      </c>
      <c r="H236" s="39" t="s">
        <v>68</v>
      </c>
      <c r="I236" t="s">
        <v>69</v>
      </c>
      <c r="J236" s="40">
        <v>1</v>
      </c>
      <c r="K236" s="40" t="s">
        <v>70</v>
      </c>
    </row>
    <row r="237" spans="2:11" x14ac:dyDescent="0.2">
      <c r="B237" s="38" t="s">
        <v>64</v>
      </c>
      <c r="C237" t="s">
        <v>65</v>
      </c>
      <c r="E237" t="s">
        <v>66</v>
      </c>
      <c r="F237" t="s">
        <v>305</v>
      </c>
      <c r="H237" s="39" t="s">
        <v>68</v>
      </c>
      <c r="I237" t="s">
        <v>69</v>
      </c>
      <c r="J237" s="40">
        <v>1</v>
      </c>
      <c r="K237" s="40" t="s">
        <v>70</v>
      </c>
    </row>
    <row r="238" spans="2:11" x14ac:dyDescent="0.2">
      <c r="B238" s="38" t="s">
        <v>64</v>
      </c>
      <c r="C238" t="s">
        <v>65</v>
      </c>
      <c r="E238" t="s">
        <v>66</v>
      </c>
      <c r="F238" t="s">
        <v>306</v>
      </c>
      <c r="H238" s="39" t="s">
        <v>68</v>
      </c>
      <c r="I238" t="s">
        <v>69</v>
      </c>
      <c r="J238" s="40">
        <v>1</v>
      </c>
      <c r="K238" s="40" t="s">
        <v>70</v>
      </c>
    </row>
    <row r="239" spans="2:11" x14ac:dyDescent="0.2">
      <c r="B239" s="38" t="s">
        <v>64</v>
      </c>
      <c r="C239" t="s">
        <v>65</v>
      </c>
      <c r="E239" t="s">
        <v>66</v>
      </c>
      <c r="F239" t="s">
        <v>307</v>
      </c>
      <c r="H239" s="39" t="s">
        <v>68</v>
      </c>
      <c r="I239" t="s">
        <v>69</v>
      </c>
      <c r="J239" s="40">
        <v>1</v>
      </c>
      <c r="K239" s="40" t="s">
        <v>70</v>
      </c>
    </row>
    <row r="240" spans="2:11" x14ac:dyDescent="0.2">
      <c r="B240" s="38" t="s">
        <v>64</v>
      </c>
      <c r="C240" t="s">
        <v>65</v>
      </c>
      <c r="E240" t="s">
        <v>66</v>
      </c>
      <c r="F240" t="s">
        <v>308</v>
      </c>
      <c r="H240" s="39" t="s">
        <v>68</v>
      </c>
      <c r="I240" t="s">
        <v>69</v>
      </c>
      <c r="J240" s="40">
        <v>1</v>
      </c>
      <c r="K240" s="40" t="s">
        <v>70</v>
      </c>
    </row>
    <row r="241" spans="2:11" x14ac:dyDescent="0.2">
      <c r="B241" s="38" t="s">
        <v>64</v>
      </c>
      <c r="C241" t="s">
        <v>65</v>
      </c>
      <c r="E241" t="s">
        <v>66</v>
      </c>
      <c r="F241" t="s">
        <v>309</v>
      </c>
      <c r="H241" s="39" t="s">
        <v>68</v>
      </c>
      <c r="I241" t="s">
        <v>69</v>
      </c>
      <c r="J241" s="40">
        <v>1</v>
      </c>
      <c r="K241" s="40" t="s">
        <v>70</v>
      </c>
    </row>
    <row r="242" spans="2:11" x14ac:dyDescent="0.2">
      <c r="B242" s="38" t="s">
        <v>64</v>
      </c>
      <c r="C242" t="s">
        <v>65</v>
      </c>
      <c r="E242" t="s">
        <v>66</v>
      </c>
      <c r="F242" t="s">
        <v>310</v>
      </c>
      <c r="H242" s="39" t="s">
        <v>68</v>
      </c>
      <c r="I242" t="s">
        <v>69</v>
      </c>
      <c r="J242" s="40">
        <v>1</v>
      </c>
      <c r="K242" s="40" t="s">
        <v>70</v>
      </c>
    </row>
    <row r="243" spans="2:11" x14ac:dyDescent="0.2">
      <c r="B243" s="38" t="s">
        <v>64</v>
      </c>
      <c r="C243" t="s">
        <v>65</v>
      </c>
      <c r="E243" t="s">
        <v>66</v>
      </c>
      <c r="F243" t="s">
        <v>311</v>
      </c>
      <c r="H243" s="39" t="s">
        <v>68</v>
      </c>
      <c r="I243" t="s">
        <v>69</v>
      </c>
      <c r="J243" s="40">
        <v>1</v>
      </c>
      <c r="K243" s="40" t="s">
        <v>70</v>
      </c>
    </row>
    <row r="244" spans="2:11" x14ac:dyDescent="0.2">
      <c r="B244" s="38" t="s">
        <v>64</v>
      </c>
      <c r="C244" t="s">
        <v>65</v>
      </c>
      <c r="E244" t="s">
        <v>66</v>
      </c>
      <c r="F244" t="s">
        <v>312</v>
      </c>
      <c r="H244" s="39" t="s">
        <v>68</v>
      </c>
      <c r="I244" t="s">
        <v>69</v>
      </c>
      <c r="J244" s="40">
        <v>1</v>
      </c>
      <c r="K244" s="40" t="s">
        <v>70</v>
      </c>
    </row>
    <row r="245" spans="2:11" x14ac:dyDescent="0.2">
      <c r="B245" s="38" t="s">
        <v>64</v>
      </c>
      <c r="C245" t="s">
        <v>65</v>
      </c>
      <c r="E245" t="s">
        <v>66</v>
      </c>
      <c r="F245" t="s">
        <v>313</v>
      </c>
      <c r="H245" s="39" t="s">
        <v>68</v>
      </c>
      <c r="I245" t="s">
        <v>69</v>
      </c>
      <c r="J245" s="40">
        <v>1</v>
      </c>
      <c r="K245" s="40" t="s">
        <v>70</v>
      </c>
    </row>
    <row r="246" spans="2:11" x14ac:dyDescent="0.2">
      <c r="B246" s="38" t="s">
        <v>64</v>
      </c>
      <c r="C246" t="s">
        <v>65</v>
      </c>
      <c r="E246" t="s">
        <v>66</v>
      </c>
      <c r="F246" t="s">
        <v>314</v>
      </c>
      <c r="H246" s="39" t="s">
        <v>68</v>
      </c>
      <c r="I246" t="s">
        <v>69</v>
      </c>
      <c r="J246" s="40">
        <v>1</v>
      </c>
      <c r="K246" s="40" t="s">
        <v>70</v>
      </c>
    </row>
    <row r="247" spans="2:11" x14ac:dyDescent="0.2">
      <c r="B247" s="38" t="s">
        <v>64</v>
      </c>
      <c r="C247" t="s">
        <v>65</v>
      </c>
      <c r="E247" t="s">
        <v>66</v>
      </c>
      <c r="F247" t="s">
        <v>315</v>
      </c>
      <c r="H247" s="39" t="s">
        <v>68</v>
      </c>
      <c r="I247" t="s">
        <v>69</v>
      </c>
      <c r="J247" s="40">
        <v>1</v>
      </c>
      <c r="K247" s="40" t="s">
        <v>70</v>
      </c>
    </row>
    <row r="248" spans="2:11" x14ac:dyDescent="0.2">
      <c r="B248" s="38" t="s">
        <v>64</v>
      </c>
      <c r="C248" t="s">
        <v>65</v>
      </c>
      <c r="E248" t="s">
        <v>66</v>
      </c>
      <c r="F248" t="s">
        <v>316</v>
      </c>
      <c r="H248" s="39" t="s">
        <v>68</v>
      </c>
      <c r="I248" t="s">
        <v>69</v>
      </c>
      <c r="J248" s="40">
        <v>1</v>
      </c>
      <c r="K248" s="40" t="s">
        <v>70</v>
      </c>
    </row>
    <row r="249" spans="2:11" x14ac:dyDescent="0.2">
      <c r="B249" s="38" t="s">
        <v>64</v>
      </c>
      <c r="C249" t="s">
        <v>65</v>
      </c>
      <c r="E249" t="s">
        <v>66</v>
      </c>
      <c r="F249" t="s">
        <v>317</v>
      </c>
      <c r="H249" s="39" t="s">
        <v>68</v>
      </c>
      <c r="I249" t="s">
        <v>69</v>
      </c>
      <c r="J249" s="40">
        <v>1</v>
      </c>
      <c r="K249" s="40" t="s">
        <v>70</v>
      </c>
    </row>
    <row r="250" spans="2:11" x14ac:dyDescent="0.2">
      <c r="B250" s="38" t="s">
        <v>64</v>
      </c>
      <c r="C250" t="s">
        <v>65</v>
      </c>
      <c r="E250" t="s">
        <v>66</v>
      </c>
      <c r="F250" t="s">
        <v>318</v>
      </c>
      <c r="H250" s="39" t="s">
        <v>68</v>
      </c>
      <c r="I250" t="s">
        <v>69</v>
      </c>
      <c r="J250" s="40">
        <v>1</v>
      </c>
      <c r="K250" s="40" t="s">
        <v>70</v>
      </c>
    </row>
    <row r="251" spans="2:11" x14ac:dyDescent="0.2">
      <c r="B251" s="38" t="s">
        <v>64</v>
      </c>
      <c r="C251" t="s">
        <v>65</v>
      </c>
      <c r="E251" t="s">
        <v>66</v>
      </c>
      <c r="F251" t="s">
        <v>319</v>
      </c>
      <c r="H251" s="39" t="s">
        <v>68</v>
      </c>
      <c r="I251" t="s">
        <v>69</v>
      </c>
      <c r="J251" s="40">
        <v>1</v>
      </c>
      <c r="K251" s="40" t="s">
        <v>70</v>
      </c>
    </row>
    <row r="252" spans="2:11" x14ac:dyDescent="0.2">
      <c r="B252" s="38" t="s">
        <v>64</v>
      </c>
      <c r="C252" t="s">
        <v>65</v>
      </c>
      <c r="E252" t="s">
        <v>66</v>
      </c>
      <c r="F252" t="s">
        <v>320</v>
      </c>
      <c r="H252" s="39" t="s">
        <v>68</v>
      </c>
      <c r="I252" t="s">
        <v>69</v>
      </c>
      <c r="J252" s="40">
        <v>1</v>
      </c>
      <c r="K252" s="40" t="s">
        <v>70</v>
      </c>
    </row>
    <row r="253" spans="2:11" x14ac:dyDescent="0.2">
      <c r="B253" s="38" t="s">
        <v>64</v>
      </c>
      <c r="C253" t="s">
        <v>65</v>
      </c>
      <c r="E253" t="s">
        <v>66</v>
      </c>
      <c r="F253" t="s">
        <v>321</v>
      </c>
      <c r="H253" s="39" t="s">
        <v>68</v>
      </c>
      <c r="I253" t="s">
        <v>69</v>
      </c>
      <c r="J253" s="40">
        <v>1</v>
      </c>
      <c r="K253" s="40" t="s">
        <v>70</v>
      </c>
    </row>
    <row r="254" spans="2:11" x14ac:dyDescent="0.2">
      <c r="B254" s="38" t="s">
        <v>64</v>
      </c>
      <c r="C254" t="s">
        <v>65</v>
      </c>
      <c r="E254" t="s">
        <v>66</v>
      </c>
      <c r="F254" t="s">
        <v>322</v>
      </c>
      <c r="H254" s="39" t="s">
        <v>68</v>
      </c>
      <c r="I254" t="s">
        <v>69</v>
      </c>
      <c r="J254" s="40">
        <v>1</v>
      </c>
      <c r="K254" s="40" t="s">
        <v>70</v>
      </c>
    </row>
    <row r="255" spans="2:11" x14ac:dyDescent="0.2">
      <c r="B255" s="38" t="s">
        <v>64</v>
      </c>
      <c r="C255" t="s">
        <v>65</v>
      </c>
      <c r="E255" t="s">
        <v>66</v>
      </c>
      <c r="F255" t="s">
        <v>323</v>
      </c>
      <c r="H255" s="39" t="s">
        <v>68</v>
      </c>
      <c r="I255" t="s">
        <v>69</v>
      </c>
      <c r="J255" s="40">
        <v>1</v>
      </c>
      <c r="K255" s="40" t="s">
        <v>70</v>
      </c>
    </row>
    <row r="256" spans="2:11" x14ac:dyDescent="0.2">
      <c r="B256" s="38" t="s">
        <v>64</v>
      </c>
      <c r="C256" t="s">
        <v>65</v>
      </c>
      <c r="E256" t="s">
        <v>66</v>
      </c>
      <c r="F256" t="s">
        <v>324</v>
      </c>
      <c r="H256" s="39" t="s">
        <v>68</v>
      </c>
      <c r="I256" t="s">
        <v>69</v>
      </c>
      <c r="J256" s="40">
        <v>1</v>
      </c>
      <c r="K256" s="40" t="s">
        <v>70</v>
      </c>
    </row>
    <row r="257" spans="2:11" x14ac:dyDescent="0.2">
      <c r="B257" s="38" t="s">
        <v>64</v>
      </c>
      <c r="C257" t="s">
        <v>65</v>
      </c>
      <c r="E257" t="s">
        <v>66</v>
      </c>
      <c r="F257" t="s">
        <v>325</v>
      </c>
      <c r="H257" s="39" t="s">
        <v>68</v>
      </c>
      <c r="I257" t="s">
        <v>69</v>
      </c>
      <c r="J257" s="40">
        <v>1</v>
      </c>
      <c r="K257" s="40" t="s">
        <v>70</v>
      </c>
    </row>
    <row r="258" spans="2:11" x14ac:dyDescent="0.2">
      <c r="B258" s="38" t="s">
        <v>64</v>
      </c>
      <c r="C258" t="s">
        <v>65</v>
      </c>
      <c r="E258" t="s">
        <v>66</v>
      </c>
      <c r="F258" t="s">
        <v>326</v>
      </c>
      <c r="H258" s="39" t="s">
        <v>68</v>
      </c>
      <c r="I258" t="s">
        <v>69</v>
      </c>
      <c r="J258" s="40">
        <v>1</v>
      </c>
      <c r="K258" s="40" t="s">
        <v>70</v>
      </c>
    </row>
    <row r="259" spans="2:11" x14ac:dyDescent="0.2">
      <c r="B259" s="38" t="s">
        <v>64</v>
      </c>
      <c r="C259" t="s">
        <v>65</v>
      </c>
      <c r="E259" t="s">
        <v>66</v>
      </c>
      <c r="F259" t="s">
        <v>327</v>
      </c>
      <c r="H259" s="39" t="s">
        <v>68</v>
      </c>
      <c r="I259" t="s">
        <v>69</v>
      </c>
      <c r="J259" s="40">
        <v>1</v>
      </c>
      <c r="K259" s="40" t="s">
        <v>70</v>
      </c>
    </row>
    <row r="260" spans="2:11" x14ac:dyDescent="0.2">
      <c r="B260" s="38" t="s">
        <v>64</v>
      </c>
      <c r="C260" t="s">
        <v>65</v>
      </c>
      <c r="E260" t="s">
        <v>66</v>
      </c>
      <c r="F260" t="s">
        <v>328</v>
      </c>
      <c r="H260" s="39" t="s">
        <v>68</v>
      </c>
      <c r="I260" t="s">
        <v>69</v>
      </c>
      <c r="J260" s="40">
        <v>1</v>
      </c>
      <c r="K260" s="40" t="s">
        <v>70</v>
      </c>
    </row>
    <row r="261" spans="2:11" x14ac:dyDescent="0.2">
      <c r="B261" s="38" t="s">
        <v>64</v>
      </c>
      <c r="C261" t="s">
        <v>65</v>
      </c>
      <c r="E261" t="s">
        <v>66</v>
      </c>
      <c r="F261" s="41">
        <v>6881241261</v>
      </c>
      <c r="H261" s="42" t="s">
        <v>329</v>
      </c>
      <c r="I261" t="s">
        <v>69</v>
      </c>
      <c r="J261" s="40">
        <v>1</v>
      </c>
      <c r="K261" s="40" t="s">
        <v>70</v>
      </c>
    </row>
    <row r="262" spans="2:11" x14ac:dyDescent="0.2">
      <c r="B262" s="38" t="s">
        <v>64</v>
      </c>
      <c r="C262" t="s">
        <v>65</v>
      </c>
      <c r="E262" t="s">
        <v>66</v>
      </c>
      <c r="F262" s="41">
        <v>6881246271</v>
      </c>
      <c r="H262" s="42" t="s">
        <v>330</v>
      </c>
      <c r="I262" t="s">
        <v>69</v>
      </c>
      <c r="J262" s="40">
        <v>1</v>
      </c>
      <c r="K262" s="40" t="s">
        <v>70</v>
      </c>
    </row>
    <row r="263" spans="2:11" x14ac:dyDescent="0.2">
      <c r="B263" s="38" t="s">
        <v>64</v>
      </c>
      <c r="C263" t="s">
        <v>65</v>
      </c>
      <c r="E263" t="s">
        <v>66</v>
      </c>
      <c r="F263" s="41">
        <v>6881246281</v>
      </c>
      <c r="H263" s="42" t="s">
        <v>331</v>
      </c>
      <c r="I263" t="s">
        <v>69</v>
      </c>
      <c r="J263" s="40">
        <v>1</v>
      </c>
      <c r="K263" s="40" t="s">
        <v>70</v>
      </c>
    </row>
    <row r="264" spans="2:11" x14ac:dyDescent="0.2">
      <c r="B264" s="38" t="s">
        <v>64</v>
      </c>
      <c r="C264" t="s">
        <v>65</v>
      </c>
      <c r="E264" t="s">
        <v>66</v>
      </c>
      <c r="F264" s="41">
        <v>6881246291</v>
      </c>
      <c r="H264" s="42" t="s">
        <v>332</v>
      </c>
      <c r="I264" t="s">
        <v>69</v>
      </c>
      <c r="J264" s="40">
        <v>1</v>
      </c>
      <c r="K264" s="40" t="s">
        <v>70</v>
      </c>
    </row>
    <row r="265" spans="2:11" x14ac:dyDescent="0.2">
      <c r="B265" s="38" t="s">
        <v>64</v>
      </c>
      <c r="C265" t="s">
        <v>65</v>
      </c>
      <c r="E265" t="s">
        <v>66</v>
      </c>
      <c r="F265" s="41">
        <v>6881246301</v>
      </c>
      <c r="H265" s="42" t="s">
        <v>333</v>
      </c>
      <c r="I265" t="s">
        <v>69</v>
      </c>
      <c r="J265" s="40">
        <v>1</v>
      </c>
      <c r="K265" s="40" t="s">
        <v>70</v>
      </c>
    </row>
    <row r="266" spans="2:11" x14ac:dyDescent="0.2">
      <c r="B266" s="38" t="s">
        <v>64</v>
      </c>
      <c r="C266" t="s">
        <v>65</v>
      </c>
      <c r="E266" t="s">
        <v>66</v>
      </c>
      <c r="F266" s="41">
        <v>6881441061</v>
      </c>
      <c r="H266" s="42" t="str">
        <f>"Instrument Cable Plug,Nickel plated brass type,EEx-d llC T3,IP-65,"&amp;L266</f>
        <v>Instrument Cable Plug,Nickel plated brass type,EEx-d llC T3,IP-65,</v>
      </c>
      <c r="I266" t="s">
        <v>69</v>
      </c>
      <c r="J266" s="40">
        <v>1</v>
      </c>
      <c r="K266" s="40" t="s">
        <v>70</v>
      </c>
    </row>
    <row r="267" spans="2:11" x14ac:dyDescent="0.2">
      <c r="B267" s="38" t="s">
        <v>64</v>
      </c>
      <c r="C267" t="s">
        <v>65</v>
      </c>
      <c r="E267" t="s">
        <v>66</v>
      </c>
      <c r="F267" s="41">
        <v>6881446071</v>
      </c>
      <c r="H267" s="42" t="str">
        <f t="shared" ref="H267:H270" si="0">"Instrument Cable Plug,Nickel plated brass type,EEx-d llC T3,IP-65,"&amp;L267</f>
        <v>Instrument Cable Plug,Nickel plated brass type,EEx-d llC T3,IP-65,</v>
      </c>
      <c r="I267" t="s">
        <v>69</v>
      </c>
      <c r="J267" s="40">
        <v>1</v>
      </c>
      <c r="K267" s="40" t="s">
        <v>70</v>
      </c>
    </row>
    <row r="268" spans="2:11" x14ac:dyDescent="0.2">
      <c r="B268" s="38" t="s">
        <v>64</v>
      </c>
      <c r="C268" t="s">
        <v>65</v>
      </c>
      <c r="E268" t="s">
        <v>66</v>
      </c>
      <c r="F268" s="41">
        <v>6881446081</v>
      </c>
      <c r="H268" s="42" t="str">
        <f t="shared" si="0"/>
        <v>Instrument Cable Plug,Nickel plated brass type,EEx-d llC T3,IP-65,</v>
      </c>
      <c r="I268" t="s">
        <v>69</v>
      </c>
      <c r="J268" s="40">
        <v>1</v>
      </c>
      <c r="K268" s="40" t="s">
        <v>70</v>
      </c>
    </row>
    <row r="269" spans="2:11" x14ac:dyDescent="0.2">
      <c r="B269" s="38" t="s">
        <v>64</v>
      </c>
      <c r="C269" t="s">
        <v>65</v>
      </c>
      <c r="E269" t="s">
        <v>66</v>
      </c>
      <c r="F269" s="41">
        <v>6881446091</v>
      </c>
      <c r="H269" s="42" t="str">
        <f t="shared" si="0"/>
        <v>Instrument Cable Plug,Nickel plated brass type,EEx-d llC T3,IP-65,</v>
      </c>
      <c r="I269" t="s">
        <v>69</v>
      </c>
      <c r="J269" s="40">
        <v>1</v>
      </c>
      <c r="K269" s="40" t="s">
        <v>70</v>
      </c>
    </row>
    <row r="270" spans="2:11" x14ac:dyDescent="0.2">
      <c r="B270" s="38" t="s">
        <v>64</v>
      </c>
      <c r="C270" t="s">
        <v>65</v>
      </c>
      <c r="E270" t="s">
        <v>66</v>
      </c>
      <c r="F270" s="41">
        <v>6881446101</v>
      </c>
      <c r="H270" s="42" t="str">
        <f t="shared" si="0"/>
        <v>Instrument Cable Plug,Nickel plated brass type,EEx-d llC T3,IP-65,</v>
      </c>
      <c r="I270" t="s">
        <v>69</v>
      </c>
      <c r="J270" s="40">
        <v>1</v>
      </c>
      <c r="K270" s="40" t="s">
        <v>70</v>
      </c>
    </row>
  </sheetData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2"/>
  <sheetViews>
    <sheetView rightToLeft="1" workbookViewId="0">
      <selection activeCell="B1" sqref="B1"/>
    </sheetView>
  </sheetViews>
  <sheetFormatPr defaultRowHeight="12.75" x14ac:dyDescent="0.2"/>
  <cols>
    <col min="4" max="4" width="13.140625" bestFit="1" customWidth="1"/>
  </cols>
  <sheetData>
    <row r="1" spans="1:9" x14ac:dyDescent="0.2">
      <c r="A1" t="s">
        <v>334</v>
      </c>
      <c r="B1" t="s">
        <v>335</v>
      </c>
    </row>
    <row r="2" spans="1:9" x14ac:dyDescent="0.2">
      <c r="A2" t="s">
        <v>336</v>
      </c>
      <c r="B2" t="s">
        <v>337</v>
      </c>
      <c r="C2" t="s">
        <v>53</v>
      </c>
      <c r="D2" t="s">
        <v>54</v>
      </c>
      <c r="E2" t="s">
        <v>56</v>
      </c>
      <c r="F2" t="s">
        <v>59</v>
      </c>
      <c r="G2" t="s">
        <v>338</v>
      </c>
      <c r="H2" t="s">
        <v>339</v>
      </c>
      <c r="I2" t="s">
        <v>340</v>
      </c>
    </row>
    <row r="3" spans="1:9" x14ac:dyDescent="0.2">
      <c r="A3">
        <v>1</v>
      </c>
      <c r="B3" t="s">
        <v>341</v>
      </c>
      <c r="C3" t="s">
        <v>342</v>
      </c>
      <c r="D3">
        <v>6881241261</v>
      </c>
      <c r="E3" t="s">
        <v>343</v>
      </c>
      <c r="F3" t="s">
        <v>70</v>
      </c>
      <c r="G3">
        <v>1</v>
      </c>
      <c r="H3" s="43">
        <v>2301</v>
      </c>
      <c r="I3" s="43">
        <v>2301</v>
      </c>
    </row>
    <row r="4" spans="1:9" x14ac:dyDescent="0.2">
      <c r="A4">
        <v>2</v>
      </c>
      <c r="B4" t="s">
        <v>341</v>
      </c>
      <c r="C4" t="s">
        <v>342</v>
      </c>
      <c r="D4" t="s">
        <v>67</v>
      </c>
      <c r="E4" t="s">
        <v>344</v>
      </c>
      <c r="F4" t="s">
        <v>70</v>
      </c>
      <c r="G4">
        <v>1</v>
      </c>
      <c r="H4">
        <v>1</v>
      </c>
      <c r="I4">
        <v>1</v>
      </c>
    </row>
    <row r="5" spans="1:9" x14ac:dyDescent="0.2">
      <c r="A5">
        <v>3</v>
      </c>
      <c r="B5" t="s">
        <v>341</v>
      </c>
      <c r="C5" t="s">
        <v>342</v>
      </c>
      <c r="D5" t="s">
        <v>71</v>
      </c>
      <c r="E5" t="s">
        <v>345</v>
      </c>
      <c r="F5" t="s">
        <v>70</v>
      </c>
      <c r="G5">
        <v>1</v>
      </c>
      <c r="H5">
        <v>1</v>
      </c>
      <c r="I5">
        <v>1</v>
      </c>
    </row>
    <row r="6" spans="1:9" x14ac:dyDescent="0.2">
      <c r="A6">
        <v>4</v>
      </c>
      <c r="B6" t="s">
        <v>341</v>
      </c>
      <c r="C6" t="s">
        <v>342</v>
      </c>
      <c r="D6" t="s">
        <v>72</v>
      </c>
      <c r="E6" t="s">
        <v>346</v>
      </c>
      <c r="F6" t="s">
        <v>70</v>
      </c>
      <c r="G6">
        <v>1</v>
      </c>
      <c r="H6">
        <v>1</v>
      </c>
      <c r="I6">
        <v>1</v>
      </c>
    </row>
    <row r="7" spans="1:9" x14ac:dyDescent="0.2">
      <c r="A7">
        <v>5</v>
      </c>
      <c r="B7" t="s">
        <v>341</v>
      </c>
      <c r="C7" t="s">
        <v>342</v>
      </c>
      <c r="D7" t="s">
        <v>73</v>
      </c>
      <c r="E7" t="s">
        <v>347</v>
      </c>
      <c r="F7" t="s">
        <v>70</v>
      </c>
      <c r="G7">
        <v>1</v>
      </c>
      <c r="H7">
        <v>1</v>
      </c>
      <c r="I7">
        <v>1</v>
      </c>
    </row>
    <row r="8" spans="1:9" x14ac:dyDescent="0.2">
      <c r="A8">
        <v>6</v>
      </c>
      <c r="B8" t="s">
        <v>341</v>
      </c>
      <c r="C8" t="s">
        <v>342</v>
      </c>
      <c r="D8" t="s">
        <v>74</v>
      </c>
      <c r="E8" t="s">
        <v>348</v>
      </c>
      <c r="F8" t="s">
        <v>70</v>
      </c>
      <c r="G8">
        <v>1</v>
      </c>
      <c r="H8">
        <v>1</v>
      </c>
      <c r="I8">
        <v>1</v>
      </c>
    </row>
    <row r="9" spans="1:9" x14ac:dyDescent="0.2">
      <c r="A9">
        <v>7</v>
      </c>
      <c r="B9" t="s">
        <v>341</v>
      </c>
      <c r="C9" t="s">
        <v>342</v>
      </c>
      <c r="D9" t="s">
        <v>75</v>
      </c>
      <c r="E9" t="s">
        <v>348</v>
      </c>
      <c r="F9" t="s">
        <v>70</v>
      </c>
      <c r="G9">
        <v>1</v>
      </c>
      <c r="H9">
        <v>1</v>
      </c>
      <c r="I9">
        <v>1</v>
      </c>
    </row>
    <row r="10" spans="1:9" x14ac:dyDescent="0.2">
      <c r="A10">
        <v>8</v>
      </c>
      <c r="B10" t="s">
        <v>341</v>
      </c>
      <c r="C10" t="s">
        <v>342</v>
      </c>
      <c r="D10" t="s">
        <v>76</v>
      </c>
      <c r="E10" t="s">
        <v>349</v>
      </c>
      <c r="F10" t="s">
        <v>70</v>
      </c>
      <c r="G10">
        <v>1</v>
      </c>
      <c r="H10">
        <v>1</v>
      </c>
      <c r="I10">
        <v>1</v>
      </c>
    </row>
    <row r="11" spans="1:9" x14ac:dyDescent="0.2">
      <c r="A11">
        <v>9</v>
      </c>
      <c r="B11" t="s">
        <v>341</v>
      </c>
      <c r="C11" t="s">
        <v>342</v>
      </c>
      <c r="D11" t="s">
        <v>77</v>
      </c>
      <c r="E11" t="s">
        <v>350</v>
      </c>
      <c r="F11" t="s">
        <v>70</v>
      </c>
      <c r="G11">
        <v>1</v>
      </c>
      <c r="H11">
        <v>1</v>
      </c>
      <c r="I11">
        <v>1</v>
      </c>
    </row>
    <row r="12" spans="1:9" x14ac:dyDescent="0.2">
      <c r="A12">
        <v>10</v>
      </c>
      <c r="B12" t="s">
        <v>341</v>
      </c>
      <c r="C12" t="s">
        <v>342</v>
      </c>
      <c r="D12" t="s">
        <v>78</v>
      </c>
      <c r="E12" t="s">
        <v>347</v>
      </c>
      <c r="F12" t="s">
        <v>70</v>
      </c>
      <c r="G12">
        <v>1</v>
      </c>
      <c r="H12">
        <v>1</v>
      </c>
      <c r="I12">
        <v>1</v>
      </c>
    </row>
    <row r="13" spans="1:9" x14ac:dyDescent="0.2">
      <c r="A13">
        <v>11</v>
      </c>
      <c r="B13" t="s">
        <v>341</v>
      </c>
      <c r="C13" t="s">
        <v>342</v>
      </c>
      <c r="D13" t="s">
        <v>79</v>
      </c>
      <c r="E13" t="s">
        <v>351</v>
      </c>
      <c r="F13" t="s">
        <v>70</v>
      </c>
      <c r="G13">
        <v>1</v>
      </c>
      <c r="H13">
        <v>1</v>
      </c>
      <c r="I13">
        <v>1</v>
      </c>
    </row>
    <row r="14" spans="1:9" x14ac:dyDescent="0.2">
      <c r="A14">
        <v>12</v>
      </c>
      <c r="B14" t="s">
        <v>341</v>
      </c>
      <c r="C14" t="s">
        <v>342</v>
      </c>
      <c r="D14" t="s">
        <v>80</v>
      </c>
      <c r="E14" t="s">
        <v>347</v>
      </c>
      <c r="F14" t="s">
        <v>70</v>
      </c>
      <c r="G14">
        <v>1</v>
      </c>
      <c r="H14">
        <v>1</v>
      </c>
      <c r="I14">
        <v>1</v>
      </c>
    </row>
    <row r="15" spans="1:9" x14ac:dyDescent="0.2">
      <c r="A15">
        <v>13</v>
      </c>
      <c r="B15" t="s">
        <v>341</v>
      </c>
      <c r="C15" t="s">
        <v>342</v>
      </c>
      <c r="D15" t="s">
        <v>81</v>
      </c>
      <c r="E15" t="s">
        <v>350</v>
      </c>
      <c r="F15" t="s">
        <v>70</v>
      </c>
      <c r="G15">
        <v>1</v>
      </c>
      <c r="H15">
        <v>1</v>
      </c>
      <c r="I15">
        <v>1</v>
      </c>
    </row>
    <row r="16" spans="1:9" x14ac:dyDescent="0.2">
      <c r="A16">
        <v>14</v>
      </c>
      <c r="B16" t="s">
        <v>341</v>
      </c>
      <c r="C16" t="s">
        <v>342</v>
      </c>
      <c r="D16" t="s">
        <v>82</v>
      </c>
      <c r="E16" t="s">
        <v>349</v>
      </c>
      <c r="F16" t="s">
        <v>70</v>
      </c>
      <c r="G16">
        <v>1</v>
      </c>
      <c r="H16">
        <v>1</v>
      </c>
      <c r="I16">
        <v>1</v>
      </c>
    </row>
    <row r="17" spans="1:9" x14ac:dyDescent="0.2">
      <c r="A17">
        <v>15</v>
      </c>
      <c r="B17" t="s">
        <v>341</v>
      </c>
      <c r="C17" t="s">
        <v>342</v>
      </c>
      <c r="D17" t="s">
        <v>83</v>
      </c>
      <c r="E17" t="s">
        <v>352</v>
      </c>
      <c r="F17" t="s">
        <v>70</v>
      </c>
      <c r="G17">
        <v>1</v>
      </c>
      <c r="H17">
        <v>1</v>
      </c>
      <c r="I17">
        <v>1</v>
      </c>
    </row>
    <row r="18" spans="1:9" x14ac:dyDescent="0.2">
      <c r="A18">
        <v>16</v>
      </c>
      <c r="B18" t="s">
        <v>341</v>
      </c>
      <c r="C18" t="s">
        <v>342</v>
      </c>
      <c r="D18" t="s">
        <v>84</v>
      </c>
      <c r="E18" t="s">
        <v>348</v>
      </c>
      <c r="F18" t="s">
        <v>70</v>
      </c>
      <c r="G18">
        <v>1</v>
      </c>
      <c r="H18">
        <v>1</v>
      </c>
      <c r="I18">
        <v>1</v>
      </c>
    </row>
    <row r="19" spans="1:9" x14ac:dyDescent="0.2">
      <c r="A19">
        <v>17</v>
      </c>
      <c r="B19" t="s">
        <v>341</v>
      </c>
      <c r="C19" t="s">
        <v>342</v>
      </c>
      <c r="D19" t="s">
        <v>85</v>
      </c>
      <c r="E19" t="s">
        <v>353</v>
      </c>
      <c r="F19" t="s">
        <v>70</v>
      </c>
      <c r="G19">
        <v>1</v>
      </c>
      <c r="H19">
        <v>1</v>
      </c>
      <c r="I19">
        <v>1</v>
      </c>
    </row>
    <row r="20" spans="1:9" x14ac:dyDescent="0.2">
      <c r="A20">
        <v>18</v>
      </c>
      <c r="B20" t="s">
        <v>341</v>
      </c>
      <c r="C20" t="s">
        <v>342</v>
      </c>
      <c r="D20" t="s">
        <v>86</v>
      </c>
      <c r="E20" t="s">
        <v>347</v>
      </c>
      <c r="F20" t="s">
        <v>70</v>
      </c>
      <c r="G20">
        <v>1</v>
      </c>
      <c r="H20">
        <v>1</v>
      </c>
      <c r="I20">
        <v>1</v>
      </c>
    </row>
    <row r="21" spans="1:9" x14ac:dyDescent="0.2">
      <c r="A21">
        <v>19</v>
      </c>
      <c r="B21" t="s">
        <v>341</v>
      </c>
      <c r="C21" t="s">
        <v>342</v>
      </c>
      <c r="D21" t="s">
        <v>87</v>
      </c>
      <c r="E21" t="s">
        <v>350</v>
      </c>
      <c r="F21" t="s">
        <v>70</v>
      </c>
      <c r="G21">
        <v>1</v>
      </c>
      <c r="H21">
        <v>1</v>
      </c>
      <c r="I21">
        <v>1</v>
      </c>
    </row>
    <row r="22" spans="1:9" x14ac:dyDescent="0.2">
      <c r="A22">
        <v>20</v>
      </c>
      <c r="B22" t="s">
        <v>341</v>
      </c>
      <c r="C22" t="s">
        <v>342</v>
      </c>
      <c r="D22" t="s">
        <v>88</v>
      </c>
      <c r="E22" t="s">
        <v>349</v>
      </c>
      <c r="F22" t="s">
        <v>70</v>
      </c>
      <c r="G22">
        <v>1</v>
      </c>
      <c r="H22">
        <v>1</v>
      </c>
      <c r="I22">
        <v>1</v>
      </c>
    </row>
    <row r="23" spans="1:9" x14ac:dyDescent="0.2">
      <c r="A23">
        <v>21</v>
      </c>
      <c r="B23" t="s">
        <v>341</v>
      </c>
      <c r="C23" t="s">
        <v>342</v>
      </c>
      <c r="D23" t="s">
        <v>89</v>
      </c>
      <c r="E23" t="s">
        <v>349</v>
      </c>
      <c r="F23" t="s">
        <v>70</v>
      </c>
      <c r="G23">
        <v>1</v>
      </c>
      <c r="H23">
        <v>1</v>
      </c>
      <c r="I23">
        <v>1</v>
      </c>
    </row>
    <row r="24" spans="1:9" x14ac:dyDescent="0.2">
      <c r="A24">
        <v>22</v>
      </c>
      <c r="B24" t="s">
        <v>341</v>
      </c>
      <c r="C24" t="s">
        <v>342</v>
      </c>
      <c r="D24" t="s">
        <v>90</v>
      </c>
      <c r="E24" t="s">
        <v>352</v>
      </c>
      <c r="F24" t="s">
        <v>70</v>
      </c>
      <c r="G24">
        <v>1</v>
      </c>
      <c r="H24">
        <v>1</v>
      </c>
      <c r="I24">
        <v>1</v>
      </c>
    </row>
    <row r="25" spans="1:9" x14ac:dyDescent="0.2">
      <c r="A25">
        <v>23</v>
      </c>
      <c r="B25" t="s">
        <v>341</v>
      </c>
      <c r="C25" t="s">
        <v>342</v>
      </c>
      <c r="D25" t="s">
        <v>91</v>
      </c>
      <c r="E25" t="s">
        <v>354</v>
      </c>
      <c r="F25" t="s">
        <v>70</v>
      </c>
      <c r="G25">
        <v>1</v>
      </c>
      <c r="H25">
        <v>1</v>
      </c>
      <c r="I25">
        <v>1</v>
      </c>
    </row>
    <row r="26" spans="1:9" x14ac:dyDescent="0.2">
      <c r="A26">
        <v>24</v>
      </c>
      <c r="B26" t="s">
        <v>341</v>
      </c>
      <c r="C26" t="s">
        <v>342</v>
      </c>
      <c r="D26" t="s">
        <v>92</v>
      </c>
      <c r="E26" t="s">
        <v>353</v>
      </c>
      <c r="F26" t="s">
        <v>70</v>
      </c>
      <c r="G26">
        <v>1</v>
      </c>
      <c r="H26">
        <v>1</v>
      </c>
      <c r="I26">
        <v>1</v>
      </c>
    </row>
    <row r="27" spans="1:9" x14ac:dyDescent="0.2">
      <c r="A27">
        <v>25</v>
      </c>
      <c r="B27" t="s">
        <v>341</v>
      </c>
      <c r="C27" t="s">
        <v>342</v>
      </c>
      <c r="D27" t="s">
        <v>355</v>
      </c>
      <c r="E27" t="s">
        <v>356</v>
      </c>
      <c r="F27" t="s">
        <v>70</v>
      </c>
      <c r="G27">
        <v>1</v>
      </c>
      <c r="H27">
        <v>1</v>
      </c>
      <c r="I27">
        <v>1</v>
      </c>
    </row>
    <row r="28" spans="1:9" x14ac:dyDescent="0.2">
      <c r="A28">
        <v>26</v>
      </c>
      <c r="B28" t="s">
        <v>341</v>
      </c>
      <c r="C28" t="s">
        <v>342</v>
      </c>
      <c r="D28" t="s">
        <v>94</v>
      </c>
      <c r="E28" t="s">
        <v>357</v>
      </c>
      <c r="F28" t="s">
        <v>70</v>
      </c>
      <c r="G28">
        <v>1</v>
      </c>
      <c r="H28">
        <v>1</v>
      </c>
      <c r="I28">
        <v>1</v>
      </c>
    </row>
    <row r="29" spans="1:9" x14ac:dyDescent="0.2">
      <c r="A29">
        <v>27</v>
      </c>
      <c r="B29" t="s">
        <v>341</v>
      </c>
      <c r="C29" t="s">
        <v>342</v>
      </c>
      <c r="D29" t="s">
        <v>358</v>
      </c>
      <c r="E29" t="s">
        <v>359</v>
      </c>
      <c r="F29" t="s">
        <v>70</v>
      </c>
      <c r="G29">
        <v>1</v>
      </c>
      <c r="H29">
        <v>1</v>
      </c>
      <c r="I29">
        <v>1</v>
      </c>
    </row>
    <row r="30" spans="1:9" x14ac:dyDescent="0.2">
      <c r="A30">
        <v>28</v>
      </c>
      <c r="B30" t="s">
        <v>341</v>
      </c>
      <c r="C30" t="s">
        <v>342</v>
      </c>
      <c r="D30" t="s">
        <v>360</v>
      </c>
      <c r="E30" t="s">
        <v>359</v>
      </c>
      <c r="F30" t="s">
        <v>70</v>
      </c>
      <c r="G30">
        <v>1</v>
      </c>
      <c r="H30">
        <v>1</v>
      </c>
      <c r="I30">
        <v>1</v>
      </c>
    </row>
    <row r="31" spans="1:9" x14ac:dyDescent="0.2">
      <c r="A31">
        <v>29</v>
      </c>
      <c r="B31" t="s">
        <v>341</v>
      </c>
      <c r="C31" t="s">
        <v>342</v>
      </c>
      <c r="D31" t="s">
        <v>361</v>
      </c>
      <c r="E31" t="s">
        <v>345</v>
      </c>
      <c r="F31" t="s">
        <v>70</v>
      </c>
      <c r="G31">
        <v>1</v>
      </c>
      <c r="H31">
        <v>1</v>
      </c>
      <c r="I31">
        <v>1</v>
      </c>
    </row>
    <row r="32" spans="1:9" x14ac:dyDescent="0.2">
      <c r="A32">
        <v>30</v>
      </c>
      <c r="B32" t="s">
        <v>341</v>
      </c>
      <c r="C32" t="s">
        <v>342</v>
      </c>
      <c r="D32" t="s">
        <v>362</v>
      </c>
      <c r="E32" t="s">
        <v>363</v>
      </c>
      <c r="F32" t="s">
        <v>70</v>
      </c>
      <c r="G32">
        <v>1</v>
      </c>
      <c r="H32">
        <v>1</v>
      </c>
      <c r="I32">
        <v>1</v>
      </c>
    </row>
    <row r="33" spans="1:9" x14ac:dyDescent="0.2">
      <c r="A33">
        <v>31</v>
      </c>
      <c r="B33" t="s">
        <v>341</v>
      </c>
      <c r="C33" t="s">
        <v>342</v>
      </c>
      <c r="D33" t="s">
        <v>364</v>
      </c>
      <c r="E33" t="s">
        <v>365</v>
      </c>
      <c r="F33" t="s">
        <v>70</v>
      </c>
      <c r="G33">
        <v>1</v>
      </c>
      <c r="H33">
        <v>1</v>
      </c>
      <c r="I33">
        <v>1</v>
      </c>
    </row>
    <row r="34" spans="1:9" x14ac:dyDescent="0.2">
      <c r="A34">
        <v>32</v>
      </c>
      <c r="B34" t="s">
        <v>341</v>
      </c>
      <c r="C34" t="s">
        <v>342</v>
      </c>
      <c r="D34" t="s">
        <v>366</v>
      </c>
      <c r="E34" t="s">
        <v>367</v>
      </c>
      <c r="F34" t="s">
        <v>70</v>
      </c>
      <c r="G34">
        <v>1</v>
      </c>
      <c r="H34">
        <v>1</v>
      </c>
      <c r="I34">
        <v>1</v>
      </c>
    </row>
    <row r="35" spans="1:9" x14ac:dyDescent="0.2">
      <c r="A35">
        <v>33</v>
      </c>
      <c r="B35" t="s">
        <v>341</v>
      </c>
      <c r="C35" t="s">
        <v>342</v>
      </c>
      <c r="D35" t="s">
        <v>368</v>
      </c>
      <c r="E35" t="s">
        <v>369</v>
      </c>
      <c r="F35" t="s">
        <v>70</v>
      </c>
      <c r="G35">
        <v>1</v>
      </c>
      <c r="H35">
        <v>1</v>
      </c>
      <c r="I35">
        <v>1</v>
      </c>
    </row>
    <row r="36" spans="1:9" x14ac:dyDescent="0.2">
      <c r="A36">
        <v>34</v>
      </c>
      <c r="B36" t="s">
        <v>341</v>
      </c>
      <c r="C36" t="s">
        <v>342</v>
      </c>
      <c r="D36" t="s">
        <v>370</v>
      </c>
      <c r="E36" t="s">
        <v>371</v>
      </c>
      <c r="F36" t="s">
        <v>70</v>
      </c>
      <c r="G36">
        <v>1</v>
      </c>
      <c r="H36">
        <v>1</v>
      </c>
      <c r="I36">
        <v>1</v>
      </c>
    </row>
    <row r="37" spans="1:9" x14ac:dyDescent="0.2">
      <c r="A37">
        <v>35</v>
      </c>
      <c r="B37" t="s">
        <v>341</v>
      </c>
      <c r="C37" t="s">
        <v>342</v>
      </c>
      <c r="D37" t="s">
        <v>103</v>
      </c>
      <c r="E37" t="s">
        <v>372</v>
      </c>
      <c r="F37" t="s">
        <v>70</v>
      </c>
      <c r="G37">
        <v>1</v>
      </c>
      <c r="H37">
        <v>1</v>
      </c>
      <c r="I37">
        <v>1</v>
      </c>
    </row>
    <row r="38" spans="1:9" x14ac:dyDescent="0.2">
      <c r="A38">
        <v>36</v>
      </c>
      <c r="B38" t="s">
        <v>341</v>
      </c>
      <c r="C38" t="s">
        <v>342</v>
      </c>
      <c r="D38" t="s">
        <v>104</v>
      </c>
      <c r="E38" t="s">
        <v>373</v>
      </c>
      <c r="F38" t="s">
        <v>70</v>
      </c>
      <c r="G38">
        <v>1</v>
      </c>
      <c r="H38">
        <v>1</v>
      </c>
      <c r="I38">
        <v>1</v>
      </c>
    </row>
    <row r="39" spans="1:9" x14ac:dyDescent="0.2">
      <c r="A39">
        <v>37</v>
      </c>
      <c r="B39" t="s">
        <v>341</v>
      </c>
      <c r="C39" t="s">
        <v>342</v>
      </c>
      <c r="D39" t="s">
        <v>105</v>
      </c>
      <c r="E39" t="s">
        <v>374</v>
      </c>
      <c r="F39" t="s">
        <v>70</v>
      </c>
      <c r="G39">
        <v>1</v>
      </c>
      <c r="H39">
        <v>1</v>
      </c>
      <c r="I39">
        <v>1</v>
      </c>
    </row>
    <row r="40" spans="1:9" x14ac:dyDescent="0.2">
      <c r="A40">
        <v>38</v>
      </c>
      <c r="B40" t="s">
        <v>341</v>
      </c>
      <c r="C40" t="s">
        <v>342</v>
      </c>
      <c r="D40" t="s">
        <v>106</v>
      </c>
      <c r="E40" t="s">
        <v>375</v>
      </c>
      <c r="F40" t="s">
        <v>70</v>
      </c>
      <c r="G40">
        <v>1</v>
      </c>
      <c r="H40">
        <v>1</v>
      </c>
      <c r="I40">
        <v>1</v>
      </c>
    </row>
    <row r="41" spans="1:9" x14ac:dyDescent="0.2">
      <c r="A41">
        <v>39</v>
      </c>
      <c r="B41" t="s">
        <v>341</v>
      </c>
      <c r="C41" t="s">
        <v>342</v>
      </c>
      <c r="D41" t="s">
        <v>107</v>
      </c>
      <c r="E41" t="s">
        <v>376</v>
      </c>
      <c r="F41" t="s">
        <v>70</v>
      </c>
      <c r="G41">
        <v>1</v>
      </c>
      <c r="H41">
        <v>1</v>
      </c>
      <c r="I41">
        <v>1</v>
      </c>
    </row>
    <row r="42" spans="1:9" x14ac:dyDescent="0.2">
      <c r="A42">
        <v>40</v>
      </c>
      <c r="B42" t="s">
        <v>341</v>
      </c>
      <c r="C42" t="s">
        <v>342</v>
      </c>
      <c r="D42" t="s">
        <v>108</v>
      </c>
      <c r="E42" t="s">
        <v>377</v>
      </c>
      <c r="F42" t="s">
        <v>70</v>
      </c>
      <c r="G42">
        <v>1</v>
      </c>
      <c r="H42">
        <v>1</v>
      </c>
      <c r="I42">
        <v>1</v>
      </c>
    </row>
    <row r="43" spans="1:9" x14ac:dyDescent="0.2">
      <c r="A43">
        <v>41</v>
      </c>
      <c r="B43" t="s">
        <v>341</v>
      </c>
      <c r="C43" t="s">
        <v>342</v>
      </c>
      <c r="D43" t="s">
        <v>109</v>
      </c>
      <c r="E43" t="s">
        <v>377</v>
      </c>
      <c r="F43" t="s">
        <v>70</v>
      </c>
      <c r="G43">
        <v>1</v>
      </c>
      <c r="H43">
        <v>1</v>
      </c>
      <c r="I43">
        <v>1</v>
      </c>
    </row>
    <row r="44" spans="1:9" x14ac:dyDescent="0.2">
      <c r="A44">
        <v>42</v>
      </c>
      <c r="B44" t="s">
        <v>341</v>
      </c>
      <c r="C44" t="s">
        <v>342</v>
      </c>
      <c r="D44" t="s">
        <v>110</v>
      </c>
      <c r="E44" t="s">
        <v>378</v>
      </c>
      <c r="F44" t="s">
        <v>70</v>
      </c>
      <c r="G44">
        <v>1</v>
      </c>
      <c r="H44">
        <v>1</v>
      </c>
      <c r="I44">
        <v>1</v>
      </c>
    </row>
    <row r="45" spans="1:9" x14ac:dyDescent="0.2">
      <c r="A45">
        <v>43</v>
      </c>
      <c r="B45" t="s">
        <v>341</v>
      </c>
      <c r="C45" t="s">
        <v>342</v>
      </c>
      <c r="D45" t="s">
        <v>111</v>
      </c>
      <c r="E45" t="s">
        <v>379</v>
      </c>
      <c r="F45" t="s">
        <v>70</v>
      </c>
      <c r="G45">
        <v>1</v>
      </c>
      <c r="H45">
        <v>1</v>
      </c>
      <c r="I45">
        <v>1</v>
      </c>
    </row>
    <row r="46" spans="1:9" x14ac:dyDescent="0.2">
      <c r="A46">
        <v>44</v>
      </c>
      <c r="B46" t="s">
        <v>341</v>
      </c>
      <c r="C46" t="s">
        <v>342</v>
      </c>
      <c r="D46" t="s">
        <v>112</v>
      </c>
      <c r="E46" t="s">
        <v>379</v>
      </c>
      <c r="F46" t="s">
        <v>70</v>
      </c>
      <c r="G46">
        <v>1</v>
      </c>
      <c r="H46">
        <v>1</v>
      </c>
      <c r="I46">
        <v>1</v>
      </c>
    </row>
    <row r="47" spans="1:9" x14ac:dyDescent="0.2">
      <c r="A47">
        <v>45</v>
      </c>
      <c r="B47" t="s">
        <v>341</v>
      </c>
      <c r="C47" t="s">
        <v>342</v>
      </c>
      <c r="D47" t="s">
        <v>113</v>
      </c>
      <c r="E47" t="s">
        <v>380</v>
      </c>
      <c r="F47" t="s">
        <v>70</v>
      </c>
      <c r="G47">
        <v>1</v>
      </c>
      <c r="H47">
        <v>1</v>
      </c>
      <c r="I47">
        <v>1</v>
      </c>
    </row>
    <row r="48" spans="1:9" x14ac:dyDescent="0.2">
      <c r="A48">
        <v>46</v>
      </c>
      <c r="B48" t="s">
        <v>341</v>
      </c>
      <c r="C48" t="s">
        <v>342</v>
      </c>
      <c r="D48" t="s">
        <v>114</v>
      </c>
      <c r="E48" t="s">
        <v>381</v>
      </c>
      <c r="F48" t="s">
        <v>70</v>
      </c>
      <c r="G48">
        <v>1</v>
      </c>
      <c r="H48">
        <v>1</v>
      </c>
      <c r="I48">
        <v>1</v>
      </c>
    </row>
    <row r="49" spans="1:9" x14ac:dyDescent="0.2">
      <c r="A49">
        <v>47</v>
      </c>
      <c r="B49" t="s">
        <v>341</v>
      </c>
      <c r="C49" t="s">
        <v>342</v>
      </c>
      <c r="D49" t="s">
        <v>115</v>
      </c>
      <c r="E49" t="s">
        <v>382</v>
      </c>
      <c r="F49" t="s">
        <v>70</v>
      </c>
      <c r="G49">
        <v>1</v>
      </c>
      <c r="H49">
        <v>1</v>
      </c>
      <c r="I49">
        <v>1</v>
      </c>
    </row>
    <row r="50" spans="1:9" x14ac:dyDescent="0.2">
      <c r="A50">
        <v>48</v>
      </c>
      <c r="B50" t="s">
        <v>341</v>
      </c>
      <c r="C50" t="s">
        <v>342</v>
      </c>
      <c r="D50" t="s">
        <v>116</v>
      </c>
      <c r="E50" t="s">
        <v>383</v>
      </c>
      <c r="F50" t="s">
        <v>70</v>
      </c>
      <c r="G50">
        <v>1</v>
      </c>
      <c r="H50">
        <v>1</v>
      </c>
      <c r="I50">
        <v>1</v>
      </c>
    </row>
    <row r="51" spans="1:9" x14ac:dyDescent="0.2">
      <c r="A51">
        <v>49</v>
      </c>
      <c r="B51" t="s">
        <v>341</v>
      </c>
      <c r="C51" t="s">
        <v>342</v>
      </c>
      <c r="D51" t="s">
        <v>117</v>
      </c>
      <c r="E51" t="s">
        <v>383</v>
      </c>
      <c r="F51" t="s">
        <v>70</v>
      </c>
      <c r="G51">
        <v>1</v>
      </c>
      <c r="H51">
        <v>1</v>
      </c>
      <c r="I51">
        <v>1</v>
      </c>
    </row>
    <row r="52" spans="1:9" x14ac:dyDescent="0.2">
      <c r="A52">
        <v>50</v>
      </c>
      <c r="B52" t="s">
        <v>341</v>
      </c>
      <c r="C52" t="s">
        <v>342</v>
      </c>
      <c r="D52" t="s">
        <v>118</v>
      </c>
      <c r="E52" t="s">
        <v>384</v>
      </c>
      <c r="F52" t="s">
        <v>70</v>
      </c>
      <c r="G52">
        <v>1</v>
      </c>
      <c r="H52">
        <v>1</v>
      </c>
      <c r="I52">
        <v>1</v>
      </c>
    </row>
    <row r="53" spans="1:9" x14ac:dyDescent="0.2">
      <c r="A53">
        <v>51</v>
      </c>
      <c r="B53" t="s">
        <v>341</v>
      </c>
      <c r="C53" t="s">
        <v>342</v>
      </c>
      <c r="D53" t="s">
        <v>119</v>
      </c>
      <c r="E53" t="s">
        <v>383</v>
      </c>
      <c r="F53" t="s">
        <v>70</v>
      </c>
      <c r="G53">
        <v>1</v>
      </c>
      <c r="H53">
        <v>1</v>
      </c>
      <c r="I53">
        <v>1</v>
      </c>
    </row>
    <row r="54" spans="1:9" x14ac:dyDescent="0.2">
      <c r="A54">
        <v>52</v>
      </c>
      <c r="B54" t="s">
        <v>341</v>
      </c>
      <c r="C54" t="s">
        <v>342</v>
      </c>
      <c r="D54" t="s">
        <v>120</v>
      </c>
      <c r="E54" t="s">
        <v>383</v>
      </c>
      <c r="F54" t="s">
        <v>70</v>
      </c>
      <c r="G54">
        <v>1</v>
      </c>
      <c r="H54">
        <v>1</v>
      </c>
      <c r="I54">
        <v>1</v>
      </c>
    </row>
    <row r="55" spans="1:9" x14ac:dyDescent="0.2">
      <c r="A55">
        <v>53</v>
      </c>
      <c r="B55" t="s">
        <v>341</v>
      </c>
      <c r="C55" t="s">
        <v>342</v>
      </c>
      <c r="D55" t="s">
        <v>121</v>
      </c>
      <c r="E55" t="s">
        <v>385</v>
      </c>
      <c r="F55" t="s">
        <v>70</v>
      </c>
      <c r="G55">
        <v>1</v>
      </c>
      <c r="H55">
        <v>1</v>
      </c>
      <c r="I55">
        <v>1</v>
      </c>
    </row>
    <row r="56" spans="1:9" x14ac:dyDescent="0.2">
      <c r="A56">
        <v>54</v>
      </c>
      <c r="B56" t="s">
        <v>341</v>
      </c>
      <c r="C56" t="s">
        <v>342</v>
      </c>
      <c r="D56" t="s">
        <v>122</v>
      </c>
      <c r="E56" t="s">
        <v>383</v>
      </c>
      <c r="F56" t="s">
        <v>70</v>
      </c>
      <c r="G56">
        <v>1</v>
      </c>
      <c r="H56">
        <v>1</v>
      </c>
      <c r="I56">
        <v>1</v>
      </c>
    </row>
    <row r="57" spans="1:9" x14ac:dyDescent="0.2">
      <c r="A57">
        <v>55</v>
      </c>
      <c r="B57" t="s">
        <v>341</v>
      </c>
      <c r="C57" t="s">
        <v>342</v>
      </c>
      <c r="D57" t="s">
        <v>123</v>
      </c>
      <c r="E57" t="s">
        <v>386</v>
      </c>
      <c r="F57" t="s">
        <v>70</v>
      </c>
      <c r="G57">
        <v>1</v>
      </c>
      <c r="H57">
        <v>1</v>
      </c>
      <c r="I57">
        <v>1</v>
      </c>
    </row>
    <row r="58" spans="1:9" x14ac:dyDescent="0.2">
      <c r="A58">
        <v>56</v>
      </c>
      <c r="B58" t="s">
        <v>341</v>
      </c>
      <c r="C58" t="s">
        <v>342</v>
      </c>
      <c r="D58" t="s">
        <v>124</v>
      </c>
      <c r="E58" t="s">
        <v>387</v>
      </c>
      <c r="F58" t="s">
        <v>70</v>
      </c>
      <c r="G58">
        <v>1</v>
      </c>
      <c r="H58">
        <v>1</v>
      </c>
      <c r="I58">
        <v>1</v>
      </c>
    </row>
    <row r="59" spans="1:9" x14ac:dyDescent="0.2">
      <c r="A59">
        <v>57</v>
      </c>
      <c r="B59" t="s">
        <v>341</v>
      </c>
      <c r="C59" t="s">
        <v>342</v>
      </c>
      <c r="D59" t="s">
        <v>125</v>
      </c>
      <c r="E59" t="s">
        <v>388</v>
      </c>
      <c r="F59" t="s">
        <v>70</v>
      </c>
      <c r="G59">
        <v>1</v>
      </c>
      <c r="H59">
        <v>1</v>
      </c>
      <c r="I59">
        <v>1</v>
      </c>
    </row>
    <row r="60" spans="1:9" x14ac:dyDescent="0.2">
      <c r="A60">
        <v>58</v>
      </c>
      <c r="B60" t="s">
        <v>341</v>
      </c>
      <c r="C60" t="s">
        <v>342</v>
      </c>
      <c r="D60" t="s">
        <v>126</v>
      </c>
      <c r="E60" t="s">
        <v>386</v>
      </c>
      <c r="F60" t="s">
        <v>70</v>
      </c>
      <c r="G60">
        <v>1</v>
      </c>
      <c r="H60">
        <v>1</v>
      </c>
      <c r="I60">
        <v>1</v>
      </c>
    </row>
    <row r="61" spans="1:9" x14ac:dyDescent="0.2">
      <c r="A61">
        <v>59</v>
      </c>
      <c r="B61" t="s">
        <v>341</v>
      </c>
      <c r="C61" t="s">
        <v>342</v>
      </c>
      <c r="D61" t="s">
        <v>127</v>
      </c>
      <c r="E61" t="s">
        <v>386</v>
      </c>
      <c r="F61" t="s">
        <v>70</v>
      </c>
      <c r="G61">
        <v>1</v>
      </c>
      <c r="H61">
        <v>1</v>
      </c>
      <c r="I61">
        <v>1</v>
      </c>
    </row>
    <row r="62" spans="1:9" x14ac:dyDescent="0.2">
      <c r="A62">
        <v>60</v>
      </c>
      <c r="B62" t="s">
        <v>341</v>
      </c>
      <c r="C62" t="s">
        <v>342</v>
      </c>
      <c r="D62" t="s">
        <v>128</v>
      </c>
      <c r="E62" t="s">
        <v>388</v>
      </c>
      <c r="F62" t="s">
        <v>70</v>
      </c>
      <c r="G62">
        <v>1</v>
      </c>
      <c r="H62">
        <v>1</v>
      </c>
      <c r="I62">
        <v>1</v>
      </c>
    </row>
    <row r="63" spans="1:9" x14ac:dyDescent="0.2">
      <c r="A63">
        <v>61</v>
      </c>
      <c r="B63" t="s">
        <v>341</v>
      </c>
      <c r="C63" t="s">
        <v>342</v>
      </c>
      <c r="D63" t="s">
        <v>129</v>
      </c>
      <c r="E63" t="s">
        <v>383</v>
      </c>
      <c r="F63" t="s">
        <v>70</v>
      </c>
      <c r="G63">
        <v>1</v>
      </c>
      <c r="H63">
        <v>1</v>
      </c>
      <c r="I63">
        <v>1</v>
      </c>
    </row>
    <row r="64" spans="1:9" x14ac:dyDescent="0.2">
      <c r="A64">
        <v>62</v>
      </c>
      <c r="B64" t="s">
        <v>341</v>
      </c>
      <c r="C64" t="s">
        <v>342</v>
      </c>
      <c r="D64" t="s">
        <v>130</v>
      </c>
      <c r="E64" t="s">
        <v>385</v>
      </c>
      <c r="F64" t="s">
        <v>70</v>
      </c>
      <c r="G64">
        <v>1</v>
      </c>
      <c r="H64">
        <v>1</v>
      </c>
      <c r="I64">
        <v>1</v>
      </c>
    </row>
    <row r="65" spans="1:9" x14ac:dyDescent="0.2">
      <c r="A65">
        <v>63</v>
      </c>
      <c r="B65" t="s">
        <v>341</v>
      </c>
      <c r="C65" t="s">
        <v>342</v>
      </c>
      <c r="D65" t="s">
        <v>131</v>
      </c>
      <c r="E65" t="s">
        <v>387</v>
      </c>
      <c r="F65" t="s">
        <v>70</v>
      </c>
      <c r="G65">
        <v>1</v>
      </c>
      <c r="H65">
        <v>1</v>
      </c>
      <c r="I65">
        <v>1</v>
      </c>
    </row>
    <row r="66" spans="1:9" x14ac:dyDescent="0.2">
      <c r="A66">
        <v>64</v>
      </c>
      <c r="B66" t="s">
        <v>341</v>
      </c>
      <c r="C66" t="s">
        <v>342</v>
      </c>
      <c r="D66" t="s">
        <v>132</v>
      </c>
      <c r="E66" t="s">
        <v>389</v>
      </c>
      <c r="F66" t="s">
        <v>70</v>
      </c>
      <c r="G66">
        <v>1</v>
      </c>
      <c r="H66">
        <v>1</v>
      </c>
      <c r="I66">
        <v>1</v>
      </c>
    </row>
    <row r="67" spans="1:9" x14ac:dyDescent="0.2">
      <c r="A67">
        <v>65</v>
      </c>
      <c r="B67" t="s">
        <v>341</v>
      </c>
      <c r="C67" t="s">
        <v>342</v>
      </c>
      <c r="D67" t="s">
        <v>133</v>
      </c>
      <c r="E67" t="s">
        <v>389</v>
      </c>
      <c r="F67" t="s">
        <v>70</v>
      </c>
      <c r="G67">
        <v>1</v>
      </c>
      <c r="H67">
        <v>1</v>
      </c>
      <c r="I67">
        <v>1</v>
      </c>
    </row>
    <row r="68" spans="1:9" x14ac:dyDescent="0.2">
      <c r="A68">
        <v>66</v>
      </c>
      <c r="B68" t="s">
        <v>341</v>
      </c>
      <c r="C68" t="s">
        <v>342</v>
      </c>
      <c r="D68" t="s">
        <v>134</v>
      </c>
      <c r="E68" t="s">
        <v>389</v>
      </c>
      <c r="F68" t="s">
        <v>70</v>
      </c>
      <c r="G68">
        <v>1</v>
      </c>
      <c r="H68">
        <v>1</v>
      </c>
      <c r="I68">
        <v>1</v>
      </c>
    </row>
    <row r="69" spans="1:9" x14ac:dyDescent="0.2">
      <c r="A69">
        <v>67</v>
      </c>
      <c r="B69" t="s">
        <v>341</v>
      </c>
      <c r="C69" t="s">
        <v>342</v>
      </c>
      <c r="D69" t="s">
        <v>135</v>
      </c>
      <c r="E69" t="s">
        <v>389</v>
      </c>
      <c r="F69" t="s">
        <v>70</v>
      </c>
      <c r="G69">
        <v>1</v>
      </c>
      <c r="H69">
        <v>1</v>
      </c>
      <c r="I69">
        <v>1</v>
      </c>
    </row>
    <row r="70" spans="1:9" x14ac:dyDescent="0.2">
      <c r="A70">
        <v>68</v>
      </c>
      <c r="B70" t="s">
        <v>341</v>
      </c>
      <c r="C70" t="s">
        <v>342</v>
      </c>
      <c r="D70" t="s">
        <v>136</v>
      </c>
      <c r="E70" t="s">
        <v>389</v>
      </c>
      <c r="F70" t="s">
        <v>70</v>
      </c>
      <c r="G70">
        <v>1</v>
      </c>
      <c r="H70">
        <v>1</v>
      </c>
      <c r="I70">
        <v>1</v>
      </c>
    </row>
    <row r="71" spans="1:9" x14ac:dyDescent="0.2">
      <c r="A71">
        <v>69</v>
      </c>
      <c r="B71" t="s">
        <v>341</v>
      </c>
      <c r="C71" t="s">
        <v>342</v>
      </c>
      <c r="D71" t="s">
        <v>137</v>
      </c>
      <c r="E71" t="s">
        <v>389</v>
      </c>
      <c r="F71" t="s">
        <v>70</v>
      </c>
      <c r="G71">
        <v>1</v>
      </c>
      <c r="H71">
        <v>1</v>
      </c>
      <c r="I71">
        <v>1</v>
      </c>
    </row>
    <row r="72" spans="1:9" x14ac:dyDescent="0.2">
      <c r="A72">
        <v>70</v>
      </c>
      <c r="B72" t="s">
        <v>341</v>
      </c>
      <c r="C72" t="s">
        <v>342</v>
      </c>
      <c r="D72" t="s">
        <v>138</v>
      </c>
      <c r="E72" t="s">
        <v>389</v>
      </c>
      <c r="F72" t="s">
        <v>70</v>
      </c>
      <c r="G72">
        <v>1</v>
      </c>
      <c r="H72">
        <v>1</v>
      </c>
      <c r="I72">
        <v>1</v>
      </c>
    </row>
    <row r="73" spans="1:9" x14ac:dyDescent="0.2">
      <c r="A73">
        <v>71</v>
      </c>
      <c r="B73" t="s">
        <v>341</v>
      </c>
      <c r="C73" t="s">
        <v>342</v>
      </c>
      <c r="D73" t="s">
        <v>139</v>
      </c>
      <c r="E73" t="s">
        <v>390</v>
      </c>
      <c r="F73" t="s">
        <v>70</v>
      </c>
      <c r="G73">
        <v>1</v>
      </c>
      <c r="H73">
        <v>1</v>
      </c>
      <c r="I73">
        <v>1</v>
      </c>
    </row>
    <row r="74" spans="1:9" x14ac:dyDescent="0.2">
      <c r="A74">
        <v>72</v>
      </c>
      <c r="B74" t="s">
        <v>341</v>
      </c>
      <c r="C74" t="s">
        <v>342</v>
      </c>
      <c r="D74" t="s">
        <v>140</v>
      </c>
      <c r="E74" t="s">
        <v>391</v>
      </c>
      <c r="F74" t="s">
        <v>70</v>
      </c>
      <c r="G74">
        <v>1</v>
      </c>
      <c r="H74">
        <v>1</v>
      </c>
      <c r="I74">
        <v>1</v>
      </c>
    </row>
    <row r="75" spans="1:9" x14ac:dyDescent="0.2">
      <c r="A75">
        <v>73</v>
      </c>
      <c r="B75" t="s">
        <v>341</v>
      </c>
      <c r="C75" t="s">
        <v>342</v>
      </c>
      <c r="D75" t="s">
        <v>141</v>
      </c>
      <c r="E75" t="s">
        <v>391</v>
      </c>
      <c r="F75" t="s">
        <v>70</v>
      </c>
      <c r="G75">
        <v>1</v>
      </c>
      <c r="H75">
        <v>1</v>
      </c>
      <c r="I75">
        <v>1</v>
      </c>
    </row>
    <row r="76" spans="1:9" x14ac:dyDescent="0.2">
      <c r="A76">
        <v>74</v>
      </c>
      <c r="B76" t="s">
        <v>341</v>
      </c>
      <c r="C76" t="s">
        <v>342</v>
      </c>
      <c r="D76" t="s">
        <v>142</v>
      </c>
      <c r="E76" t="s">
        <v>392</v>
      </c>
      <c r="F76" t="s">
        <v>70</v>
      </c>
      <c r="G76">
        <v>1</v>
      </c>
      <c r="H76">
        <v>1</v>
      </c>
      <c r="I76">
        <v>1</v>
      </c>
    </row>
    <row r="77" spans="1:9" x14ac:dyDescent="0.2">
      <c r="A77">
        <v>75</v>
      </c>
      <c r="B77" t="s">
        <v>341</v>
      </c>
      <c r="C77" t="s">
        <v>342</v>
      </c>
      <c r="D77" t="s">
        <v>143</v>
      </c>
      <c r="E77" t="s">
        <v>393</v>
      </c>
      <c r="F77" t="s">
        <v>70</v>
      </c>
      <c r="G77">
        <v>1</v>
      </c>
      <c r="H77">
        <v>1</v>
      </c>
      <c r="I77">
        <v>1</v>
      </c>
    </row>
    <row r="78" spans="1:9" x14ac:dyDescent="0.2">
      <c r="A78">
        <v>76</v>
      </c>
      <c r="B78" t="s">
        <v>341</v>
      </c>
      <c r="C78" t="s">
        <v>342</v>
      </c>
      <c r="D78" t="s">
        <v>144</v>
      </c>
      <c r="E78" t="s">
        <v>394</v>
      </c>
      <c r="F78" t="s">
        <v>70</v>
      </c>
      <c r="G78">
        <v>1</v>
      </c>
      <c r="H78">
        <v>1</v>
      </c>
      <c r="I78">
        <v>1</v>
      </c>
    </row>
    <row r="79" spans="1:9" x14ac:dyDescent="0.2">
      <c r="A79">
        <v>77</v>
      </c>
      <c r="B79" t="s">
        <v>341</v>
      </c>
      <c r="C79" t="s">
        <v>342</v>
      </c>
      <c r="D79" t="s">
        <v>145</v>
      </c>
      <c r="E79" t="s">
        <v>393</v>
      </c>
      <c r="F79" t="s">
        <v>70</v>
      </c>
      <c r="G79">
        <v>1</v>
      </c>
      <c r="H79">
        <v>1</v>
      </c>
      <c r="I79">
        <v>1</v>
      </c>
    </row>
    <row r="80" spans="1:9" x14ac:dyDescent="0.2">
      <c r="A80">
        <v>78</v>
      </c>
      <c r="B80" t="s">
        <v>341</v>
      </c>
      <c r="C80" t="s">
        <v>342</v>
      </c>
      <c r="D80" t="s">
        <v>146</v>
      </c>
      <c r="E80" t="s">
        <v>395</v>
      </c>
      <c r="F80" t="s">
        <v>70</v>
      </c>
      <c r="G80">
        <v>1</v>
      </c>
      <c r="H80">
        <v>1</v>
      </c>
      <c r="I80">
        <v>1</v>
      </c>
    </row>
    <row r="81" spans="1:9" x14ac:dyDescent="0.2">
      <c r="A81">
        <v>79</v>
      </c>
      <c r="B81" t="s">
        <v>341</v>
      </c>
      <c r="C81" t="s">
        <v>342</v>
      </c>
      <c r="D81" t="s">
        <v>147</v>
      </c>
      <c r="E81" t="s">
        <v>396</v>
      </c>
      <c r="F81" t="s">
        <v>70</v>
      </c>
      <c r="G81">
        <v>1</v>
      </c>
      <c r="H81">
        <v>1</v>
      </c>
      <c r="I81">
        <v>1</v>
      </c>
    </row>
    <row r="82" spans="1:9" x14ac:dyDescent="0.2">
      <c r="A82">
        <v>80</v>
      </c>
      <c r="B82" t="s">
        <v>341</v>
      </c>
      <c r="C82" t="s">
        <v>342</v>
      </c>
      <c r="D82" t="s">
        <v>148</v>
      </c>
      <c r="E82" t="s">
        <v>393</v>
      </c>
      <c r="F82" t="s">
        <v>70</v>
      </c>
      <c r="G82">
        <v>1</v>
      </c>
      <c r="H82">
        <v>1</v>
      </c>
      <c r="I82">
        <v>1</v>
      </c>
    </row>
    <row r="83" spans="1:9" x14ac:dyDescent="0.2">
      <c r="A83">
        <v>81</v>
      </c>
      <c r="B83" t="s">
        <v>341</v>
      </c>
      <c r="C83" t="s">
        <v>342</v>
      </c>
      <c r="D83" t="s">
        <v>149</v>
      </c>
      <c r="E83" t="s">
        <v>397</v>
      </c>
      <c r="F83" t="s">
        <v>70</v>
      </c>
      <c r="G83">
        <v>1</v>
      </c>
      <c r="H83">
        <v>1</v>
      </c>
      <c r="I83">
        <v>1</v>
      </c>
    </row>
    <row r="84" spans="1:9" x14ac:dyDescent="0.2">
      <c r="A84">
        <v>82</v>
      </c>
      <c r="B84" t="s">
        <v>341</v>
      </c>
      <c r="C84" t="s">
        <v>342</v>
      </c>
      <c r="D84" t="s">
        <v>150</v>
      </c>
      <c r="E84" t="s">
        <v>398</v>
      </c>
      <c r="F84" t="s">
        <v>70</v>
      </c>
      <c r="G84">
        <v>1</v>
      </c>
      <c r="H84">
        <v>1</v>
      </c>
      <c r="I84">
        <v>1</v>
      </c>
    </row>
    <row r="85" spans="1:9" x14ac:dyDescent="0.2">
      <c r="A85">
        <v>83</v>
      </c>
      <c r="B85" t="s">
        <v>341</v>
      </c>
      <c r="C85" t="s">
        <v>342</v>
      </c>
      <c r="D85" t="s">
        <v>151</v>
      </c>
      <c r="E85" t="s">
        <v>399</v>
      </c>
      <c r="F85" t="s">
        <v>70</v>
      </c>
      <c r="G85">
        <v>1</v>
      </c>
      <c r="H85">
        <v>1</v>
      </c>
      <c r="I85">
        <v>1</v>
      </c>
    </row>
    <row r="86" spans="1:9" x14ac:dyDescent="0.2">
      <c r="A86">
        <v>84</v>
      </c>
      <c r="B86" t="s">
        <v>341</v>
      </c>
      <c r="C86" t="s">
        <v>342</v>
      </c>
      <c r="D86" t="s">
        <v>152</v>
      </c>
      <c r="E86" t="s">
        <v>400</v>
      </c>
      <c r="F86" t="s">
        <v>70</v>
      </c>
      <c r="G86">
        <v>1</v>
      </c>
      <c r="H86">
        <v>1</v>
      </c>
      <c r="I86">
        <v>1</v>
      </c>
    </row>
    <row r="87" spans="1:9" x14ac:dyDescent="0.2">
      <c r="A87">
        <v>85</v>
      </c>
      <c r="B87" t="s">
        <v>341</v>
      </c>
      <c r="C87" t="s">
        <v>342</v>
      </c>
      <c r="D87" t="s">
        <v>153</v>
      </c>
      <c r="E87" t="s">
        <v>401</v>
      </c>
      <c r="F87" t="s">
        <v>70</v>
      </c>
      <c r="G87">
        <v>1</v>
      </c>
      <c r="H87">
        <v>1</v>
      </c>
      <c r="I87">
        <v>1</v>
      </c>
    </row>
    <row r="88" spans="1:9" x14ac:dyDescent="0.2">
      <c r="A88">
        <v>86</v>
      </c>
      <c r="B88" t="s">
        <v>341</v>
      </c>
      <c r="C88" t="s">
        <v>342</v>
      </c>
      <c r="D88" t="s">
        <v>154</v>
      </c>
      <c r="E88" t="s">
        <v>401</v>
      </c>
      <c r="F88" t="s">
        <v>70</v>
      </c>
      <c r="G88">
        <v>1</v>
      </c>
      <c r="H88">
        <v>1</v>
      </c>
      <c r="I88">
        <v>1</v>
      </c>
    </row>
    <row r="89" spans="1:9" x14ac:dyDescent="0.2">
      <c r="A89">
        <v>87</v>
      </c>
      <c r="B89" t="s">
        <v>341</v>
      </c>
      <c r="C89" t="s">
        <v>342</v>
      </c>
      <c r="D89" t="s">
        <v>155</v>
      </c>
      <c r="E89" t="s">
        <v>398</v>
      </c>
      <c r="F89" t="s">
        <v>70</v>
      </c>
      <c r="G89">
        <v>1</v>
      </c>
      <c r="H89">
        <v>1</v>
      </c>
      <c r="I89">
        <v>1</v>
      </c>
    </row>
    <row r="90" spans="1:9" x14ac:dyDescent="0.2">
      <c r="A90">
        <v>88</v>
      </c>
      <c r="B90" t="s">
        <v>341</v>
      </c>
      <c r="C90" t="s">
        <v>342</v>
      </c>
      <c r="D90" t="s">
        <v>156</v>
      </c>
      <c r="E90" t="s">
        <v>400</v>
      </c>
      <c r="F90" t="s">
        <v>70</v>
      </c>
      <c r="G90">
        <v>1</v>
      </c>
      <c r="H90">
        <v>1</v>
      </c>
      <c r="I90">
        <v>1</v>
      </c>
    </row>
    <row r="91" spans="1:9" x14ac:dyDescent="0.2">
      <c r="A91">
        <v>89</v>
      </c>
      <c r="B91" t="s">
        <v>341</v>
      </c>
      <c r="C91" t="s">
        <v>342</v>
      </c>
      <c r="D91" t="s">
        <v>157</v>
      </c>
      <c r="E91" t="s">
        <v>400</v>
      </c>
      <c r="F91" t="s">
        <v>70</v>
      </c>
      <c r="G91">
        <v>1</v>
      </c>
      <c r="H91">
        <v>1</v>
      </c>
      <c r="I91">
        <v>1</v>
      </c>
    </row>
    <row r="92" spans="1:9" x14ac:dyDescent="0.2">
      <c r="A92">
        <v>90</v>
      </c>
      <c r="B92" t="s">
        <v>341</v>
      </c>
      <c r="C92" t="s">
        <v>342</v>
      </c>
      <c r="D92" t="s">
        <v>158</v>
      </c>
      <c r="E92" t="s">
        <v>402</v>
      </c>
      <c r="F92" t="s">
        <v>70</v>
      </c>
      <c r="G92">
        <v>1</v>
      </c>
      <c r="H92">
        <v>1</v>
      </c>
      <c r="I92">
        <v>1</v>
      </c>
    </row>
    <row r="93" spans="1:9" x14ac:dyDescent="0.2">
      <c r="A93">
        <v>91</v>
      </c>
      <c r="B93" t="s">
        <v>341</v>
      </c>
      <c r="C93" t="s">
        <v>342</v>
      </c>
      <c r="D93" t="s">
        <v>159</v>
      </c>
      <c r="E93" t="s">
        <v>403</v>
      </c>
      <c r="F93" t="s">
        <v>70</v>
      </c>
      <c r="G93">
        <v>1</v>
      </c>
      <c r="H93">
        <v>1</v>
      </c>
      <c r="I93">
        <v>1</v>
      </c>
    </row>
    <row r="94" spans="1:9" x14ac:dyDescent="0.2">
      <c r="A94">
        <v>92</v>
      </c>
      <c r="B94" t="s">
        <v>341</v>
      </c>
      <c r="C94" t="s">
        <v>342</v>
      </c>
      <c r="D94" t="s">
        <v>160</v>
      </c>
      <c r="E94" t="s">
        <v>395</v>
      </c>
      <c r="F94" t="s">
        <v>70</v>
      </c>
      <c r="G94">
        <v>1</v>
      </c>
      <c r="H94">
        <v>1</v>
      </c>
      <c r="I94">
        <v>1</v>
      </c>
    </row>
    <row r="95" spans="1:9" x14ac:dyDescent="0.2">
      <c r="A95">
        <v>93</v>
      </c>
      <c r="B95" t="s">
        <v>341</v>
      </c>
      <c r="C95" t="s">
        <v>342</v>
      </c>
      <c r="D95" t="s">
        <v>161</v>
      </c>
      <c r="E95" t="s">
        <v>404</v>
      </c>
      <c r="F95" t="s">
        <v>70</v>
      </c>
      <c r="G95">
        <v>1</v>
      </c>
      <c r="H95">
        <v>1</v>
      </c>
      <c r="I95">
        <v>1</v>
      </c>
    </row>
    <row r="96" spans="1:9" x14ac:dyDescent="0.2">
      <c r="A96">
        <v>94</v>
      </c>
      <c r="B96" t="s">
        <v>341</v>
      </c>
      <c r="C96" t="s">
        <v>342</v>
      </c>
      <c r="D96" t="s">
        <v>162</v>
      </c>
      <c r="E96" t="s">
        <v>405</v>
      </c>
      <c r="F96" t="s">
        <v>70</v>
      </c>
      <c r="G96">
        <v>1</v>
      </c>
      <c r="H96">
        <v>1</v>
      </c>
      <c r="I96">
        <v>1</v>
      </c>
    </row>
    <row r="97" spans="1:9" x14ac:dyDescent="0.2">
      <c r="A97">
        <v>95</v>
      </c>
      <c r="B97" t="s">
        <v>341</v>
      </c>
      <c r="C97" t="s">
        <v>342</v>
      </c>
      <c r="D97" t="s">
        <v>163</v>
      </c>
      <c r="E97" t="s">
        <v>406</v>
      </c>
      <c r="F97" t="s">
        <v>70</v>
      </c>
      <c r="G97">
        <v>1</v>
      </c>
      <c r="H97">
        <v>1</v>
      </c>
      <c r="I97">
        <v>1</v>
      </c>
    </row>
    <row r="98" spans="1:9" x14ac:dyDescent="0.2">
      <c r="A98">
        <v>96</v>
      </c>
      <c r="B98" t="s">
        <v>341</v>
      </c>
      <c r="C98" t="s">
        <v>342</v>
      </c>
      <c r="D98" t="s">
        <v>164</v>
      </c>
      <c r="E98" t="s">
        <v>392</v>
      </c>
      <c r="F98" t="s">
        <v>70</v>
      </c>
      <c r="G98">
        <v>1</v>
      </c>
      <c r="H98">
        <v>1</v>
      </c>
      <c r="I98">
        <v>1</v>
      </c>
    </row>
    <row r="99" spans="1:9" x14ac:dyDescent="0.2">
      <c r="A99">
        <v>97</v>
      </c>
      <c r="B99" t="s">
        <v>341</v>
      </c>
      <c r="C99" t="s">
        <v>342</v>
      </c>
      <c r="D99" t="s">
        <v>165</v>
      </c>
      <c r="E99" t="s">
        <v>394</v>
      </c>
      <c r="F99" t="s">
        <v>70</v>
      </c>
      <c r="G99">
        <v>1</v>
      </c>
      <c r="H99">
        <v>1</v>
      </c>
      <c r="I99">
        <v>1</v>
      </c>
    </row>
    <row r="100" spans="1:9" x14ac:dyDescent="0.2">
      <c r="A100">
        <v>98</v>
      </c>
      <c r="B100" t="s">
        <v>341</v>
      </c>
      <c r="C100" t="s">
        <v>342</v>
      </c>
      <c r="D100" t="s">
        <v>166</v>
      </c>
      <c r="E100" t="s">
        <v>393</v>
      </c>
      <c r="F100" t="s">
        <v>70</v>
      </c>
      <c r="G100">
        <v>1</v>
      </c>
      <c r="H100">
        <v>1</v>
      </c>
      <c r="I100">
        <v>1</v>
      </c>
    </row>
    <row r="101" spans="1:9" x14ac:dyDescent="0.2">
      <c r="A101">
        <v>99</v>
      </c>
      <c r="B101" t="s">
        <v>341</v>
      </c>
      <c r="C101" t="s">
        <v>342</v>
      </c>
      <c r="D101" t="s">
        <v>167</v>
      </c>
      <c r="E101" t="s">
        <v>398</v>
      </c>
      <c r="F101" t="s">
        <v>70</v>
      </c>
      <c r="G101">
        <v>1</v>
      </c>
      <c r="H101">
        <v>1</v>
      </c>
      <c r="I101">
        <v>1</v>
      </c>
    </row>
    <row r="102" spans="1:9" x14ac:dyDescent="0.2">
      <c r="A102">
        <v>100</v>
      </c>
      <c r="B102" t="s">
        <v>341</v>
      </c>
      <c r="C102" t="s">
        <v>342</v>
      </c>
      <c r="D102" t="s">
        <v>168</v>
      </c>
      <c r="E102" t="s">
        <v>398</v>
      </c>
      <c r="F102" t="s">
        <v>70</v>
      </c>
      <c r="G102">
        <v>1</v>
      </c>
      <c r="H102">
        <v>1</v>
      </c>
      <c r="I102">
        <v>1</v>
      </c>
    </row>
    <row r="103" spans="1:9" x14ac:dyDescent="0.2">
      <c r="A103">
        <v>101</v>
      </c>
      <c r="B103" t="s">
        <v>341</v>
      </c>
      <c r="C103" t="s">
        <v>342</v>
      </c>
      <c r="D103" t="s">
        <v>169</v>
      </c>
      <c r="E103" t="s">
        <v>407</v>
      </c>
      <c r="F103" t="s">
        <v>70</v>
      </c>
      <c r="G103">
        <v>1</v>
      </c>
      <c r="H103">
        <v>1</v>
      </c>
      <c r="I103">
        <v>1</v>
      </c>
    </row>
    <row r="104" spans="1:9" x14ac:dyDescent="0.2">
      <c r="A104">
        <v>102</v>
      </c>
      <c r="B104" t="s">
        <v>341</v>
      </c>
      <c r="C104" t="s">
        <v>342</v>
      </c>
      <c r="D104" t="s">
        <v>170</v>
      </c>
      <c r="E104" t="s">
        <v>408</v>
      </c>
      <c r="F104" t="s">
        <v>70</v>
      </c>
      <c r="G104">
        <v>1</v>
      </c>
      <c r="H104">
        <v>1</v>
      </c>
      <c r="I104">
        <v>1</v>
      </c>
    </row>
    <row r="105" spans="1:9" x14ac:dyDescent="0.2">
      <c r="A105">
        <v>103</v>
      </c>
      <c r="B105" t="s">
        <v>341</v>
      </c>
      <c r="C105" t="s">
        <v>342</v>
      </c>
      <c r="D105" t="s">
        <v>171</v>
      </c>
      <c r="E105" t="s">
        <v>408</v>
      </c>
      <c r="F105" t="s">
        <v>70</v>
      </c>
      <c r="G105">
        <v>1</v>
      </c>
      <c r="H105">
        <v>1</v>
      </c>
      <c r="I105">
        <v>1</v>
      </c>
    </row>
    <row r="106" spans="1:9" x14ac:dyDescent="0.2">
      <c r="A106">
        <v>104</v>
      </c>
      <c r="B106" t="s">
        <v>341</v>
      </c>
      <c r="C106" t="s">
        <v>342</v>
      </c>
      <c r="D106" t="s">
        <v>172</v>
      </c>
      <c r="E106" t="s">
        <v>409</v>
      </c>
      <c r="F106" t="s">
        <v>70</v>
      </c>
      <c r="G106">
        <v>1</v>
      </c>
      <c r="H106">
        <v>1</v>
      </c>
      <c r="I106">
        <v>1</v>
      </c>
    </row>
    <row r="107" spans="1:9" x14ac:dyDescent="0.2">
      <c r="A107">
        <v>105</v>
      </c>
      <c r="B107" t="s">
        <v>341</v>
      </c>
      <c r="C107" t="s">
        <v>342</v>
      </c>
      <c r="D107" t="s">
        <v>173</v>
      </c>
      <c r="E107" t="s">
        <v>410</v>
      </c>
      <c r="F107" t="s">
        <v>70</v>
      </c>
      <c r="G107">
        <v>1</v>
      </c>
      <c r="H107">
        <v>1</v>
      </c>
      <c r="I107">
        <v>1</v>
      </c>
    </row>
    <row r="108" spans="1:9" x14ac:dyDescent="0.2">
      <c r="A108">
        <v>106</v>
      </c>
      <c r="B108" t="s">
        <v>341</v>
      </c>
      <c r="C108" t="s">
        <v>342</v>
      </c>
      <c r="D108" t="s">
        <v>174</v>
      </c>
      <c r="E108" t="s">
        <v>411</v>
      </c>
      <c r="F108" t="s">
        <v>70</v>
      </c>
      <c r="G108">
        <v>1</v>
      </c>
      <c r="H108">
        <v>1</v>
      </c>
      <c r="I108">
        <v>1</v>
      </c>
    </row>
    <row r="109" spans="1:9" x14ac:dyDescent="0.2">
      <c r="A109">
        <v>107</v>
      </c>
      <c r="B109" t="s">
        <v>341</v>
      </c>
      <c r="C109" t="s">
        <v>342</v>
      </c>
      <c r="D109" t="s">
        <v>175</v>
      </c>
      <c r="E109" t="s">
        <v>409</v>
      </c>
      <c r="F109" t="s">
        <v>70</v>
      </c>
      <c r="G109">
        <v>1</v>
      </c>
      <c r="H109">
        <v>1</v>
      </c>
      <c r="I109">
        <v>1</v>
      </c>
    </row>
    <row r="110" spans="1:9" x14ac:dyDescent="0.2">
      <c r="A110">
        <v>108</v>
      </c>
      <c r="B110" t="s">
        <v>341</v>
      </c>
      <c r="C110" t="s">
        <v>342</v>
      </c>
      <c r="D110" t="s">
        <v>176</v>
      </c>
      <c r="E110" t="s">
        <v>412</v>
      </c>
      <c r="F110" t="s">
        <v>70</v>
      </c>
      <c r="G110">
        <v>1</v>
      </c>
      <c r="H110">
        <v>1</v>
      </c>
      <c r="I110">
        <v>1</v>
      </c>
    </row>
    <row r="111" spans="1:9" x14ac:dyDescent="0.2">
      <c r="A111">
        <v>109</v>
      </c>
      <c r="B111" t="s">
        <v>341</v>
      </c>
      <c r="C111" t="s">
        <v>342</v>
      </c>
      <c r="D111" t="s">
        <v>177</v>
      </c>
      <c r="E111" t="s">
        <v>413</v>
      </c>
      <c r="F111" t="s">
        <v>70</v>
      </c>
      <c r="G111">
        <v>1</v>
      </c>
      <c r="H111">
        <v>1</v>
      </c>
      <c r="I111">
        <v>1</v>
      </c>
    </row>
    <row r="112" spans="1:9" x14ac:dyDescent="0.2">
      <c r="A112">
        <v>110</v>
      </c>
      <c r="B112" t="s">
        <v>341</v>
      </c>
      <c r="C112" t="s">
        <v>342</v>
      </c>
      <c r="D112" t="s">
        <v>178</v>
      </c>
      <c r="E112" t="s">
        <v>414</v>
      </c>
      <c r="F112" t="s">
        <v>70</v>
      </c>
      <c r="G112">
        <v>1</v>
      </c>
      <c r="H112">
        <v>1</v>
      </c>
      <c r="I112">
        <v>1</v>
      </c>
    </row>
    <row r="113" spans="1:9" x14ac:dyDescent="0.2">
      <c r="A113">
        <v>111</v>
      </c>
      <c r="B113" t="s">
        <v>341</v>
      </c>
      <c r="C113" t="s">
        <v>342</v>
      </c>
      <c r="D113" t="s">
        <v>179</v>
      </c>
      <c r="E113" t="s">
        <v>415</v>
      </c>
      <c r="F113" t="s">
        <v>70</v>
      </c>
      <c r="G113">
        <v>1</v>
      </c>
      <c r="H113">
        <v>1</v>
      </c>
      <c r="I113">
        <v>1</v>
      </c>
    </row>
    <row r="114" spans="1:9" x14ac:dyDescent="0.2">
      <c r="A114">
        <v>112</v>
      </c>
      <c r="B114" t="s">
        <v>341</v>
      </c>
      <c r="C114" t="s">
        <v>342</v>
      </c>
      <c r="D114" t="s">
        <v>180</v>
      </c>
      <c r="E114" t="s">
        <v>416</v>
      </c>
      <c r="F114" t="s">
        <v>70</v>
      </c>
      <c r="G114">
        <v>1</v>
      </c>
      <c r="H114">
        <v>1</v>
      </c>
      <c r="I114">
        <v>1</v>
      </c>
    </row>
    <row r="115" spans="1:9" x14ac:dyDescent="0.2">
      <c r="A115">
        <v>113</v>
      </c>
      <c r="B115" t="s">
        <v>341</v>
      </c>
      <c r="C115" t="s">
        <v>342</v>
      </c>
      <c r="D115" t="s">
        <v>181</v>
      </c>
      <c r="E115" t="s">
        <v>417</v>
      </c>
      <c r="F115" t="s">
        <v>70</v>
      </c>
      <c r="G115">
        <v>1</v>
      </c>
      <c r="H115">
        <v>1</v>
      </c>
      <c r="I115">
        <v>1</v>
      </c>
    </row>
    <row r="116" spans="1:9" x14ac:dyDescent="0.2">
      <c r="A116">
        <v>114</v>
      </c>
      <c r="B116" t="s">
        <v>341</v>
      </c>
      <c r="C116" t="s">
        <v>342</v>
      </c>
      <c r="D116" t="s">
        <v>182</v>
      </c>
      <c r="E116" t="s">
        <v>418</v>
      </c>
      <c r="F116" t="s">
        <v>70</v>
      </c>
      <c r="G116">
        <v>1</v>
      </c>
      <c r="H116">
        <v>1</v>
      </c>
      <c r="I116">
        <v>1</v>
      </c>
    </row>
    <row r="117" spans="1:9" x14ac:dyDescent="0.2">
      <c r="A117">
        <v>115</v>
      </c>
      <c r="B117" t="s">
        <v>341</v>
      </c>
      <c r="C117" t="s">
        <v>342</v>
      </c>
      <c r="D117" t="s">
        <v>183</v>
      </c>
      <c r="E117" t="s">
        <v>415</v>
      </c>
      <c r="F117" t="s">
        <v>70</v>
      </c>
      <c r="G117">
        <v>1</v>
      </c>
      <c r="H117">
        <v>1</v>
      </c>
      <c r="I117">
        <v>1</v>
      </c>
    </row>
    <row r="118" spans="1:9" x14ac:dyDescent="0.2">
      <c r="A118">
        <v>116</v>
      </c>
      <c r="B118" t="s">
        <v>341</v>
      </c>
      <c r="C118" t="s">
        <v>342</v>
      </c>
      <c r="D118" t="s">
        <v>184</v>
      </c>
      <c r="E118" t="s">
        <v>415</v>
      </c>
      <c r="F118" t="s">
        <v>70</v>
      </c>
      <c r="G118">
        <v>1</v>
      </c>
      <c r="H118">
        <v>1</v>
      </c>
      <c r="I118">
        <v>1</v>
      </c>
    </row>
    <row r="119" spans="1:9" x14ac:dyDescent="0.2">
      <c r="A119">
        <v>117</v>
      </c>
      <c r="B119" t="s">
        <v>341</v>
      </c>
      <c r="C119" t="s">
        <v>342</v>
      </c>
      <c r="D119" t="s">
        <v>185</v>
      </c>
      <c r="E119" t="s">
        <v>416</v>
      </c>
      <c r="F119" t="s">
        <v>70</v>
      </c>
      <c r="G119">
        <v>1</v>
      </c>
      <c r="H119">
        <v>1</v>
      </c>
      <c r="I119">
        <v>1</v>
      </c>
    </row>
    <row r="120" spans="1:9" x14ac:dyDescent="0.2">
      <c r="A120">
        <v>118</v>
      </c>
      <c r="B120" t="s">
        <v>341</v>
      </c>
      <c r="C120" t="s">
        <v>342</v>
      </c>
      <c r="D120" t="s">
        <v>186</v>
      </c>
      <c r="E120" t="s">
        <v>419</v>
      </c>
      <c r="F120" t="s">
        <v>70</v>
      </c>
      <c r="G120">
        <v>1</v>
      </c>
      <c r="H120">
        <v>1</v>
      </c>
      <c r="I120">
        <v>1</v>
      </c>
    </row>
    <row r="121" spans="1:9" x14ac:dyDescent="0.2">
      <c r="A121">
        <v>119</v>
      </c>
      <c r="B121" t="s">
        <v>341</v>
      </c>
      <c r="C121" t="s">
        <v>342</v>
      </c>
      <c r="D121" t="s">
        <v>187</v>
      </c>
      <c r="E121" t="s">
        <v>420</v>
      </c>
      <c r="F121" t="s">
        <v>70</v>
      </c>
      <c r="G121">
        <v>1</v>
      </c>
      <c r="H121">
        <v>1</v>
      </c>
      <c r="I121">
        <v>1</v>
      </c>
    </row>
    <row r="122" spans="1:9" x14ac:dyDescent="0.2">
      <c r="A122">
        <v>120</v>
      </c>
      <c r="B122" t="s">
        <v>341</v>
      </c>
      <c r="C122" t="s">
        <v>342</v>
      </c>
      <c r="D122" t="s">
        <v>188</v>
      </c>
      <c r="E122" t="s">
        <v>421</v>
      </c>
      <c r="F122" t="s">
        <v>70</v>
      </c>
      <c r="G122">
        <v>1</v>
      </c>
      <c r="H122">
        <v>1</v>
      </c>
      <c r="I122">
        <v>1</v>
      </c>
    </row>
    <row r="123" spans="1:9" x14ac:dyDescent="0.2">
      <c r="A123">
        <v>121</v>
      </c>
      <c r="B123" t="s">
        <v>341</v>
      </c>
      <c r="C123" t="s">
        <v>342</v>
      </c>
      <c r="D123" t="s">
        <v>189</v>
      </c>
      <c r="E123" t="s">
        <v>419</v>
      </c>
      <c r="F123" t="s">
        <v>70</v>
      </c>
      <c r="G123">
        <v>1</v>
      </c>
      <c r="H123">
        <v>1</v>
      </c>
      <c r="I123">
        <v>1</v>
      </c>
    </row>
    <row r="124" spans="1:9" x14ac:dyDescent="0.2">
      <c r="A124">
        <v>122</v>
      </c>
      <c r="B124" t="s">
        <v>341</v>
      </c>
      <c r="C124" t="s">
        <v>342</v>
      </c>
      <c r="D124" t="s">
        <v>190</v>
      </c>
      <c r="E124" t="s">
        <v>421</v>
      </c>
      <c r="F124" t="s">
        <v>70</v>
      </c>
      <c r="G124">
        <v>1</v>
      </c>
      <c r="H124">
        <v>1</v>
      </c>
      <c r="I124">
        <v>1</v>
      </c>
    </row>
    <row r="125" spans="1:9" x14ac:dyDescent="0.2">
      <c r="A125">
        <v>123</v>
      </c>
      <c r="B125" t="s">
        <v>341</v>
      </c>
      <c r="C125" t="s">
        <v>342</v>
      </c>
      <c r="D125" t="s">
        <v>191</v>
      </c>
      <c r="E125" t="s">
        <v>422</v>
      </c>
      <c r="F125" t="s">
        <v>70</v>
      </c>
      <c r="G125">
        <v>1</v>
      </c>
      <c r="H125">
        <v>1</v>
      </c>
      <c r="I125">
        <v>1</v>
      </c>
    </row>
    <row r="126" spans="1:9" x14ac:dyDescent="0.2">
      <c r="A126">
        <v>124</v>
      </c>
      <c r="B126" t="s">
        <v>341</v>
      </c>
      <c r="C126" t="s">
        <v>342</v>
      </c>
      <c r="D126" t="s">
        <v>192</v>
      </c>
      <c r="E126" t="s">
        <v>419</v>
      </c>
      <c r="F126" t="s">
        <v>70</v>
      </c>
      <c r="G126">
        <v>1</v>
      </c>
      <c r="H126">
        <v>1</v>
      </c>
      <c r="I126">
        <v>1</v>
      </c>
    </row>
    <row r="127" spans="1:9" x14ac:dyDescent="0.2">
      <c r="A127">
        <v>125</v>
      </c>
      <c r="B127" t="s">
        <v>341</v>
      </c>
      <c r="C127" t="s">
        <v>342</v>
      </c>
      <c r="D127" t="s">
        <v>193</v>
      </c>
      <c r="E127" t="s">
        <v>421</v>
      </c>
      <c r="F127" t="s">
        <v>70</v>
      </c>
      <c r="G127">
        <v>1</v>
      </c>
      <c r="H127">
        <v>1</v>
      </c>
      <c r="I127">
        <v>1</v>
      </c>
    </row>
    <row r="128" spans="1:9" x14ac:dyDescent="0.2">
      <c r="A128">
        <v>126</v>
      </c>
      <c r="B128" t="s">
        <v>341</v>
      </c>
      <c r="C128" t="s">
        <v>342</v>
      </c>
      <c r="D128" t="s">
        <v>194</v>
      </c>
      <c r="E128" t="s">
        <v>422</v>
      </c>
      <c r="F128" t="s">
        <v>70</v>
      </c>
      <c r="G128">
        <v>1</v>
      </c>
      <c r="H128">
        <v>1</v>
      </c>
      <c r="I128">
        <v>1</v>
      </c>
    </row>
    <row r="129" spans="1:9" x14ac:dyDescent="0.2">
      <c r="A129">
        <v>127</v>
      </c>
      <c r="B129" t="s">
        <v>341</v>
      </c>
      <c r="C129" t="s">
        <v>342</v>
      </c>
      <c r="D129" t="s">
        <v>195</v>
      </c>
      <c r="E129" t="s">
        <v>423</v>
      </c>
      <c r="F129" t="s">
        <v>70</v>
      </c>
      <c r="G129">
        <v>1</v>
      </c>
      <c r="H129">
        <v>1</v>
      </c>
      <c r="I129">
        <v>1</v>
      </c>
    </row>
    <row r="130" spans="1:9" x14ac:dyDescent="0.2">
      <c r="A130">
        <v>128</v>
      </c>
      <c r="B130" t="s">
        <v>341</v>
      </c>
      <c r="C130" t="s">
        <v>342</v>
      </c>
      <c r="D130" t="s">
        <v>196</v>
      </c>
      <c r="E130" t="s">
        <v>424</v>
      </c>
      <c r="F130" t="s">
        <v>70</v>
      </c>
      <c r="G130">
        <v>1</v>
      </c>
      <c r="H130">
        <v>1</v>
      </c>
      <c r="I130">
        <v>1</v>
      </c>
    </row>
    <row r="131" spans="1:9" x14ac:dyDescent="0.2">
      <c r="A131">
        <v>129</v>
      </c>
      <c r="B131" t="s">
        <v>341</v>
      </c>
      <c r="C131" t="s">
        <v>342</v>
      </c>
      <c r="D131" t="s">
        <v>197</v>
      </c>
      <c r="E131" t="s">
        <v>423</v>
      </c>
      <c r="F131" t="s">
        <v>70</v>
      </c>
      <c r="G131">
        <v>1</v>
      </c>
      <c r="H131">
        <v>1</v>
      </c>
      <c r="I131">
        <v>1</v>
      </c>
    </row>
    <row r="132" spans="1:9" x14ac:dyDescent="0.2">
      <c r="A132">
        <v>130</v>
      </c>
      <c r="B132" t="s">
        <v>341</v>
      </c>
      <c r="C132" t="s">
        <v>342</v>
      </c>
      <c r="D132" t="s">
        <v>198</v>
      </c>
      <c r="E132" t="s">
        <v>425</v>
      </c>
      <c r="F132" t="s">
        <v>70</v>
      </c>
      <c r="G132">
        <v>1</v>
      </c>
      <c r="H132">
        <v>1</v>
      </c>
      <c r="I132">
        <v>1</v>
      </c>
    </row>
    <row r="133" spans="1:9" x14ac:dyDescent="0.2">
      <c r="A133">
        <v>131</v>
      </c>
      <c r="B133" t="s">
        <v>341</v>
      </c>
      <c r="C133" t="s">
        <v>342</v>
      </c>
      <c r="D133" t="s">
        <v>199</v>
      </c>
      <c r="E133" t="s">
        <v>426</v>
      </c>
      <c r="F133" t="s">
        <v>70</v>
      </c>
      <c r="G133">
        <v>1</v>
      </c>
      <c r="H133">
        <v>1</v>
      </c>
      <c r="I133">
        <v>1</v>
      </c>
    </row>
    <row r="134" spans="1:9" x14ac:dyDescent="0.2">
      <c r="A134">
        <v>132</v>
      </c>
      <c r="B134" t="s">
        <v>341</v>
      </c>
      <c r="C134" t="s">
        <v>342</v>
      </c>
      <c r="D134" t="s">
        <v>200</v>
      </c>
      <c r="E134" t="s">
        <v>427</v>
      </c>
      <c r="F134" t="s">
        <v>70</v>
      </c>
      <c r="G134">
        <v>1</v>
      </c>
      <c r="H134">
        <v>1</v>
      </c>
      <c r="I134">
        <v>1</v>
      </c>
    </row>
    <row r="135" spans="1:9" x14ac:dyDescent="0.2">
      <c r="A135">
        <v>133</v>
      </c>
      <c r="B135" t="s">
        <v>341</v>
      </c>
      <c r="C135" t="s">
        <v>342</v>
      </c>
      <c r="D135" t="s">
        <v>201</v>
      </c>
      <c r="E135" t="s">
        <v>428</v>
      </c>
      <c r="F135" t="s">
        <v>70</v>
      </c>
      <c r="G135">
        <v>1</v>
      </c>
      <c r="H135">
        <v>1</v>
      </c>
      <c r="I135">
        <v>1</v>
      </c>
    </row>
    <row r="136" spans="1:9" x14ac:dyDescent="0.2">
      <c r="A136">
        <v>134</v>
      </c>
      <c r="B136" t="s">
        <v>341</v>
      </c>
      <c r="C136" t="s">
        <v>342</v>
      </c>
      <c r="D136" t="s">
        <v>202</v>
      </c>
      <c r="E136" t="s">
        <v>429</v>
      </c>
      <c r="F136" t="s">
        <v>70</v>
      </c>
      <c r="G136">
        <v>1</v>
      </c>
      <c r="H136">
        <v>1</v>
      </c>
      <c r="I136">
        <v>1</v>
      </c>
    </row>
    <row r="137" spans="1:9" x14ac:dyDescent="0.2">
      <c r="A137">
        <v>135</v>
      </c>
      <c r="B137" t="s">
        <v>341</v>
      </c>
      <c r="C137" t="s">
        <v>342</v>
      </c>
      <c r="D137" t="s">
        <v>203</v>
      </c>
      <c r="E137" t="s">
        <v>428</v>
      </c>
      <c r="F137" t="s">
        <v>70</v>
      </c>
      <c r="G137">
        <v>1</v>
      </c>
      <c r="H137">
        <v>1</v>
      </c>
      <c r="I137">
        <v>1</v>
      </c>
    </row>
    <row r="138" spans="1:9" x14ac:dyDescent="0.2">
      <c r="A138">
        <v>136</v>
      </c>
      <c r="B138" t="s">
        <v>341</v>
      </c>
      <c r="C138" t="s">
        <v>342</v>
      </c>
      <c r="D138" t="s">
        <v>204</v>
      </c>
      <c r="E138" t="s">
        <v>430</v>
      </c>
      <c r="F138" t="s">
        <v>70</v>
      </c>
      <c r="G138">
        <v>1</v>
      </c>
      <c r="H138">
        <v>1</v>
      </c>
      <c r="I138">
        <v>1</v>
      </c>
    </row>
    <row r="139" spans="1:9" x14ac:dyDescent="0.2">
      <c r="A139">
        <v>137</v>
      </c>
      <c r="B139" t="s">
        <v>341</v>
      </c>
      <c r="C139" t="s">
        <v>342</v>
      </c>
      <c r="D139" t="s">
        <v>205</v>
      </c>
      <c r="E139" t="s">
        <v>427</v>
      </c>
      <c r="F139" t="s">
        <v>70</v>
      </c>
      <c r="G139">
        <v>1</v>
      </c>
      <c r="H139">
        <v>1</v>
      </c>
      <c r="I139">
        <v>1</v>
      </c>
    </row>
    <row r="140" spans="1:9" x14ac:dyDescent="0.2">
      <c r="A140">
        <v>138</v>
      </c>
      <c r="B140" t="s">
        <v>341</v>
      </c>
      <c r="C140" t="s">
        <v>342</v>
      </c>
      <c r="D140" t="s">
        <v>206</v>
      </c>
      <c r="E140" t="s">
        <v>428</v>
      </c>
      <c r="F140" t="s">
        <v>70</v>
      </c>
      <c r="G140">
        <v>1</v>
      </c>
      <c r="H140">
        <v>1</v>
      </c>
      <c r="I140">
        <v>1</v>
      </c>
    </row>
    <row r="141" spans="1:9" x14ac:dyDescent="0.2">
      <c r="A141">
        <v>139</v>
      </c>
      <c r="B141" t="s">
        <v>341</v>
      </c>
      <c r="C141" t="s">
        <v>342</v>
      </c>
      <c r="D141" t="s">
        <v>207</v>
      </c>
      <c r="E141" t="s">
        <v>431</v>
      </c>
      <c r="F141" t="s">
        <v>70</v>
      </c>
      <c r="G141">
        <v>1</v>
      </c>
      <c r="H141">
        <v>1</v>
      </c>
      <c r="I141">
        <v>1</v>
      </c>
    </row>
    <row r="142" spans="1:9" x14ac:dyDescent="0.2">
      <c r="A142">
        <v>140</v>
      </c>
      <c r="B142" t="s">
        <v>341</v>
      </c>
      <c r="C142" t="s">
        <v>342</v>
      </c>
      <c r="D142" t="s">
        <v>208</v>
      </c>
      <c r="E142" t="s">
        <v>432</v>
      </c>
      <c r="F142" t="s">
        <v>70</v>
      </c>
      <c r="G142">
        <v>1</v>
      </c>
      <c r="H142">
        <v>1</v>
      </c>
      <c r="I142">
        <v>1</v>
      </c>
    </row>
    <row r="143" spans="1:9" x14ac:dyDescent="0.2">
      <c r="A143">
        <v>141</v>
      </c>
      <c r="B143" t="s">
        <v>341</v>
      </c>
      <c r="C143" t="s">
        <v>342</v>
      </c>
      <c r="D143" t="s">
        <v>209</v>
      </c>
      <c r="E143" t="s">
        <v>432</v>
      </c>
      <c r="F143" t="s">
        <v>70</v>
      </c>
      <c r="G143">
        <v>1</v>
      </c>
      <c r="H143">
        <v>1</v>
      </c>
      <c r="I143">
        <v>1</v>
      </c>
    </row>
    <row r="144" spans="1:9" x14ac:dyDescent="0.2">
      <c r="A144">
        <v>142</v>
      </c>
      <c r="B144" t="s">
        <v>341</v>
      </c>
      <c r="C144" t="s">
        <v>342</v>
      </c>
      <c r="D144" t="s">
        <v>210</v>
      </c>
      <c r="E144" t="s">
        <v>433</v>
      </c>
      <c r="F144" t="s">
        <v>70</v>
      </c>
      <c r="G144">
        <v>1</v>
      </c>
      <c r="H144">
        <v>1</v>
      </c>
      <c r="I144">
        <v>1</v>
      </c>
    </row>
    <row r="145" spans="1:9" x14ac:dyDescent="0.2">
      <c r="A145">
        <v>143</v>
      </c>
      <c r="B145" t="s">
        <v>341</v>
      </c>
      <c r="C145" t="s">
        <v>342</v>
      </c>
      <c r="D145" t="s">
        <v>211</v>
      </c>
      <c r="E145" t="s">
        <v>434</v>
      </c>
      <c r="F145" t="s">
        <v>70</v>
      </c>
      <c r="G145">
        <v>1</v>
      </c>
      <c r="H145">
        <v>1</v>
      </c>
      <c r="I145">
        <v>1</v>
      </c>
    </row>
    <row r="146" spans="1:9" x14ac:dyDescent="0.2">
      <c r="A146">
        <v>144</v>
      </c>
      <c r="B146" t="s">
        <v>341</v>
      </c>
      <c r="C146" t="s">
        <v>342</v>
      </c>
      <c r="D146" t="s">
        <v>212</v>
      </c>
      <c r="E146" t="s">
        <v>435</v>
      </c>
      <c r="F146" t="s">
        <v>70</v>
      </c>
      <c r="G146">
        <v>1</v>
      </c>
      <c r="H146">
        <v>1</v>
      </c>
      <c r="I146">
        <v>1</v>
      </c>
    </row>
    <row r="147" spans="1:9" x14ac:dyDescent="0.2">
      <c r="A147">
        <v>145</v>
      </c>
      <c r="B147" t="s">
        <v>341</v>
      </c>
      <c r="C147" t="s">
        <v>342</v>
      </c>
      <c r="D147" t="s">
        <v>213</v>
      </c>
      <c r="E147" t="s">
        <v>436</v>
      </c>
      <c r="F147" t="s">
        <v>70</v>
      </c>
      <c r="G147">
        <v>1</v>
      </c>
      <c r="H147">
        <v>1</v>
      </c>
      <c r="I147">
        <v>1</v>
      </c>
    </row>
    <row r="148" spans="1:9" x14ac:dyDescent="0.2">
      <c r="A148">
        <v>146</v>
      </c>
      <c r="B148" t="s">
        <v>341</v>
      </c>
      <c r="C148" t="s">
        <v>342</v>
      </c>
      <c r="D148" t="s">
        <v>214</v>
      </c>
      <c r="E148" t="s">
        <v>436</v>
      </c>
      <c r="F148" t="s">
        <v>70</v>
      </c>
      <c r="G148">
        <v>1</v>
      </c>
      <c r="H148">
        <v>1</v>
      </c>
      <c r="I148">
        <v>1</v>
      </c>
    </row>
    <row r="149" spans="1:9" x14ac:dyDescent="0.2">
      <c r="A149">
        <v>147</v>
      </c>
      <c r="B149" t="s">
        <v>341</v>
      </c>
      <c r="C149" t="s">
        <v>342</v>
      </c>
      <c r="D149" t="s">
        <v>215</v>
      </c>
      <c r="E149" t="s">
        <v>432</v>
      </c>
      <c r="F149" t="s">
        <v>70</v>
      </c>
      <c r="G149">
        <v>1</v>
      </c>
      <c r="H149">
        <v>1</v>
      </c>
      <c r="I149">
        <v>1</v>
      </c>
    </row>
    <row r="150" spans="1:9" x14ac:dyDescent="0.2">
      <c r="A150">
        <v>148</v>
      </c>
      <c r="B150" t="s">
        <v>341</v>
      </c>
      <c r="C150" t="s">
        <v>342</v>
      </c>
      <c r="D150" t="s">
        <v>216</v>
      </c>
      <c r="E150" t="s">
        <v>437</v>
      </c>
      <c r="F150" t="s">
        <v>70</v>
      </c>
      <c r="G150">
        <v>1</v>
      </c>
      <c r="H150">
        <v>1</v>
      </c>
      <c r="I150">
        <v>1</v>
      </c>
    </row>
    <row r="151" spans="1:9" x14ac:dyDescent="0.2">
      <c r="A151">
        <v>149</v>
      </c>
      <c r="B151" t="s">
        <v>341</v>
      </c>
      <c r="C151" t="s">
        <v>342</v>
      </c>
      <c r="D151" t="s">
        <v>217</v>
      </c>
      <c r="E151" t="s">
        <v>436</v>
      </c>
      <c r="F151" t="s">
        <v>70</v>
      </c>
      <c r="G151">
        <v>1</v>
      </c>
      <c r="H151">
        <v>1</v>
      </c>
      <c r="I151">
        <v>1</v>
      </c>
    </row>
    <row r="152" spans="1:9" x14ac:dyDescent="0.2">
      <c r="A152">
        <v>150</v>
      </c>
      <c r="B152" t="s">
        <v>341</v>
      </c>
      <c r="C152" t="s">
        <v>342</v>
      </c>
      <c r="D152" t="s">
        <v>218</v>
      </c>
      <c r="E152" t="s">
        <v>438</v>
      </c>
      <c r="F152" t="s">
        <v>70</v>
      </c>
      <c r="G152">
        <v>1</v>
      </c>
      <c r="H152">
        <v>1</v>
      </c>
      <c r="I152">
        <v>1</v>
      </c>
    </row>
    <row r="153" spans="1:9" x14ac:dyDescent="0.2">
      <c r="A153">
        <v>151</v>
      </c>
      <c r="B153" t="s">
        <v>341</v>
      </c>
      <c r="C153" t="s">
        <v>342</v>
      </c>
      <c r="D153" t="s">
        <v>219</v>
      </c>
      <c r="E153" t="s">
        <v>438</v>
      </c>
      <c r="F153" t="s">
        <v>70</v>
      </c>
      <c r="G153">
        <v>1</v>
      </c>
      <c r="H153">
        <v>1</v>
      </c>
      <c r="I153">
        <v>1</v>
      </c>
    </row>
    <row r="154" spans="1:9" x14ac:dyDescent="0.2">
      <c r="A154">
        <v>152</v>
      </c>
      <c r="B154" t="s">
        <v>341</v>
      </c>
      <c r="C154" t="s">
        <v>342</v>
      </c>
      <c r="D154" t="s">
        <v>220</v>
      </c>
      <c r="E154" t="s">
        <v>438</v>
      </c>
      <c r="F154" t="s">
        <v>70</v>
      </c>
      <c r="G154">
        <v>1</v>
      </c>
      <c r="H154">
        <v>1</v>
      </c>
      <c r="I154">
        <v>1</v>
      </c>
    </row>
    <row r="155" spans="1:9" x14ac:dyDescent="0.2">
      <c r="A155">
        <v>153</v>
      </c>
      <c r="B155" t="s">
        <v>341</v>
      </c>
      <c r="C155" t="s">
        <v>342</v>
      </c>
      <c r="D155" t="s">
        <v>221</v>
      </c>
      <c r="E155" t="s">
        <v>438</v>
      </c>
      <c r="F155" t="s">
        <v>70</v>
      </c>
      <c r="G155">
        <v>1</v>
      </c>
      <c r="H155">
        <v>1</v>
      </c>
      <c r="I155">
        <v>1</v>
      </c>
    </row>
    <row r="156" spans="1:9" x14ac:dyDescent="0.2">
      <c r="A156">
        <v>154</v>
      </c>
      <c r="B156" t="s">
        <v>341</v>
      </c>
      <c r="C156" t="s">
        <v>342</v>
      </c>
      <c r="D156" t="s">
        <v>222</v>
      </c>
      <c r="E156" t="s">
        <v>438</v>
      </c>
      <c r="F156" t="s">
        <v>70</v>
      </c>
      <c r="G156">
        <v>1</v>
      </c>
      <c r="H156">
        <v>1</v>
      </c>
      <c r="I156">
        <v>1</v>
      </c>
    </row>
    <row r="157" spans="1:9" x14ac:dyDescent="0.2">
      <c r="A157">
        <v>155</v>
      </c>
      <c r="B157" t="s">
        <v>341</v>
      </c>
      <c r="C157" t="s">
        <v>342</v>
      </c>
      <c r="D157" t="s">
        <v>223</v>
      </c>
      <c r="E157" t="s">
        <v>438</v>
      </c>
      <c r="F157" t="s">
        <v>70</v>
      </c>
      <c r="G157">
        <v>1</v>
      </c>
      <c r="H157">
        <v>1</v>
      </c>
      <c r="I157">
        <v>1</v>
      </c>
    </row>
    <row r="158" spans="1:9" x14ac:dyDescent="0.2">
      <c r="A158">
        <v>156</v>
      </c>
      <c r="B158" t="s">
        <v>341</v>
      </c>
      <c r="C158" t="s">
        <v>342</v>
      </c>
      <c r="D158" t="s">
        <v>224</v>
      </c>
      <c r="E158" t="s">
        <v>439</v>
      </c>
      <c r="F158" t="s">
        <v>70</v>
      </c>
      <c r="G158">
        <v>1</v>
      </c>
      <c r="H158">
        <v>1</v>
      </c>
      <c r="I158">
        <v>1</v>
      </c>
    </row>
    <row r="159" spans="1:9" x14ac:dyDescent="0.2">
      <c r="A159">
        <v>157</v>
      </c>
      <c r="B159" t="s">
        <v>341</v>
      </c>
      <c r="C159" t="s">
        <v>342</v>
      </c>
      <c r="D159" t="s">
        <v>225</v>
      </c>
      <c r="E159" t="s">
        <v>440</v>
      </c>
      <c r="F159" t="s">
        <v>70</v>
      </c>
      <c r="G159">
        <v>1</v>
      </c>
      <c r="H159">
        <v>1</v>
      </c>
      <c r="I159">
        <v>1</v>
      </c>
    </row>
    <row r="160" spans="1:9" x14ac:dyDescent="0.2">
      <c r="A160">
        <v>158</v>
      </c>
      <c r="B160" t="s">
        <v>341</v>
      </c>
      <c r="C160" t="s">
        <v>342</v>
      </c>
      <c r="D160" t="s">
        <v>226</v>
      </c>
      <c r="E160" t="s">
        <v>402</v>
      </c>
      <c r="F160" t="s">
        <v>70</v>
      </c>
      <c r="G160">
        <v>1</v>
      </c>
      <c r="H160">
        <v>1</v>
      </c>
      <c r="I160">
        <v>1</v>
      </c>
    </row>
    <row r="161" spans="1:9" x14ac:dyDescent="0.2">
      <c r="A161">
        <v>159</v>
      </c>
      <c r="B161" t="s">
        <v>341</v>
      </c>
      <c r="C161" t="s">
        <v>342</v>
      </c>
      <c r="D161" t="s">
        <v>227</v>
      </c>
      <c r="E161" t="s">
        <v>441</v>
      </c>
      <c r="F161" t="s">
        <v>70</v>
      </c>
      <c r="G161">
        <v>1</v>
      </c>
      <c r="H161">
        <v>1</v>
      </c>
      <c r="I161">
        <v>1</v>
      </c>
    </row>
    <row r="162" spans="1:9" x14ac:dyDescent="0.2">
      <c r="A162">
        <v>160</v>
      </c>
      <c r="B162" t="s">
        <v>341</v>
      </c>
      <c r="C162" t="s">
        <v>342</v>
      </c>
      <c r="D162" t="s">
        <v>442</v>
      </c>
      <c r="E162" t="s">
        <v>443</v>
      </c>
      <c r="F162" t="s">
        <v>70</v>
      </c>
      <c r="G162">
        <v>1</v>
      </c>
      <c r="H162">
        <v>1</v>
      </c>
      <c r="I162">
        <v>1</v>
      </c>
    </row>
    <row r="163" spans="1:9" x14ac:dyDescent="0.2">
      <c r="A163">
        <v>161</v>
      </c>
      <c r="B163" t="s">
        <v>341</v>
      </c>
      <c r="C163" t="s">
        <v>342</v>
      </c>
      <c r="D163" t="s">
        <v>229</v>
      </c>
      <c r="E163" t="s">
        <v>444</v>
      </c>
      <c r="F163" t="s">
        <v>70</v>
      </c>
      <c r="G163">
        <v>1</v>
      </c>
      <c r="H163">
        <v>1</v>
      </c>
      <c r="I163">
        <v>1</v>
      </c>
    </row>
    <row r="164" spans="1:9" x14ac:dyDescent="0.2">
      <c r="A164">
        <v>162</v>
      </c>
      <c r="B164" t="s">
        <v>341</v>
      </c>
      <c r="C164" t="s">
        <v>342</v>
      </c>
      <c r="D164" t="s">
        <v>445</v>
      </c>
      <c r="E164" t="s">
        <v>446</v>
      </c>
      <c r="F164" t="s">
        <v>70</v>
      </c>
      <c r="G164">
        <v>1</v>
      </c>
      <c r="H164">
        <v>1</v>
      </c>
      <c r="I164">
        <v>1</v>
      </c>
    </row>
    <row r="165" spans="1:9" x14ac:dyDescent="0.2">
      <c r="A165">
        <v>163</v>
      </c>
      <c r="B165" t="s">
        <v>341</v>
      </c>
      <c r="C165" t="s">
        <v>342</v>
      </c>
      <c r="D165" t="s">
        <v>231</v>
      </c>
      <c r="E165" t="s">
        <v>446</v>
      </c>
      <c r="F165" t="s">
        <v>70</v>
      </c>
      <c r="G165">
        <v>1</v>
      </c>
      <c r="H165">
        <v>1</v>
      </c>
      <c r="I165">
        <v>1</v>
      </c>
    </row>
    <row r="166" spans="1:9" x14ac:dyDescent="0.2">
      <c r="A166">
        <v>164</v>
      </c>
      <c r="B166" t="s">
        <v>341</v>
      </c>
      <c r="C166" t="s">
        <v>342</v>
      </c>
      <c r="D166" t="s">
        <v>232</v>
      </c>
      <c r="E166" t="s">
        <v>446</v>
      </c>
      <c r="F166" t="s">
        <v>70</v>
      </c>
      <c r="G166">
        <v>1</v>
      </c>
      <c r="H166">
        <v>1</v>
      </c>
      <c r="I166">
        <v>1</v>
      </c>
    </row>
    <row r="167" spans="1:9" x14ac:dyDescent="0.2">
      <c r="A167">
        <v>165</v>
      </c>
      <c r="B167" t="s">
        <v>341</v>
      </c>
      <c r="C167" t="s">
        <v>342</v>
      </c>
      <c r="D167" t="s">
        <v>447</v>
      </c>
      <c r="E167" t="s">
        <v>346</v>
      </c>
      <c r="F167" t="s">
        <v>70</v>
      </c>
      <c r="G167">
        <v>1</v>
      </c>
      <c r="H167" t="s">
        <v>342</v>
      </c>
      <c r="I167" t="s">
        <v>342</v>
      </c>
    </row>
    <row r="168" spans="1:9" x14ac:dyDescent="0.2">
      <c r="A168">
        <v>166</v>
      </c>
      <c r="B168" t="s">
        <v>341</v>
      </c>
      <c r="C168" t="s">
        <v>342</v>
      </c>
      <c r="D168" t="s">
        <v>234</v>
      </c>
      <c r="E168" t="s">
        <v>448</v>
      </c>
      <c r="F168" t="s">
        <v>70</v>
      </c>
      <c r="G168">
        <v>1</v>
      </c>
      <c r="H168" t="s">
        <v>342</v>
      </c>
      <c r="I168" t="s">
        <v>342</v>
      </c>
    </row>
    <row r="169" spans="1:9" x14ac:dyDescent="0.2">
      <c r="A169">
        <v>167</v>
      </c>
      <c r="B169" t="s">
        <v>341</v>
      </c>
      <c r="C169" t="s">
        <v>342</v>
      </c>
      <c r="D169" t="s">
        <v>449</v>
      </c>
      <c r="E169" t="s">
        <v>450</v>
      </c>
      <c r="F169" t="s">
        <v>70</v>
      </c>
      <c r="G169">
        <v>1</v>
      </c>
      <c r="H169" t="s">
        <v>342</v>
      </c>
      <c r="I169" t="s">
        <v>342</v>
      </c>
    </row>
    <row r="170" spans="1:9" x14ac:dyDescent="0.2">
      <c r="A170">
        <v>168</v>
      </c>
      <c r="B170" t="s">
        <v>341</v>
      </c>
      <c r="C170" t="s">
        <v>342</v>
      </c>
      <c r="D170" t="s">
        <v>451</v>
      </c>
      <c r="E170" t="s">
        <v>353</v>
      </c>
      <c r="F170" t="s">
        <v>70</v>
      </c>
      <c r="G170">
        <v>1</v>
      </c>
      <c r="H170">
        <v>1</v>
      </c>
      <c r="I170">
        <v>1</v>
      </c>
    </row>
    <row r="171" spans="1:9" x14ac:dyDescent="0.2">
      <c r="A171">
        <v>169</v>
      </c>
      <c r="B171" t="s">
        <v>341</v>
      </c>
      <c r="C171" t="s">
        <v>342</v>
      </c>
      <c r="D171" t="s">
        <v>452</v>
      </c>
      <c r="E171" t="s">
        <v>453</v>
      </c>
      <c r="F171" t="s">
        <v>70</v>
      </c>
      <c r="G171">
        <v>1</v>
      </c>
      <c r="H171">
        <v>1</v>
      </c>
      <c r="I171">
        <v>1</v>
      </c>
    </row>
    <row r="172" spans="1:9" x14ac:dyDescent="0.2">
      <c r="A172">
        <v>170</v>
      </c>
      <c r="B172" t="s">
        <v>341</v>
      </c>
      <c r="C172" t="s">
        <v>342</v>
      </c>
      <c r="D172" t="s">
        <v>238</v>
      </c>
      <c r="E172" t="s">
        <v>454</v>
      </c>
      <c r="F172" t="s">
        <v>70</v>
      </c>
      <c r="G172">
        <v>1</v>
      </c>
      <c r="H172">
        <v>1</v>
      </c>
      <c r="I172">
        <v>1</v>
      </c>
    </row>
    <row r="173" spans="1:9" x14ac:dyDescent="0.2">
      <c r="A173">
        <v>171</v>
      </c>
      <c r="B173" t="s">
        <v>341</v>
      </c>
      <c r="C173" t="s">
        <v>342</v>
      </c>
      <c r="D173" t="s">
        <v>239</v>
      </c>
      <c r="E173" t="s">
        <v>455</v>
      </c>
      <c r="F173" t="s">
        <v>70</v>
      </c>
      <c r="G173">
        <v>1</v>
      </c>
      <c r="H173">
        <v>1</v>
      </c>
      <c r="I173">
        <v>1</v>
      </c>
    </row>
    <row r="174" spans="1:9" x14ac:dyDescent="0.2">
      <c r="A174">
        <v>172</v>
      </c>
      <c r="B174" t="s">
        <v>341</v>
      </c>
      <c r="C174" t="s">
        <v>342</v>
      </c>
      <c r="D174" t="s">
        <v>240</v>
      </c>
      <c r="E174" t="s">
        <v>456</v>
      </c>
      <c r="F174" t="s">
        <v>70</v>
      </c>
      <c r="G174">
        <v>1</v>
      </c>
      <c r="H174">
        <v>1</v>
      </c>
      <c r="I174">
        <v>1</v>
      </c>
    </row>
    <row r="175" spans="1:9" x14ac:dyDescent="0.2">
      <c r="A175">
        <v>173</v>
      </c>
      <c r="B175" t="s">
        <v>341</v>
      </c>
      <c r="C175" t="s">
        <v>342</v>
      </c>
      <c r="D175" t="s">
        <v>241</v>
      </c>
      <c r="E175" t="s">
        <v>457</v>
      </c>
      <c r="F175" t="s">
        <v>70</v>
      </c>
      <c r="G175">
        <v>1</v>
      </c>
      <c r="H175" t="s">
        <v>342</v>
      </c>
      <c r="I175" t="s">
        <v>342</v>
      </c>
    </row>
    <row r="176" spans="1:9" x14ac:dyDescent="0.2">
      <c r="A176">
        <v>174</v>
      </c>
      <c r="B176" t="s">
        <v>341</v>
      </c>
      <c r="C176" t="s">
        <v>342</v>
      </c>
      <c r="D176" t="s">
        <v>242</v>
      </c>
      <c r="E176" t="s">
        <v>450</v>
      </c>
      <c r="F176" t="s">
        <v>70</v>
      </c>
      <c r="G176">
        <v>1</v>
      </c>
      <c r="H176">
        <v>1</v>
      </c>
      <c r="I176">
        <v>1</v>
      </c>
    </row>
    <row r="177" spans="1:9" x14ac:dyDescent="0.2">
      <c r="A177">
        <v>175</v>
      </c>
      <c r="B177" t="s">
        <v>341</v>
      </c>
      <c r="C177" t="s">
        <v>342</v>
      </c>
      <c r="D177" t="s">
        <v>243</v>
      </c>
      <c r="E177" t="s">
        <v>458</v>
      </c>
      <c r="F177" t="s">
        <v>70</v>
      </c>
      <c r="G177">
        <v>1</v>
      </c>
      <c r="H177">
        <v>1</v>
      </c>
      <c r="I177">
        <v>1</v>
      </c>
    </row>
    <row r="178" spans="1:9" x14ac:dyDescent="0.2">
      <c r="A178">
        <v>176</v>
      </c>
      <c r="B178" t="s">
        <v>341</v>
      </c>
      <c r="C178" t="s">
        <v>342</v>
      </c>
      <c r="D178" t="s">
        <v>244</v>
      </c>
      <c r="E178" t="s">
        <v>443</v>
      </c>
      <c r="F178" t="s">
        <v>70</v>
      </c>
      <c r="G178">
        <v>1</v>
      </c>
      <c r="H178">
        <v>1</v>
      </c>
      <c r="I178">
        <v>1</v>
      </c>
    </row>
    <row r="179" spans="1:9" x14ac:dyDescent="0.2">
      <c r="A179">
        <v>177</v>
      </c>
      <c r="B179" t="s">
        <v>341</v>
      </c>
      <c r="C179" t="s">
        <v>342</v>
      </c>
      <c r="D179" t="s">
        <v>245</v>
      </c>
      <c r="E179" t="s">
        <v>346</v>
      </c>
      <c r="F179" t="s">
        <v>70</v>
      </c>
      <c r="G179">
        <v>1</v>
      </c>
      <c r="H179">
        <v>1</v>
      </c>
      <c r="I179">
        <v>1</v>
      </c>
    </row>
    <row r="180" spans="1:9" x14ac:dyDescent="0.2">
      <c r="A180">
        <v>178</v>
      </c>
      <c r="B180" t="s">
        <v>341</v>
      </c>
      <c r="C180" t="s">
        <v>342</v>
      </c>
      <c r="D180" t="s">
        <v>246</v>
      </c>
      <c r="E180" t="s">
        <v>353</v>
      </c>
      <c r="F180" t="s">
        <v>70</v>
      </c>
      <c r="G180">
        <v>1</v>
      </c>
      <c r="H180">
        <v>1</v>
      </c>
      <c r="I180">
        <v>1</v>
      </c>
    </row>
    <row r="181" spans="1:9" x14ac:dyDescent="0.2">
      <c r="A181">
        <v>179</v>
      </c>
      <c r="B181" t="s">
        <v>341</v>
      </c>
      <c r="C181" t="s">
        <v>342</v>
      </c>
      <c r="D181" t="s">
        <v>247</v>
      </c>
      <c r="E181" t="s">
        <v>367</v>
      </c>
      <c r="F181" t="s">
        <v>70</v>
      </c>
      <c r="G181">
        <v>1</v>
      </c>
      <c r="H181">
        <v>1</v>
      </c>
      <c r="I181">
        <v>1</v>
      </c>
    </row>
    <row r="182" spans="1:9" x14ac:dyDescent="0.2">
      <c r="A182">
        <v>180</v>
      </c>
      <c r="B182" t="s">
        <v>341</v>
      </c>
      <c r="C182" t="s">
        <v>342</v>
      </c>
      <c r="D182" t="s">
        <v>248</v>
      </c>
      <c r="E182" t="s">
        <v>450</v>
      </c>
      <c r="F182" t="s">
        <v>70</v>
      </c>
      <c r="G182">
        <v>1</v>
      </c>
      <c r="H182">
        <v>1</v>
      </c>
      <c r="I182">
        <v>1</v>
      </c>
    </row>
    <row r="183" spans="1:9" x14ac:dyDescent="0.2">
      <c r="A183">
        <v>181</v>
      </c>
      <c r="B183" t="s">
        <v>341</v>
      </c>
      <c r="C183" t="s">
        <v>342</v>
      </c>
      <c r="D183" t="s">
        <v>249</v>
      </c>
      <c r="E183" t="s">
        <v>347</v>
      </c>
      <c r="F183" t="s">
        <v>70</v>
      </c>
      <c r="G183">
        <v>1</v>
      </c>
      <c r="H183">
        <v>1</v>
      </c>
      <c r="I183">
        <v>1</v>
      </c>
    </row>
    <row r="184" spans="1:9" x14ac:dyDescent="0.2">
      <c r="A184">
        <v>182</v>
      </c>
      <c r="B184" t="s">
        <v>341</v>
      </c>
      <c r="C184" t="s">
        <v>342</v>
      </c>
      <c r="D184" t="s">
        <v>250</v>
      </c>
      <c r="E184" t="s">
        <v>359</v>
      </c>
      <c r="F184" t="s">
        <v>70</v>
      </c>
      <c r="G184">
        <v>1</v>
      </c>
      <c r="H184">
        <v>1</v>
      </c>
      <c r="I184">
        <v>1</v>
      </c>
    </row>
    <row r="185" spans="1:9" x14ac:dyDescent="0.2">
      <c r="A185">
        <v>183</v>
      </c>
      <c r="B185" t="s">
        <v>341</v>
      </c>
      <c r="C185" t="s">
        <v>342</v>
      </c>
      <c r="D185" t="s">
        <v>251</v>
      </c>
      <c r="E185" t="s">
        <v>349</v>
      </c>
      <c r="F185" t="s">
        <v>70</v>
      </c>
      <c r="G185">
        <v>1</v>
      </c>
      <c r="H185">
        <v>1</v>
      </c>
      <c r="I185">
        <v>1</v>
      </c>
    </row>
    <row r="186" spans="1:9" x14ac:dyDescent="0.2">
      <c r="A186">
        <v>184</v>
      </c>
      <c r="B186" t="s">
        <v>341</v>
      </c>
      <c r="C186" t="s">
        <v>342</v>
      </c>
      <c r="D186" t="s">
        <v>252</v>
      </c>
      <c r="E186" t="s">
        <v>349</v>
      </c>
      <c r="F186" t="s">
        <v>70</v>
      </c>
      <c r="G186">
        <v>1</v>
      </c>
      <c r="H186">
        <v>1</v>
      </c>
      <c r="I186">
        <v>1</v>
      </c>
    </row>
    <row r="187" spans="1:9" x14ac:dyDescent="0.2">
      <c r="A187">
        <v>185</v>
      </c>
      <c r="B187" t="s">
        <v>341</v>
      </c>
      <c r="C187" t="s">
        <v>342</v>
      </c>
      <c r="D187" t="s">
        <v>253</v>
      </c>
      <c r="E187" t="s">
        <v>346</v>
      </c>
      <c r="F187" t="s">
        <v>70</v>
      </c>
      <c r="G187">
        <v>1</v>
      </c>
      <c r="H187">
        <v>1</v>
      </c>
      <c r="I187">
        <v>1</v>
      </c>
    </row>
    <row r="188" spans="1:9" x14ac:dyDescent="0.2">
      <c r="A188">
        <v>186</v>
      </c>
      <c r="B188" t="s">
        <v>341</v>
      </c>
      <c r="C188" t="s">
        <v>342</v>
      </c>
      <c r="D188" t="s">
        <v>254</v>
      </c>
      <c r="E188" t="s">
        <v>459</v>
      </c>
      <c r="F188" t="s">
        <v>70</v>
      </c>
      <c r="G188">
        <v>1</v>
      </c>
      <c r="H188">
        <v>1</v>
      </c>
      <c r="I188">
        <v>1</v>
      </c>
    </row>
    <row r="189" spans="1:9" x14ac:dyDescent="0.2">
      <c r="A189">
        <v>187</v>
      </c>
      <c r="B189" t="s">
        <v>341</v>
      </c>
      <c r="C189" t="s">
        <v>342</v>
      </c>
      <c r="D189" t="s">
        <v>255</v>
      </c>
      <c r="E189" t="s">
        <v>359</v>
      </c>
      <c r="F189" t="s">
        <v>70</v>
      </c>
      <c r="G189">
        <v>1</v>
      </c>
      <c r="H189">
        <v>1</v>
      </c>
      <c r="I189">
        <v>1</v>
      </c>
    </row>
    <row r="190" spans="1:9" x14ac:dyDescent="0.2">
      <c r="A190">
        <v>188</v>
      </c>
      <c r="B190" t="s">
        <v>341</v>
      </c>
      <c r="C190" t="s">
        <v>342</v>
      </c>
      <c r="D190" t="s">
        <v>256</v>
      </c>
      <c r="E190" t="s">
        <v>450</v>
      </c>
      <c r="F190" t="s">
        <v>70</v>
      </c>
      <c r="G190">
        <v>1</v>
      </c>
      <c r="H190">
        <v>1</v>
      </c>
      <c r="I190">
        <v>1</v>
      </c>
    </row>
    <row r="191" spans="1:9" x14ac:dyDescent="0.2">
      <c r="A191">
        <v>189</v>
      </c>
      <c r="B191" t="s">
        <v>341</v>
      </c>
      <c r="C191" t="s">
        <v>342</v>
      </c>
      <c r="D191" t="s">
        <v>257</v>
      </c>
      <c r="E191" t="s">
        <v>450</v>
      </c>
      <c r="F191" t="s">
        <v>70</v>
      </c>
      <c r="G191">
        <v>1</v>
      </c>
      <c r="H191">
        <v>1</v>
      </c>
      <c r="I191">
        <v>1</v>
      </c>
    </row>
    <row r="192" spans="1:9" x14ac:dyDescent="0.2">
      <c r="A192">
        <v>190</v>
      </c>
      <c r="B192" t="s">
        <v>341</v>
      </c>
      <c r="C192" t="s">
        <v>342</v>
      </c>
      <c r="D192" t="s">
        <v>258</v>
      </c>
      <c r="E192" t="s">
        <v>460</v>
      </c>
      <c r="F192" t="s">
        <v>70</v>
      </c>
      <c r="G192">
        <v>1</v>
      </c>
      <c r="H192">
        <v>1</v>
      </c>
      <c r="I192">
        <v>1</v>
      </c>
    </row>
    <row r="193" spans="1:9" x14ac:dyDescent="0.2">
      <c r="A193">
        <v>191</v>
      </c>
      <c r="B193" t="s">
        <v>341</v>
      </c>
      <c r="C193" t="s">
        <v>342</v>
      </c>
      <c r="D193" t="s">
        <v>259</v>
      </c>
      <c r="E193" t="s">
        <v>367</v>
      </c>
      <c r="F193" t="s">
        <v>70</v>
      </c>
      <c r="G193">
        <v>1</v>
      </c>
      <c r="H193">
        <v>1</v>
      </c>
      <c r="I193">
        <v>1</v>
      </c>
    </row>
    <row r="194" spans="1:9" x14ac:dyDescent="0.2">
      <c r="A194">
        <v>192</v>
      </c>
      <c r="B194" t="s">
        <v>341</v>
      </c>
      <c r="C194" t="s">
        <v>342</v>
      </c>
      <c r="D194" t="s">
        <v>260</v>
      </c>
      <c r="E194" t="s">
        <v>369</v>
      </c>
      <c r="F194" t="s">
        <v>70</v>
      </c>
      <c r="G194">
        <v>1</v>
      </c>
      <c r="H194">
        <v>1</v>
      </c>
      <c r="I194">
        <v>1</v>
      </c>
    </row>
    <row r="195" spans="1:9" x14ac:dyDescent="0.2">
      <c r="A195">
        <v>193</v>
      </c>
      <c r="B195" t="s">
        <v>341</v>
      </c>
      <c r="C195" t="s">
        <v>342</v>
      </c>
      <c r="D195" t="s">
        <v>261</v>
      </c>
      <c r="E195" t="s">
        <v>363</v>
      </c>
      <c r="F195" t="s">
        <v>70</v>
      </c>
      <c r="G195">
        <v>1</v>
      </c>
      <c r="H195">
        <v>1</v>
      </c>
      <c r="I195">
        <v>1</v>
      </c>
    </row>
    <row r="196" spans="1:9" x14ac:dyDescent="0.2">
      <c r="A196">
        <v>194</v>
      </c>
      <c r="B196" t="s">
        <v>341</v>
      </c>
      <c r="C196" t="s">
        <v>342</v>
      </c>
      <c r="D196" t="s">
        <v>262</v>
      </c>
      <c r="E196" t="s">
        <v>369</v>
      </c>
      <c r="F196" t="s">
        <v>70</v>
      </c>
      <c r="G196">
        <v>1</v>
      </c>
      <c r="H196">
        <v>1</v>
      </c>
      <c r="I196">
        <v>1</v>
      </c>
    </row>
    <row r="197" spans="1:9" x14ac:dyDescent="0.2">
      <c r="A197">
        <v>195</v>
      </c>
      <c r="B197" t="s">
        <v>341</v>
      </c>
      <c r="C197" t="s">
        <v>342</v>
      </c>
      <c r="D197" t="s">
        <v>263</v>
      </c>
      <c r="E197" t="s">
        <v>351</v>
      </c>
      <c r="F197" t="s">
        <v>70</v>
      </c>
      <c r="G197">
        <v>1</v>
      </c>
      <c r="H197">
        <v>1</v>
      </c>
      <c r="I197">
        <v>1</v>
      </c>
    </row>
    <row r="198" spans="1:9" x14ac:dyDescent="0.2">
      <c r="A198">
        <v>196</v>
      </c>
      <c r="B198" t="s">
        <v>341</v>
      </c>
      <c r="C198" t="s">
        <v>342</v>
      </c>
      <c r="D198" t="s">
        <v>264</v>
      </c>
      <c r="E198" t="s">
        <v>347</v>
      </c>
      <c r="F198" t="s">
        <v>70</v>
      </c>
      <c r="G198">
        <v>1</v>
      </c>
      <c r="H198">
        <v>1</v>
      </c>
      <c r="I198">
        <v>1</v>
      </c>
    </row>
    <row r="199" spans="1:9" x14ac:dyDescent="0.2">
      <c r="A199">
        <v>197</v>
      </c>
      <c r="B199" t="s">
        <v>341</v>
      </c>
      <c r="C199" t="s">
        <v>342</v>
      </c>
      <c r="D199" t="s">
        <v>265</v>
      </c>
      <c r="E199" t="s">
        <v>461</v>
      </c>
      <c r="F199" t="s">
        <v>70</v>
      </c>
      <c r="G199">
        <v>1</v>
      </c>
      <c r="H199">
        <v>1</v>
      </c>
      <c r="I199">
        <v>1</v>
      </c>
    </row>
    <row r="200" spans="1:9" x14ac:dyDescent="0.2">
      <c r="A200">
        <v>198</v>
      </c>
      <c r="B200" t="s">
        <v>341</v>
      </c>
      <c r="C200" t="s">
        <v>342</v>
      </c>
      <c r="D200" t="s">
        <v>462</v>
      </c>
      <c r="E200" t="s">
        <v>376</v>
      </c>
      <c r="F200" t="s">
        <v>70</v>
      </c>
      <c r="G200">
        <v>1</v>
      </c>
      <c r="H200">
        <v>1</v>
      </c>
      <c r="I200">
        <v>1</v>
      </c>
    </row>
    <row r="201" spans="1:9" x14ac:dyDescent="0.2">
      <c r="A201">
        <v>199</v>
      </c>
      <c r="B201" t="s">
        <v>341</v>
      </c>
      <c r="C201" t="s">
        <v>342</v>
      </c>
      <c r="D201" t="s">
        <v>463</v>
      </c>
      <c r="E201" t="s">
        <v>376</v>
      </c>
      <c r="F201" t="s">
        <v>70</v>
      </c>
      <c r="G201">
        <v>1</v>
      </c>
      <c r="H201">
        <v>1</v>
      </c>
      <c r="I201">
        <v>1</v>
      </c>
    </row>
    <row r="202" spans="1:9" x14ac:dyDescent="0.2">
      <c r="A202">
        <v>200</v>
      </c>
      <c r="B202" t="s">
        <v>341</v>
      </c>
      <c r="C202" t="s">
        <v>342</v>
      </c>
      <c r="D202" t="s">
        <v>464</v>
      </c>
      <c r="E202" t="s">
        <v>465</v>
      </c>
      <c r="F202" t="s">
        <v>70</v>
      </c>
      <c r="G202">
        <v>1</v>
      </c>
      <c r="H202">
        <v>1</v>
      </c>
      <c r="I202">
        <v>1</v>
      </c>
    </row>
    <row r="203" spans="1:9" x14ac:dyDescent="0.2">
      <c r="A203">
        <v>201</v>
      </c>
      <c r="B203" t="s">
        <v>341</v>
      </c>
      <c r="C203" t="s">
        <v>342</v>
      </c>
      <c r="D203" t="s">
        <v>466</v>
      </c>
      <c r="E203" t="s">
        <v>465</v>
      </c>
      <c r="F203" t="s">
        <v>70</v>
      </c>
      <c r="G203">
        <v>1</v>
      </c>
      <c r="H203">
        <v>1</v>
      </c>
      <c r="I203">
        <v>1</v>
      </c>
    </row>
    <row r="204" spans="1:9" x14ac:dyDescent="0.2">
      <c r="A204">
        <v>202</v>
      </c>
      <c r="B204" t="s">
        <v>341</v>
      </c>
      <c r="C204" t="s">
        <v>342</v>
      </c>
      <c r="D204" t="s">
        <v>467</v>
      </c>
      <c r="E204" t="s">
        <v>468</v>
      </c>
      <c r="F204" t="s">
        <v>70</v>
      </c>
      <c r="G204">
        <v>1</v>
      </c>
      <c r="H204">
        <v>1</v>
      </c>
      <c r="I204">
        <v>1</v>
      </c>
    </row>
    <row r="205" spans="1:9" x14ac:dyDescent="0.2">
      <c r="A205">
        <v>203</v>
      </c>
      <c r="B205" t="s">
        <v>341</v>
      </c>
      <c r="C205" t="s">
        <v>342</v>
      </c>
      <c r="D205" t="s">
        <v>469</v>
      </c>
      <c r="E205" t="s">
        <v>375</v>
      </c>
      <c r="F205" t="s">
        <v>70</v>
      </c>
      <c r="G205">
        <v>1</v>
      </c>
      <c r="H205">
        <v>1</v>
      </c>
      <c r="I205">
        <v>1</v>
      </c>
    </row>
    <row r="206" spans="1:9" x14ac:dyDescent="0.2">
      <c r="A206">
        <v>204</v>
      </c>
      <c r="B206" t="s">
        <v>341</v>
      </c>
      <c r="C206" t="s">
        <v>342</v>
      </c>
      <c r="D206" t="s">
        <v>272</v>
      </c>
      <c r="E206" t="s">
        <v>470</v>
      </c>
      <c r="F206" t="s">
        <v>70</v>
      </c>
      <c r="G206">
        <v>1</v>
      </c>
      <c r="H206">
        <v>1</v>
      </c>
      <c r="I206">
        <v>1</v>
      </c>
    </row>
    <row r="207" spans="1:9" x14ac:dyDescent="0.2">
      <c r="A207">
        <v>205</v>
      </c>
      <c r="B207" t="s">
        <v>341</v>
      </c>
      <c r="C207" t="s">
        <v>342</v>
      </c>
      <c r="D207" t="s">
        <v>273</v>
      </c>
      <c r="E207" t="s">
        <v>471</v>
      </c>
      <c r="F207" t="s">
        <v>70</v>
      </c>
      <c r="G207">
        <v>1</v>
      </c>
      <c r="H207">
        <v>1</v>
      </c>
      <c r="I207">
        <v>1</v>
      </c>
    </row>
    <row r="208" spans="1:9" x14ac:dyDescent="0.2">
      <c r="A208">
        <v>206</v>
      </c>
      <c r="B208" t="s">
        <v>341</v>
      </c>
      <c r="C208" t="s">
        <v>342</v>
      </c>
      <c r="D208" t="s">
        <v>274</v>
      </c>
      <c r="E208" t="s">
        <v>472</v>
      </c>
      <c r="F208" t="s">
        <v>70</v>
      </c>
      <c r="G208">
        <v>1</v>
      </c>
      <c r="H208">
        <v>1</v>
      </c>
      <c r="I208">
        <v>1</v>
      </c>
    </row>
    <row r="209" spans="1:9" x14ac:dyDescent="0.2">
      <c r="A209">
        <v>207</v>
      </c>
      <c r="B209" t="s">
        <v>341</v>
      </c>
      <c r="C209" t="s">
        <v>342</v>
      </c>
      <c r="D209" t="s">
        <v>275</v>
      </c>
      <c r="E209" t="s">
        <v>380</v>
      </c>
      <c r="F209" t="s">
        <v>70</v>
      </c>
      <c r="G209">
        <v>1</v>
      </c>
      <c r="H209">
        <v>1</v>
      </c>
      <c r="I209">
        <v>1</v>
      </c>
    </row>
    <row r="210" spans="1:9" x14ac:dyDescent="0.2">
      <c r="A210">
        <v>208</v>
      </c>
      <c r="B210" t="s">
        <v>341</v>
      </c>
      <c r="C210" t="s">
        <v>342</v>
      </c>
      <c r="D210" t="s">
        <v>276</v>
      </c>
      <c r="E210" t="s">
        <v>380</v>
      </c>
      <c r="F210" t="s">
        <v>70</v>
      </c>
      <c r="G210">
        <v>1</v>
      </c>
      <c r="H210">
        <v>1</v>
      </c>
      <c r="I210">
        <v>1</v>
      </c>
    </row>
    <row r="211" spans="1:9" x14ac:dyDescent="0.2">
      <c r="A211">
        <v>209</v>
      </c>
      <c r="B211" t="s">
        <v>341</v>
      </c>
      <c r="C211" t="s">
        <v>342</v>
      </c>
      <c r="D211" t="s">
        <v>277</v>
      </c>
      <c r="E211" t="s">
        <v>380</v>
      </c>
      <c r="F211" t="s">
        <v>70</v>
      </c>
      <c r="G211">
        <v>1</v>
      </c>
      <c r="H211">
        <v>1</v>
      </c>
      <c r="I211">
        <v>1</v>
      </c>
    </row>
    <row r="212" spans="1:9" x14ac:dyDescent="0.2">
      <c r="A212">
        <v>210</v>
      </c>
      <c r="B212" t="s">
        <v>341</v>
      </c>
      <c r="C212" t="s">
        <v>342</v>
      </c>
      <c r="D212" t="s">
        <v>278</v>
      </c>
      <c r="E212" t="s">
        <v>473</v>
      </c>
      <c r="F212" t="s">
        <v>70</v>
      </c>
      <c r="G212">
        <v>1</v>
      </c>
      <c r="H212">
        <v>1</v>
      </c>
      <c r="I212">
        <v>1</v>
      </c>
    </row>
    <row r="213" spans="1:9" x14ac:dyDescent="0.2">
      <c r="A213">
        <v>211</v>
      </c>
      <c r="B213" t="s">
        <v>341</v>
      </c>
      <c r="C213" t="s">
        <v>342</v>
      </c>
      <c r="D213" t="s">
        <v>279</v>
      </c>
      <c r="E213" t="s">
        <v>474</v>
      </c>
      <c r="F213" t="s">
        <v>70</v>
      </c>
      <c r="G213">
        <v>1</v>
      </c>
      <c r="H213">
        <v>1</v>
      </c>
      <c r="I213">
        <v>1</v>
      </c>
    </row>
    <row r="214" spans="1:9" x14ac:dyDescent="0.2">
      <c r="A214">
        <v>212</v>
      </c>
      <c r="B214" t="s">
        <v>341</v>
      </c>
      <c r="C214" t="s">
        <v>342</v>
      </c>
      <c r="D214" t="s">
        <v>280</v>
      </c>
      <c r="E214" t="s">
        <v>475</v>
      </c>
      <c r="F214" t="s">
        <v>70</v>
      </c>
      <c r="G214">
        <v>1</v>
      </c>
      <c r="H214">
        <v>1</v>
      </c>
      <c r="I214">
        <v>1</v>
      </c>
    </row>
    <row r="215" spans="1:9" x14ac:dyDescent="0.2">
      <c r="A215">
        <v>213</v>
      </c>
      <c r="B215" t="s">
        <v>341</v>
      </c>
      <c r="C215" t="s">
        <v>342</v>
      </c>
      <c r="D215" t="s">
        <v>281</v>
      </c>
      <c r="E215" t="s">
        <v>386</v>
      </c>
      <c r="F215" t="s">
        <v>70</v>
      </c>
      <c r="G215">
        <v>1</v>
      </c>
      <c r="H215">
        <v>1</v>
      </c>
      <c r="I215">
        <v>1</v>
      </c>
    </row>
    <row r="216" spans="1:9" x14ac:dyDescent="0.2">
      <c r="A216">
        <v>214</v>
      </c>
      <c r="B216" t="s">
        <v>341</v>
      </c>
      <c r="C216" t="s">
        <v>342</v>
      </c>
      <c r="D216" t="s">
        <v>282</v>
      </c>
      <c r="E216" t="s">
        <v>384</v>
      </c>
      <c r="F216" t="s">
        <v>70</v>
      </c>
      <c r="G216">
        <v>1</v>
      </c>
      <c r="H216">
        <v>1</v>
      </c>
      <c r="I216">
        <v>1</v>
      </c>
    </row>
    <row r="217" spans="1:9" x14ac:dyDescent="0.2">
      <c r="A217">
        <v>215</v>
      </c>
      <c r="B217" t="s">
        <v>341</v>
      </c>
      <c r="C217" t="s">
        <v>342</v>
      </c>
      <c r="D217" t="s">
        <v>283</v>
      </c>
      <c r="E217" t="s">
        <v>384</v>
      </c>
      <c r="F217" t="s">
        <v>70</v>
      </c>
      <c r="G217">
        <v>1</v>
      </c>
      <c r="H217">
        <v>1</v>
      </c>
      <c r="I217">
        <v>1</v>
      </c>
    </row>
    <row r="218" spans="1:9" x14ac:dyDescent="0.2">
      <c r="A218">
        <v>216</v>
      </c>
      <c r="B218" t="s">
        <v>341</v>
      </c>
      <c r="C218" t="s">
        <v>342</v>
      </c>
      <c r="D218" t="s">
        <v>284</v>
      </c>
      <c r="E218" t="s">
        <v>385</v>
      </c>
      <c r="F218" t="s">
        <v>70</v>
      </c>
      <c r="G218">
        <v>1</v>
      </c>
      <c r="H218">
        <v>1</v>
      </c>
      <c r="I218">
        <v>1</v>
      </c>
    </row>
    <row r="219" spans="1:9" x14ac:dyDescent="0.2">
      <c r="A219">
        <v>217</v>
      </c>
      <c r="B219" t="s">
        <v>341</v>
      </c>
      <c r="C219" t="s">
        <v>342</v>
      </c>
      <c r="D219" t="s">
        <v>285</v>
      </c>
      <c r="E219" t="s">
        <v>387</v>
      </c>
      <c r="F219" t="s">
        <v>70</v>
      </c>
      <c r="G219">
        <v>1</v>
      </c>
      <c r="H219">
        <v>1</v>
      </c>
      <c r="I219">
        <v>1</v>
      </c>
    </row>
    <row r="220" spans="1:9" x14ac:dyDescent="0.2">
      <c r="A220">
        <v>218</v>
      </c>
      <c r="B220" t="s">
        <v>341</v>
      </c>
      <c r="C220" t="s">
        <v>342</v>
      </c>
      <c r="D220" t="s">
        <v>286</v>
      </c>
      <c r="E220" t="s">
        <v>383</v>
      </c>
      <c r="F220" t="s">
        <v>70</v>
      </c>
      <c r="G220">
        <v>1</v>
      </c>
      <c r="H220">
        <v>1</v>
      </c>
      <c r="I220">
        <v>1</v>
      </c>
    </row>
    <row r="221" spans="1:9" x14ac:dyDescent="0.2">
      <c r="A221">
        <v>219</v>
      </c>
      <c r="B221" t="s">
        <v>341</v>
      </c>
      <c r="C221" t="s">
        <v>342</v>
      </c>
      <c r="D221" t="s">
        <v>287</v>
      </c>
      <c r="E221" t="s">
        <v>387</v>
      </c>
      <c r="F221" t="s">
        <v>70</v>
      </c>
      <c r="G221">
        <v>1</v>
      </c>
      <c r="H221">
        <v>1</v>
      </c>
      <c r="I221">
        <v>1</v>
      </c>
    </row>
    <row r="222" spans="1:9" x14ac:dyDescent="0.2">
      <c r="A222">
        <v>220</v>
      </c>
      <c r="B222" t="s">
        <v>341</v>
      </c>
      <c r="C222" t="s">
        <v>342</v>
      </c>
      <c r="D222" t="s">
        <v>288</v>
      </c>
      <c r="E222" t="s">
        <v>384</v>
      </c>
      <c r="F222" t="s">
        <v>70</v>
      </c>
      <c r="G222">
        <v>1</v>
      </c>
      <c r="H222">
        <v>1</v>
      </c>
      <c r="I222">
        <v>1</v>
      </c>
    </row>
    <row r="223" spans="1:9" x14ac:dyDescent="0.2">
      <c r="A223">
        <v>221</v>
      </c>
      <c r="B223" t="s">
        <v>341</v>
      </c>
      <c r="C223" t="s">
        <v>342</v>
      </c>
      <c r="D223" t="s">
        <v>289</v>
      </c>
      <c r="E223" t="s">
        <v>385</v>
      </c>
      <c r="F223" t="s">
        <v>70</v>
      </c>
      <c r="G223">
        <v>1</v>
      </c>
      <c r="H223">
        <v>1</v>
      </c>
      <c r="I223">
        <v>1</v>
      </c>
    </row>
    <row r="224" spans="1:9" x14ac:dyDescent="0.2">
      <c r="A224">
        <v>222</v>
      </c>
      <c r="B224" t="s">
        <v>341</v>
      </c>
      <c r="C224" t="s">
        <v>342</v>
      </c>
      <c r="D224" t="s">
        <v>290</v>
      </c>
      <c r="E224" t="s">
        <v>388</v>
      </c>
      <c r="F224" t="s">
        <v>70</v>
      </c>
      <c r="G224">
        <v>1</v>
      </c>
      <c r="H224">
        <v>1</v>
      </c>
      <c r="I224">
        <v>1</v>
      </c>
    </row>
    <row r="225" spans="1:9" x14ac:dyDescent="0.2">
      <c r="A225">
        <v>223</v>
      </c>
      <c r="B225" t="s">
        <v>341</v>
      </c>
      <c r="C225" t="s">
        <v>342</v>
      </c>
      <c r="D225" t="s">
        <v>291</v>
      </c>
      <c r="E225" t="s">
        <v>391</v>
      </c>
      <c r="F225" t="s">
        <v>70</v>
      </c>
      <c r="G225">
        <v>1</v>
      </c>
      <c r="H225">
        <v>1</v>
      </c>
      <c r="I225">
        <v>1</v>
      </c>
    </row>
    <row r="226" spans="1:9" x14ac:dyDescent="0.2">
      <c r="A226">
        <v>224</v>
      </c>
      <c r="B226" t="s">
        <v>341</v>
      </c>
      <c r="C226" t="s">
        <v>342</v>
      </c>
      <c r="D226" t="s">
        <v>292</v>
      </c>
      <c r="E226" t="s">
        <v>476</v>
      </c>
      <c r="F226" t="s">
        <v>70</v>
      </c>
      <c r="G226">
        <v>1</v>
      </c>
      <c r="H226">
        <v>1</v>
      </c>
      <c r="I226">
        <v>1</v>
      </c>
    </row>
    <row r="227" spans="1:9" x14ac:dyDescent="0.2">
      <c r="A227">
        <v>225</v>
      </c>
      <c r="B227" t="s">
        <v>341</v>
      </c>
      <c r="C227" t="s">
        <v>342</v>
      </c>
      <c r="D227" t="s">
        <v>293</v>
      </c>
      <c r="E227" t="s">
        <v>389</v>
      </c>
      <c r="F227" t="s">
        <v>70</v>
      </c>
      <c r="G227">
        <v>1</v>
      </c>
      <c r="H227">
        <v>1</v>
      </c>
      <c r="I227">
        <v>1</v>
      </c>
    </row>
    <row r="228" spans="1:9" x14ac:dyDescent="0.2">
      <c r="A228">
        <v>226</v>
      </c>
      <c r="B228" t="s">
        <v>341</v>
      </c>
      <c r="C228" t="s">
        <v>342</v>
      </c>
      <c r="D228" t="s">
        <v>294</v>
      </c>
      <c r="E228" t="s">
        <v>477</v>
      </c>
      <c r="F228" t="s">
        <v>70</v>
      </c>
      <c r="G228">
        <v>1</v>
      </c>
      <c r="H228">
        <v>1</v>
      </c>
      <c r="I228">
        <v>1</v>
      </c>
    </row>
    <row r="229" spans="1:9" x14ac:dyDescent="0.2">
      <c r="A229">
        <v>227</v>
      </c>
      <c r="B229" t="s">
        <v>341</v>
      </c>
      <c r="C229" t="s">
        <v>342</v>
      </c>
      <c r="D229" t="s">
        <v>295</v>
      </c>
      <c r="E229" t="s">
        <v>478</v>
      </c>
      <c r="F229" t="s">
        <v>70</v>
      </c>
      <c r="G229">
        <v>1</v>
      </c>
      <c r="H229">
        <v>1</v>
      </c>
      <c r="I229">
        <v>1</v>
      </c>
    </row>
    <row r="230" spans="1:9" x14ac:dyDescent="0.2">
      <c r="A230">
        <v>228</v>
      </c>
      <c r="B230" t="s">
        <v>341</v>
      </c>
      <c r="C230" t="s">
        <v>342</v>
      </c>
      <c r="D230" t="s">
        <v>296</v>
      </c>
      <c r="E230" t="s">
        <v>479</v>
      </c>
      <c r="F230" t="s">
        <v>70</v>
      </c>
      <c r="G230">
        <v>1</v>
      </c>
      <c r="H230">
        <v>1</v>
      </c>
      <c r="I230">
        <v>1</v>
      </c>
    </row>
    <row r="231" spans="1:9" x14ac:dyDescent="0.2">
      <c r="A231">
        <v>229</v>
      </c>
      <c r="B231" t="s">
        <v>341</v>
      </c>
      <c r="C231" t="s">
        <v>342</v>
      </c>
      <c r="D231" t="s">
        <v>297</v>
      </c>
      <c r="E231" t="s">
        <v>389</v>
      </c>
      <c r="F231" t="s">
        <v>70</v>
      </c>
      <c r="G231">
        <v>1</v>
      </c>
      <c r="H231">
        <v>1</v>
      </c>
      <c r="I231">
        <v>1</v>
      </c>
    </row>
    <row r="232" spans="1:9" x14ac:dyDescent="0.2">
      <c r="A232">
        <v>230</v>
      </c>
      <c r="B232" t="s">
        <v>341</v>
      </c>
      <c r="C232" t="s">
        <v>342</v>
      </c>
      <c r="D232" t="s">
        <v>298</v>
      </c>
      <c r="E232" t="s">
        <v>480</v>
      </c>
      <c r="F232" t="s">
        <v>70</v>
      </c>
      <c r="G232">
        <v>1</v>
      </c>
      <c r="H232">
        <v>1</v>
      </c>
      <c r="I232">
        <v>1</v>
      </c>
    </row>
    <row r="233" spans="1:9" x14ac:dyDescent="0.2">
      <c r="A233">
        <v>231</v>
      </c>
      <c r="B233" t="s">
        <v>341</v>
      </c>
      <c r="C233" t="s">
        <v>342</v>
      </c>
      <c r="D233" t="s">
        <v>299</v>
      </c>
      <c r="E233" t="s">
        <v>389</v>
      </c>
      <c r="F233" t="s">
        <v>70</v>
      </c>
      <c r="G233">
        <v>1</v>
      </c>
      <c r="H233">
        <v>1</v>
      </c>
      <c r="I233">
        <v>1</v>
      </c>
    </row>
    <row r="234" spans="1:9" x14ac:dyDescent="0.2">
      <c r="A234">
        <v>232</v>
      </c>
      <c r="B234" t="s">
        <v>341</v>
      </c>
      <c r="C234" t="s">
        <v>342</v>
      </c>
      <c r="D234" t="s">
        <v>300</v>
      </c>
      <c r="E234" t="s">
        <v>389</v>
      </c>
      <c r="F234" t="s">
        <v>70</v>
      </c>
      <c r="G234">
        <v>1</v>
      </c>
      <c r="H234">
        <v>1</v>
      </c>
      <c r="I234">
        <v>1</v>
      </c>
    </row>
    <row r="235" spans="1:9" x14ac:dyDescent="0.2">
      <c r="A235">
        <v>233</v>
      </c>
      <c r="B235" t="s">
        <v>341</v>
      </c>
      <c r="C235" t="s">
        <v>342</v>
      </c>
      <c r="D235" t="s">
        <v>301</v>
      </c>
      <c r="E235" t="s">
        <v>481</v>
      </c>
      <c r="F235" t="s">
        <v>70</v>
      </c>
      <c r="G235">
        <v>1</v>
      </c>
      <c r="H235">
        <v>1</v>
      </c>
      <c r="I235">
        <v>1</v>
      </c>
    </row>
    <row r="236" spans="1:9" x14ac:dyDescent="0.2">
      <c r="A236">
        <v>234</v>
      </c>
      <c r="B236" t="s">
        <v>341</v>
      </c>
      <c r="C236" t="s">
        <v>342</v>
      </c>
      <c r="D236" t="s">
        <v>302</v>
      </c>
      <c r="E236" t="s">
        <v>482</v>
      </c>
      <c r="F236" t="s">
        <v>70</v>
      </c>
      <c r="G236">
        <v>1</v>
      </c>
      <c r="H236">
        <v>1</v>
      </c>
      <c r="I236">
        <v>1</v>
      </c>
    </row>
    <row r="237" spans="1:9" x14ac:dyDescent="0.2">
      <c r="A237">
        <v>235</v>
      </c>
      <c r="B237" t="s">
        <v>341</v>
      </c>
      <c r="C237" t="s">
        <v>342</v>
      </c>
      <c r="D237" t="s">
        <v>303</v>
      </c>
      <c r="E237" t="s">
        <v>446</v>
      </c>
      <c r="F237" t="s">
        <v>70</v>
      </c>
      <c r="G237">
        <v>1</v>
      </c>
      <c r="H237">
        <v>1</v>
      </c>
      <c r="I237">
        <v>1</v>
      </c>
    </row>
    <row r="238" spans="1:9" x14ac:dyDescent="0.2">
      <c r="A238">
        <v>236</v>
      </c>
      <c r="B238" t="s">
        <v>341</v>
      </c>
      <c r="C238" t="s">
        <v>342</v>
      </c>
      <c r="D238" t="s">
        <v>304</v>
      </c>
      <c r="E238" t="s">
        <v>478</v>
      </c>
      <c r="F238" t="s">
        <v>70</v>
      </c>
      <c r="G238">
        <v>1</v>
      </c>
      <c r="H238">
        <v>1</v>
      </c>
      <c r="I238">
        <v>1</v>
      </c>
    </row>
    <row r="239" spans="1:9" x14ac:dyDescent="0.2">
      <c r="A239">
        <v>237</v>
      </c>
      <c r="B239" t="s">
        <v>341</v>
      </c>
      <c r="C239" t="s">
        <v>342</v>
      </c>
      <c r="D239" t="s">
        <v>305</v>
      </c>
      <c r="E239" t="s">
        <v>478</v>
      </c>
      <c r="F239" t="s">
        <v>70</v>
      </c>
      <c r="G239">
        <v>1</v>
      </c>
      <c r="H239">
        <v>1</v>
      </c>
      <c r="I239">
        <v>1</v>
      </c>
    </row>
    <row r="240" spans="1:9" x14ac:dyDescent="0.2">
      <c r="A240">
        <v>238</v>
      </c>
      <c r="B240" t="s">
        <v>341</v>
      </c>
      <c r="C240" t="s">
        <v>342</v>
      </c>
      <c r="D240" t="s">
        <v>306</v>
      </c>
      <c r="E240" t="s">
        <v>476</v>
      </c>
      <c r="F240" t="s">
        <v>70</v>
      </c>
      <c r="G240">
        <v>1</v>
      </c>
      <c r="H240">
        <v>1</v>
      </c>
      <c r="I240">
        <v>1</v>
      </c>
    </row>
    <row r="241" spans="1:9" x14ac:dyDescent="0.2">
      <c r="A241">
        <v>239</v>
      </c>
      <c r="B241" t="s">
        <v>341</v>
      </c>
      <c r="C241" t="s">
        <v>342</v>
      </c>
      <c r="D241" t="s">
        <v>307</v>
      </c>
      <c r="E241" t="s">
        <v>483</v>
      </c>
      <c r="F241" t="s">
        <v>70</v>
      </c>
      <c r="G241">
        <v>1</v>
      </c>
      <c r="H241">
        <v>1</v>
      </c>
      <c r="I241">
        <v>1</v>
      </c>
    </row>
    <row r="242" spans="1:9" x14ac:dyDescent="0.2">
      <c r="A242">
        <v>240</v>
      </c>
      <c r="B242" t="s">
        <v>341</v>
      </c>
      <c r="C242" t="s">
        <v>342</v>
      </c>
      <c r="D242" t="s">
        <v>308</v>
      </c>
      <c r="E242" t="s">
        <v>484</v>
      </c>
      <c r="F242" t="s">
        <v>70</v>
      </c>
      <c r="G242">
        <v>1</v>
      </c>
      <c r="H242">
        <v>1</v>
      </c>
      <c r="I242">
        <v>1</v>
      </c>
    </row>
    <row r="243" spans="1:9" x14ac:dyDescent="0.2">
      <c r="A243">
        <v>241</v>
      </c>
      <c r="B243" t="s">
        <v>341</v>
      </c>
      <c r="C243" t="s">
        <v>342</v>
      </c>
      <c r="D243" t="s">
        <v>309</v>
      </c>
      <c r="E243" t="s">
        <v>485</v>
      </c>
      <c r="F243" t="s">
        <v>70</v>
      </c>
      <c r="G243">
        <v>1</v>
      </c>
      <c r="H243">
        <v>1</v>
      </c>
      <c r="I243">
        <v>1</v>
      </c>
    </row>
    <row r="244" spans="1:9" x14ac:dyDescent="0.2">
      <c r="A244">
        <v>242</v>
      </c>
      <c r="B244" t="s">
        <v>341</v>
      </c>
      <c r="C244" t="s">
        <v>342</v>
      </c>
      <c r="D244" t="s">
        <v>310</v>
      </c>
      <c r="E244" t="s">
        <v>486</v>
      </c>
      <c r="F244" t="s">
        <v>70</v>
      </c>
      <c r="G244">
        <v>1</v>
      </c>
      <c r="H244">
        <v>1</v>
      </c>
      <c r="I244">
        <v>1</v>
      </c>
    </row>
    <row r="245" spans="1:9" x14ac:dyDescent="0.2">
      <c r="A245">
        <v>243</v>
      </c>
      <c r="B245" t="s">
        <v>341</v>
      </c>
      <c r="C245" t="s">
        <v>342</v>
      </c>
      <c r="D245" t="s">
        <v>311</v>
      </c>
      <c r="E245" t="s">
        <v>485</v>
      </c>
      <c r="F245" t="s">
        <v>70</v>
      </c>
      <c r="G245">
        <v>1</v>
      </c>
      <c r="H245">
        <v>1</v>
      </c>
      <c r="I245">
        <v>1</v>
      </c>
    </row>
    <row r="246" spans="1:9" x14ac:dyDescent="0.2">
      <c r="A246">
        <v>244</v>
      </c>
      <c r="B246" t="s">
        <v>341</v>
      </c>
      <c r="C246" t="s">
        <v>342</v>
      </c>
      <c r="D246" t="s">
        <v>312</v>
      </c>
      <c r="E246" t="s">
        <v>485</v>
      </c>
      <c r="F246" t="s">
        <v>70</v>
      </c>
      <c r="G246">
        <v>1</v>
      </c>
      <c r="H246">
        <v>1</v>
      </c>
      <c r="I246">
        <v>1</v>
      </c>
    </row>
    <row r="247" spans="1:9" x14ac:dyDescent="0.2">
      <c r="A247">
        <v>245</v>
      </c>
      <c r="B247" t="s">
        <v>341</v>
      </c>
      <c r="C247" t="s">
        <v>342</v>
      </c>
      <c r="D247" t="s">
        <v>313</v>
      </c>
      <c r="E247" t="s">
        <v>485</v>
      </c>
      <c r="F247" t="s">
        <v>70</v>
      </c>
      <c r="G247">
        <v>1</v>
      </c>
      <c r="H247">
        <v>1</v>
      </c>
      <c r="I247">
        <v>1</v>
      </c>
    </row>
    <row r="248" spans="1:9" x14ac:dyDescent="0.2">
      <c r="A248">
        <v>246</v>
      </c>
      <c r="B248" t="s">
        <v>341</v>
      </c>
      <c r="C248" t="s">
        <v>342</v>
      </c>
      <c r="D248" t="s">
        <v>314</v>
      </c>
      <c r="E248" t="s">
        <v>484</v>
      </c>
      <c r="F248" t="s">
        <v>70</v>
      </c>
      <c r="G248">
        <v>1</v>
      </c>
      <c r="H248">
        <v>1</v>
      </c>
      <c r="I248">
        <v>1</v>
      </c>
    </row>
    <row r="249" spans="1:9" x14ac:dyDescent="0.2">
      <c r="A249">
        <v>247</v>
      </c>
      <c r="B249" t="s">
        <v>341</v>
      </c>
      <c r="C249" t="s">
        <v>342</v>
      </c>
      <c r="D249" t="s">
        <v>315</v>
      </c>
      <c r="E249" t="s">
        <v>484</v>
      </c>
      <c r="F249" t="s">
        <v>70</v>
      </c>
      <c r="G249">
        <v>1</v>
      </c>
      <c r="H249">
        <v>1</v>
      </c>
      <c r="I249">
        <v>1</v>
      </c>
    </row>
    <row r="250" spans="1:9" x14ac:dyDescent="0.2">
      <c r="A250">
        <v>248</v>
      </c>
      <c r="B250" t="s">
        <v>341</v>
      </c>
      <c r="C250" t="s">
        <v>342</v>
      </c>
      <c r="D250" t="s">
        <v>316</v>
      </c>
      <c r="E250" t="s">
        <v>484</v>
      </c>
      <c r="F250" t="s">
        <v>70</v>
      </c>
      <c r="G250">
        <v>1</v>
      </c>
      <c r="H250">
        <v>1</v>
      </c>
      <c r="I250">
        <v>1</v>
      </c>
    </row>
    <row r="251" spans="1:9" x14ac:dyDescent="0.2">
      <c r="A251">
        <v>249</v>
      </c>
      <c r="B251" t="s">
        <v>341</v>
      </c>
      <c r="C251" t="s">
        <v>342</v>
      </c>
      <c r="D251" t="s">
        <v>317</v>
      </c>
      <c r="E251" t="s">
        <v>486</v>
      </c>
      <c r="F251" t="s">
        <v>70</v>
      </c>
      <c r="G251">
        <v>1</v>
      </c>
      <c r="H251">
        <v>1</v>
      </c>
      <c r="I251">
        <v>1</v>
      </c>
    </row>
    <row r="252" spans="1:9" x14ac:dyDescent="0.2">
      <c r="A252">
        <v>250</v>
      </c>
      <c r="B252" t="s">
        <v>341</v>
      </c>
      <c r="C252" t="s">
        <v>342</v>
      </c>
      <c r="D252" t="s">
        <v>318</v>
      </c>
      <c r="E252" t="s">
        <v>487</v>
      </c>
      <c r="F252" t="s">
        <v>70</v>
      </c>
      <c r="G252">
        <v>1</v>
      </c>
      <c r="H252">
        <v>1</v>
      </c>
      <c r="I252">
        <v>1</v>
      </c>
    </row>
  </sheetData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38E6C-4A78-471B-ACB2-F9765F1DC851}">
  <dimension ref="A1:N306"/>
  <sheetViews>
    <sheetView rightToLeft="1" workbookViewId="0">
      <pane ySplit="1" topLeftCell="A268" activePane="bottomLeft" state="frozen"/>
      <selection activeCell="E1" sqref="E1"/>
      <selection pane="bottomLeft" activeCell="E2" sqref="E2:E302"/>
    </sheetView>
  </sheetViews>
  <sheetFormatPr defaultRowHeight="12.75" x14ac:dyDescent="0.2"/>
  <cols>
    <col min="1" max="1" width="4" bestFit="1" customWidth="1"/>
    <col min="2" max="2" width="17.5703125" bestFit="1" customWidth="1"/>
    <col min="3" max="3" width="10.140625" bestFit="1" customWidth="1"/>
    <col min="4" max="4" width="33.5703125" bestFit="1" customWidth="1"/>
    <col min="5" max="5" width="24" bestFit="1" customWidth="1"/>
    <col min="6" max="6" width="15" bestFit="1" customWidth="1"/>
    <col min="7" max="7" width="40.140625" customWidth="1"/>
    <col min="8" max="8" width="12" bestFit="1" customWidth="1"/>
    <col min="9" max="9" width="8" bestFit="1" customWidth="1"/>
    <col min="10" max="11" width="16" hidden="1" customWidth="1"/>
    <col min="12" max="12" width="10" hidden="1" customWidth="1"/>
  </cols>
  <sheetData>
    <row r="1" spans="1:14" ht="47.25" customHeight="1" x14ac:dyDescent="0.25">
      <c r="A1" s="44" t="s">
        <v>336</v>
      </c>
      <c r="B1" s="45" t="s">
        <v>515</v>
      </c>
      <c r="C1" s="46" t="s">
        <v>516</v>
      </c>
      <c r="D1" s="45" t="s">
        <v>517</v>
      </c>
      <c r="E1" s="45" t="s">
        <v>518</v>
      </c>
      <c r="F1" s="45" t="s">
        <v>54</v>
      </c>
      <c r="G1" s="45" t="s">
        <v>56</v>
      </c>
      <c r="H1" s="47" t="s">
        <v>519</v>
      </c>
      <c r="I1" s="45" t="s">
        <v>59</v>
      </c>
      <c r="J1" s="47" t="s">
        <v>520</v>
      </c>
      <c r="K1" s="45" t="s">
        <v>521</v>
      </c>
      <c r="L1" s="45" t="s">
        <v>522</v>
      </c>
      <c r="M1" s="45" t="s">
        <v>666</v>
      </c>
      <c r="N1" s="45" t="s">
        <v>667</v>
      </c>
    </row>
    <row r="2" spans="1:14" ht="15" x14ac:dyDescent="0.25">
      <c r="A2" s="48">
        <v>3</v>
      </c>
      <c r="B2" s="49" t="s">
        <v>523</v>
      </c>
      <c r="C2" s="50">
        <v>45131</v>
      </c>
      <c r="D2" s="49" t="s">
        <v>524</v>
      </c>
      <c r="E2" s="49" t="s">
        <v>525</v>
      </c>
      <c r="F2" s="49" t="s">
        <v>73</v>
      </c>
      <c r="G2" s="49" t="s">
        <v>528</v>
      </c>
      <c r="H2" s="51">
        <v>1</v>
      </c>
      <c r="I2" s="49" t="s">
        <v>70</v>
      </c>
      <c r="J2" s="51"/>
      <c r="K2" s="49"/>
      <c r="L2" s="49"/>
      <c r="M2" s="53" t="s">
        <v>668</v>
      </c>
      <c r="N2" t="str">
        <f t="shared" ref="N2:N65" si="0">RIGHT(M2,2)</f>
        <v xml:space="preserve"> 1</v>
      </c>
    </row>
    <row r="3" spans="1:14" ht="15" x14ac:dyDescent="0.25">
      <c r="A3" s="48">
        <v>4</v>
      </c>
      <c r="B3" s="49" t="s">
        <v>523</v>
      </c>
      <c r="C3" s="50">
        <v>45131</v>
      </c>
      <c r="D3" s="49" t="s">
        <v>524</v>
      </c>
      <c r="E3" s="49" t="s">
        <v>525</v>
      </c>
      <c r="F3" s="49" t="s">
        <v>77</v>
      </c>
      <c r="G3" s="49" t="s">
        <v>529</v>
      </c>
      <c r="H3" s="51">
        <v>1</v>
      </c>
      <c r="I3" s="49" t="s">
        <v>70</v>
      </c>
      <c r="J3" s="51"/>
      <c r="K3" s="49"/>
      <c r="L3" s="49"/>
      <c r="M3" s="53" t="s">
        <v>668</v>
      </c>
      <c r="N3" t="str">
        <f t="shared" si="0"/>
        <v xml:space="preserve"> 1</v>
      </c>
    </row>
    <row r="4" spans="1:14" ht="15" x14ac:dyDescent="0.25">
      <c r="A4" s="48">
        <v>5</v>
      </c>
      <c r="B4" s="49" t="s">
        <v>523</v>
      </c>
      <c r="C4" s="50">
        <v>45131</v>
      </c>
      <c r="D4" s="49" t="s">
        <v>524</v>
      </c>
      <c r="E4" s="49" t="s">
        <v>525</v>
      </c>
      <c r="F4" s="49" t="s">
        <v>78</v>
      </c>
      <c r="G4" s="49" t="s">
        <v>528</v>
      </c>
      <c r="H4" s="51">
        <v>1</v>
      </c>
      <c r="I4" s="49" t="s">
        <v>70</v>
      </c>
      <c r="J4" s="51"/>
      <c r="K4" s="49"/>
      <c r="L4" s="49"/>
      <c r="M4" s="53" t="s">
        <v>668</v>
      </c>
      <c r="N4" t="str">
        <f t="shared" si="0"/>
        <v xml:space="preserve"> 1</v>
      </c>
    </row>
    <row r="5" spans="1:14" ht="15" x14ac:dyDescent="0.25">
      <c r="A5" s="48">
        <v>6</v>
      </c>
      <c r="B5" s="49" t="s">
        <v>523</v>
      </c>
      <c r="C5" s="50">
        <v>45131</v>
      </c>
      <c r="D5" s="49" t="s">
        <v>524</v>
      </c>
      <c r="E5" s="49" t="s">
        <v>525</v>
      </c>
      <c r="F5" s="49" t="s">
        <v>79</v>
      </c>
      <c r="G5" s="49" t="s">
        <v>530</v>
      </c>
      <c r="H5" s="51">
        <v>1</v>
      </c>
      <c r="I5" s="49" t="s">
        <v>70</v>
      </c>
      <c r="J5" s="51"/>
      <c r="K5" s="49"/>
      <c r="L5" s="49"/>
      <c r="M5" s="53" t="s">
        <v>668</v>
      </c>
      <c r="N5" t="str">
        <f t="shared" si="0"/>
        <v xml:space="preserve"> 1</v>
      </c>
    </row>
    <row r="6" spans="1:14" ht="15" x14ac:dyDescent="0.25">
      <c r="A6" s="48">
        <v>7</v>
      </c>
      <c r="B6" s="49" t="s">
        <v>523</v>
      </c>
      <c r="C6" s="50">
        <v>45131</v>
      </c>
      <c r="D6" s="49" t="s">
        <v>524</v>
      </c>
      <c r="E6" s="49" t="s">
        <v>525</v>
      </c>
      <c r="F6" s="49" t="s">
        <v>80</v>
      </c>
      <c r="G6" s="49" t="s">
        <v>528</v>
      </c>
      <c r="H6" s="51">
        <v>1</v>
      </c>
      <c r="I6" s="49" t="s">
        <v>70</v>
      </c>
      <c r="J6" s="51"/>
      <c r="K6" s="49"/>
      <c r="L6" s="49"/>
      <c r="M6" s="53" t="s">
        <v>668</v>
      </c>
      <c r="N6" t="str">
        <f t="shared" si="0"/>
        <v xml:space="preserve"> 1</v>
      </c>
    </row>
    <row r="7" spans="1:14" ht="15" x14ac:dyDescent="0.25">
      <c r="A7" s="48">
        <v>8</v>
      </c>
      <c r="B7" s="49" t="s">
        <v>523</v>
      </c>
      <c r="C7" s="50">
        <v>45131</v>
      </c>
      <c r="D7" s="49" t="s">
        <v>524</v>
      </c>
      <c r="E7" s="49" t="s">
        <v>525</v>
      </c>
      <c r="F7" s="49" t="s">
        <v>81</v>
      </c>
      <c r="G7" s="49" t="s">
        <v>529</v>
      </c>
      <c r="H7" s="51">
        <v>1</v>
      </c>
      <c r="I7" s="49" t="s">
        <v>70</v>
      </c>
      <c r="J7" s="51"/>
      <c r="K7" s="49"/>
      <c r="L7" s="49"/>
      <c r="M7" s="53" t="s">
        <v>668</v>
      </c>
      <c r="N7" t="str">
        <f t="shared" si="0"/>
        <v xml:space="preserve"> 1</v>
      </c>
    </row>
    <row r="8" spans="1:14" ht="15" x14ac:dyDescent="0.25">
      <c r="A8" s="48">
        <v>9</v>
      </c>
      <c r="B8" s="49" t="s">
        <v>523</v>
      </c>
      <c r="C8" s="50">
        <v>45131</v>
      </c>
      <c r="D8" s="49" t="s">
        <v>524</v>
      </c>
      <c r="E8" s="49" t="s">
        <v>525</v>
      </c>
      <c r="F8" s="49" t="s">
        <v>85</v>
      </c>
      <c r="G8" s="49" t="s">
        <v>531</v>
      </c>
      <c r="H8" s="51">
        <v>1</v>
      </c>
      <c r="I8" s="49" t="s">
        <v>70</v>
      </c>
      <c r="J8" s="51"/>
      <c r="K8" s="49"/>
      <c r="L8" s="49"/>
      <c r="M8" s="53" t="s">
        <v>668</v>
      </c>
      <c r="N8" t="str">
        <f t="shared" si="0"/>
        <v xml:space="preserve"> 1</v>
      </c>
    </row>
    <row r="9" spans="1:14" ht="15" x14ac:dyDescent="0.25">
      <c r="A9" s="48">
        <v>10</v>
      </c>
      <c r="B9" s="49" t="s">
        <v>523</v>
      </c>
      <c r="C9" s="50">
        <v>45131</v>
      </c>
      <c r="D9" s="49" t="s">
        <v>524</v>
      </c>
      <c r="E9" s="49" t="s">
        <v>525</v>
      </c>
      <c r="F9" s="49" t="s">
        <v>86</v>
      </c>
      <c r="G9" s="49" t="s">
        <v>528</v>
      </c>
      <c r="H9" s="51">
        <v>1</v>
      </c>
      <c r="I9" s="49" t="s">
        <v>70</v>
      </c>
      <c r="J9" s="51"/>
      <c r="K9" s="49"/>
      <c r="L9" s="49"/>
      <c r="M9" s="53" t="s">
        <v>668</v>
      </c>
      <c r="N9" t="str">
        <f t="shared" si="0"/>
        <v xml:space="preserve"> 1</v>
      </c>
    </row>
    <row r="10" spans="1:14" ht="15" x14ac:dyDescent="0.25">
      <c r="A10" s="48">
        <v>11</v>
      </c>
      <c r="B10" s="49" t="s">
        <v>523</v>
      </c>
      <c r="C10" s="50">
        <v>45131</v>
      </c>
      <c r="D10" s="49" t="s">
        <v>524</v>
      </c>
      <c r="E10" s="49" t="s">
        <v>525</v>
      </c>
      <c r="F10" s="49" t="s">
        <v>87</v>
      </c>
      <c r="G10" s="49" t="s">
        <v>529</v>
      </c>
      <c r="H10" s="51">
        <v>1</v>
      </c>
      <c r="I10" s="49" t="s">
        <v>70</v>
      </c>
      <c r="J10" s="51"/>
      <c r="K10" s="49"/>
      <c r="L10" s="49"/>
      <c r="M10" s="53" t="s">
        <v>668</v>
      </c>
      <c r="N10" t="str">
        <f t="shared" si="0"/>
        <v xml:space="preserve"> 1</v>
      </c>
    </row>
    <row r="11" spans="1:14" ht="15" x14ac:dyDescent="0.25">
      <c r="A11" s="48">
        <v>12</v>
      </c>
      <c r="B11" s="49" t="s">
        <v>523</v>
      </c>
      <c r="C11" s="50">
        <v>45131</v>
      </c>
      <c r="D11" s="49" t="s">
        <v>524</v>
      </c>
      <c r="E11" s="49" t="s">
        <v>525</v>
      </c>
      <c r="F11" s="49" t="s">
        <v>91</v>
      </c>
      <c r="G11" s="49" t="s">
        <v>532</v>
      </c>
      <c r="H11" s="51">
        <v>1</v>
      </c>
      <c r="I11" s="49" t="s">
        <v>70</v>
      </c>
      <c r="J11" s="51"/>
      <c r="K11" s="49"/>
      <c r="L11" s="49"/>
      <c r="M11" s="53" t="s">
        <v>668</v>
      </c>
      <c r="N11" t="str">
        <f t="shared" si="0"/>
        <v xml:space="preserve"> 1</v>
      </c>
    </row>
    <row r="12" spans="1:14" ht="15" x14ac:dyDescent="0.25">
      <c r="A12" s="48">
        <v>13</v>
      </c>
      <c r="B12" s="49" t="s">
        <v>523</v>
      </c>
      <c r="C12" s="50">
        <v>45131</v>
      </c>
      <c r="D12" s="49" t="s">
        <v>524</v>
      </c>
      <c r="E12" s="49" t="s">
        <v>525</v>
      </c>
      <c r="F12" s="49" t="s">
        <v>92</v>
      </c>
      <c r="G12" s="49" t="s">
        <v>531</v>
      </c>
      <c r="H12" s="51">
        <v>1</v>
      </c>
      <c r="I12" s="49" t="s">
        <v>70</v>
      </c>
      <c r="J12" s="51"/>
      <c r="K12" s="49"/>
      <c r="L12" s="49"/>
      <c r="M12" s="53" t="s">
        <v>668</v>
      </c>
      <c r="N12" t="str">
        <f t="shared" si="0"/>
        <v xml:space="preserve"> 1</v>
      </c>
    </row>
    <row r="13" spans="1:14" ht="15" x14ac:dyDescent="0.25">
      <c r="A13" s="48">
        <v>14</v>
      </c>
      <c r="B13" s="49" t="s">
        <v>523</v>
      </c>
      <c r="C13" s="50">
        <v>45131</v>
      </c>
      <c r="D13" s="49" t="s">
        <v>524</v>
      </c>
      <c r="E13" s="49" t="s">
        <v>525</v>
      </c>
      <c r="F13" s="49" t="s">
        <v>355</v>
      </c>
      <c r="G13" s="49" t="s">
        <v>533</v>
      </c>
      <c r="H13" s="51">
        <v>1</v>
      </c>
      <c r="I13" s="49" t="s">
        <v>70</v>
      </c>
      <c r="J13" s="51"/>
      <c r="K13" s="49"/>
      <c r="L13" s="49"/>
      <c r="M13" s="53" t="s">
        <v>668</v>
      </c>
      <c r="N13" t="str">
        <f t="shared" si="0"/>
        <v xml:space="preserve"> 1</v>
      </c>
    </row>
    <row r="14" spans="1:14" ht="15" x14ac:dyDescent="0.25">
      <c r="A14" s="48">
        <v>21</v>
      </c>
      <c r="B14" s="49" t="s">
        <v>523</v>
      </c>
      <c r="C14" s="50">
        <v>45131</v>
      </c>
      <c r="D14" s="49" t="s">
        <v>524</v>
      </c>
      <c r="E14" s="49" t="s">
        <v>525</v>
      </c>
      <c r="F14" s="49" t="s">
        <v>105</v>
      </c>
      <c r="G14" s="49" t="s">
        <v>540</v>
      </c>
      <c r="H14" s="51">
        <v>1</v>
      </c>
      <c r="I14" s="49" t="s">
        <v>70</v>
      </c>
      <c r="J14" s="51"/>
      <c r="K14" s="49"/>
      <c r="L14" s="49"/>
      <c r="M14" s="53" t="s">
        <v>668</v>
      </c>
      <c r="N14" t="str">
        <f t="shared" si="0"/>
        <v xml:space="preserve"> 1</v>
      </c>
    </row>
    <row r="15" spans="1:14" ht="15" x14ac:dyDescent="0.25">
      <c r="A15" s="48">
        <v>26</v>
      </c>
      <c r="B15" s="49" t="s">
        <v>523</v>
      </c>
      <c r="C15" s="50">
        <v>45131</v>
      </c>
      <c r="D15" s="49" t="s">
        <v>524</v>
      </c>
      <c r="E15" s="49" t="s">
        <v>525</v>
      </c>
      <c r="F15" s="49" t="s">
        <v>110</v>
      </c>
      <c r="G15" s="49" t="s">
        <v>544</v>
      </c>
      <c r="H15" s="51">
        <v>1</v>
      </c>
      <c r="I15" s="49" t="s">
        <v>70</v>
      </c>
      <c r="J15" s="51"/>
      <c r="K15" s="49"/>
      <c r="L15" s="49"/>
      <c r="M15" s="53" t="s">
        <v>668</v>
      </c>
      <c r="N15" t="str">
        <f t="shared" si="0"/>
        <v xml:space="preserve"> 1</v>
      </c>
    </row>
    <row r="16" spans="1:14" ht="15" x14ac:dyDescent="0.25">
      <c r="A16" s="48">
        <v>27</v>
      </c>
      <c r="B16" s="49" t="s">
        <v>523</v>
      </c>
      <c r="C16" s="50">
        <v>45131</v>
      </c>
      <c r="D16" s="49" t="s">
        <v>524</v>
      </c>
      <c r="E16" s="49" t="s">
        <v>525</v>
      </c>
      <c r="F16" s="49" t="s">
        <v>113</v>
      </c>
      <c r="G16" s="49" t="s">
        <v>545</v>
      </c>
      <c r="H16" s="51">
        <v>1</v>
      </c>
      <c r="I16" s="49" t="s">
        <v>70</v>
      </c>
      <c r="J16" s="51"/>
      <c r="K16" s="49"/>
      <c r="L16" s="49"/>
      <c r="M16" s="53" t="s">
        <v>668</v>
      </c>
      <c r="N16" t="str">
        <f t="shared" si="0"/>
        <v xml:space="preserve"> 1</v>
      </c>
    </row>
    <row r="17" spans="1:14" ht="15" x14ac:dyDescent="0.25">
      <c r="A17" s="48">
        <v>28</v>
      </c>
      <c r="B17" s="49" t="s">
        <v>523</v>
      </c>
      <c r="C17" s="50">
        <v>45131</v>
      </c>
      <c r="D17" s="49" t="s">
        <v>524</v>
      </c>
      <c r="E17" s="49" t="s">
        <v>525</v>
      </c>
      <c r="F17" s="49" t="s">
        <v>114</v>
      </c>
      <c r="G17" s="49" t="s">
        <v>546</v>
      </c>
      <c r="H17" s="51">
        <v>1</v>
      </c>
      <c r="I17" s="49" t="s">
        <v>70</v>
      </c>
      <c r="J17" s="51"/>
      <c r="K17" s="49"/>
      <c r="L17" s="49"/>
      <c r="M17" s="53" t="s">
        <v>668</v>
      </c>
      <c r="N17" t="str">
        <f t="shared" si="0"/>
        <v xml:space="preserve"> 1</v>
      </c>
    </row>
    <row r="18" spans="1:14" ht="15" x14ac:dyDescent="0.25">
      <c r="A18" s="48">
        <v>48</v>
      </c>
      <c r="B18" s="49" t="s">
        <v>523</v>
      </c>
      <c r="C18" s="50">
        <v>45131</v>
      </c>
      <c r="D18" s="49" t="s">
        <v>524</v>
      </c>
      <c r="E18" s="49" t="s">
        <v>525</v>
      </c>
      <c r="F18" s="49" t="s">
        <v>144</v>
      </c>
      <c r="G18" s="49" t="s">
        <v>553</v>
      </c>
      <c r="H18" s="51">
        <v>1</v>
      </c>
      <c r="I18" s="49" t="s">
        <v>70</v>
      </c>
      <c r="J18" s="51"/>
      <c r="K18" s="49"/>
      <c r="L18" s="49"/>
      <c r="M18" s="53" t="s">
        <v>668</v>
      </c>
      <c r="N18" t="str">
        <f t="shared" si="0"/>
        <v xml:space="preserve"> 1</v>
      </c>
    </row>
    <row r="19" spans="1:14" ht="15" x14ac:dyDescent="0.25">
      <c r="A19" s="48">
        <v>50</v>
      </c>
      <c r="B19" s="49" t="s">
        <v>523</v>
      </c>
      <c r="C19" s="50">
        <v>45131</v>
      </c>
      <c r="D19" s="49" t="s">
        <v>524</v>
      </c>
      <c r="E19" s="49" t="s">
        <v>525</v>
      </c>
      <c r="F19" s="49" t="s">
        <v>147</v>
      </c>
      <c r="G19" s="49" t="s">
        <v>555</v>
      </c>
      <c r="H19" s="51">
        <v>1</v>
      </c>
      <c r="I19" s="49" t="s">
        <v>70</v>
      </c>
      <c r="J19" s="51"/>
      <c r="K19" s="49"/>
      <c r="L19" s="49"/>
      <c r="M19" s="53" t="s">
        <v>668</v>
      </c>
      <c r="N19" t="str">
        <f t="shared" si="0"/>
        <v xml:space="preserve"> 1</v>
      </c>
    </row>
    <row r="20" spans="1:14" ht="15" x14ac:dyDescent="0.25">
      <c r="A20" s="48">
        <v>51</v>
      </c>
      <c r="B20" s="49" t="s">
        <v>523</v>
      </c>
      <c r="C20" s="50">
        <v>45131</v>
      </c>
      <c r="D20" s="49" t="s">
        <v>524</v>
      </c>
      <c r="E20" s="49" t="s">
        <v>525</v>
      </c>
      <c r="F20" s="49" t="s">
        <v>151</v>
      </c>
      <c r="G20" s="49" t="s">
        <v>556</v>
      </c>
      <c r="H20" s="51">
        <v>1</v>
      </c>
      <c r="I20" s="49" t="s">
        <v>70</v>
      </c>
      <c r="J20" s="51"/>
      <c r="K20" s="49"/>
      <c r="L20" s="49"/>
      <c r="M20" s="53" t="s">
        <v>668</v>
      </c>
      <c r="N20" t="str">
        <f t="shared" si="0"/>
        <v xml:space="preserve"> 1</v>
      </c>
    </row>
    <row r="21" spans="1:14" ht="15" x14ac:dyDescent="0.25">
      <c r="A21" s="48">
        <v>53</v>
      </c>
      <c r="B21" s="49" t="s">
        <v>523</v>
      </c>
      <c r="C21" s="50">
        <v>45131</v>
      </c>
      <c r="D21" s="49" t="s">
        <v>524</v>
      </c>
      <c r="E21" s="49" t="s">
        <v>525</v>
      </c>
      <c r="F21" s="49" t="s">
        <v>159</v>
      </c>
      <c r="G21" s="49" t="s">
        <v>558</v>
      </c>
      <c r="H21" s="51">
        <v>1</v>
      </c>
      <c r="I21" s="49" t="s">
        <v>70</v>
      </c>
      <c r="J21" s="51"/>
      <c r="K21" s="49"/>
      <c r="L21" s="49"/>
      <c r="M21" s="53" t="s">
        <v>668</v>
      </c>
      <c r="N21" t="str">
        <f t="shared" si="0"/>
        <v xml:space="preserve"> 1</v>
      </c>
    </row>
    <row r="22" spans="1:14" ht="15" x14ac:dyDescent="0.25">
      <c r="A22" s="48">
        <v>55</v>
      </c>
      <c r="B22" s="49" t="s">
        <v>523</v>
      </c>
      <c r="C22" s="50">
        <v>45131</v>
      </c>
      <c r="D22" s="49" t="s">
        <v>524</v>
      </c>
      <c r="E22" s="49" t="s">
        <v>525</v>
      </c>
      <c r="F22" s="49" t="s">
        <v>162</v>
      </c>
      <c r="G22" s="49" t="s">
        <v>559</v>
      </c>
      <c r="H22" s="51">
        <v>1</v>
      </c>
      <c r="I22" s="49" t="s">
        <v>70</v>
      </c>
      <c r="J22" s="51"/>
      <c r="K22" s="49"/>
      <c r="L22" s="49"/>
      <c r="M22" s="53" t="s">
        <v>668</v>
      </c>
      <c r="N22" t="str">
        <f t="shared" si="0"/>
        <v xml:space="preserve"> 1</v>
      </c>
    </row>
    <row r="23" spans="1:14" ht="15" x14ac:dyDescent="0.25">
      <c r="A23" s="48">
        <v>56</v>
      </c>
      <c r="B23" s="49" t="s">
        <v>523</v>
      </c>
      <c r="C23" s="50">
        <v>45131</v>
      </c>
      <c r="D23" s="49" t="s">
        <v>524</v>
      </c>
      <c r="E23" s="49" t="s">
        <v>525</v>
      </c>
      <c r="F23" s="49" t="s">
        <v>163</v>
      </c>
      <c r="G23" s="49" t="s">
        <v>560</v>
      </c>
      <c r="H23" s="51">
        <v>1</v>
      </c>
      <c r="I23" s="49" t="s">
        <v>70</v>
      </c>
      <c r="J23" s="51"/>
      <c r="K23" s="49"/>
      <c r="L23" s="49"/>
      <c r="M23" s="53" t="s">
        <v>668</v>
      </c>
      <c r="N23" t="str">
        <f t="shared" si="0"/>
        <v xml:space="preserve"> 1</v>
      </c>
    </row>
    <row r="24" spans="1:14" ht="15" x14ac:dyDescent="0.25">
      <c r="A24" s="48">
        <v>58</v>
      </c>
      <c r="B24" s="49" t="s">
        <v>523</v>
      </c>
      <c r="C24" s="50">
        <v>45131</v>
      </c>
      <c r="D24" s="49" t="s">
        <v>524</v>
      </c>
      <c r="E24" s="49" t="s">
        <v>525</v>
      </c>
      <c r="F24" s="49" t="s">
        <v>165</v>
      </c>
      <c r="G24" s="49" t="s">
        <v>553</v>
      </c>
      <c r="H24" s="51">
        <v>1</v>
      </c>
      <c r="I24" s="49" t="s">
        <v>70</v>
      </c>
      <c r="J24" s="51"/>
      <c r="K24" s="49"/>
      <c r="L24" s="49"/>
      <c r="M24" s="53" t="s">
        <v>668</v>
      </c>
      <c r="N24" t="str">
        <f t="shared" si="0"/>
        <v xml:space="preserve"> 1</v>
      </c>
    </row>
    <row r="25" spans="1:14" ht="15" x14ac:dyDescent="0.25">
      <c r="A25" s="48">
        <v>62</v>
      </c>
      <c r="B25" s="49" t="s">
        <v>523</v>
      </c>
      <c r="C25" s="50">
        <v>45131</v>
      </c>
      <c r="D25" s="49" t="s">
        <v>524</v>
      </c>
      <c r="E25" s="49" t="s">
        <v>525</v>
      </c>
      <c r="F25" s="49" t="s">
        <v>172</v>
      </c>
      <c r="G25" s="49" t="s">
        <v>563</v>
      </c>
      <c r="H25" s="51">
        <v>1</v>
      </c>
      <c r="I25" s="49" t="s">
        <v>70</v>
      </c>
      <c r="J25" s="51"/>
      <c r="K25" s="49"/>
      <c r="L25" s="49"/>
      <c r="M25" s="53" t="s">
        <v>668</v>
      </c>
      <c r="N25" t="str">
        <f t="shared" si="0"/>
        <v xml:space="preserve"> 1</v>
      </c>
    </row>
    <row r="26" spans="1:14" ht="15" x14ac:dyDescent="0.25">
      <c r="A26" s="48">
        <v>64</v>
      </c>
      <c r="B26" s="49" t="s">
        <v>523</v>
      </c>
      <c r="C26" s="50">
        <v>45131</v>
      </c>
      <c r="D26" s="49" t="s">
        <v>524</v>
      </c>
      <c r="E26" s="49" t="s">
        <v>525</v>
      </c>
      <c r="F26" s="49" t="s">
        <v>174</v>
      </c>
      <c r="G26" s="49" t="s">
        <v>565</v>
      </c>
      <c r="H26" s="51">
        <v>1</v>
      </c>
      <c r="I26" s="49" t="s">
        <v>70</v>
      </c>
      <c r="J26" s="51"/>
      <c r="K26" s="49"/>
      <c r="L26" s="49"/>
      <c r="M26" s="53" t="s">
        <v>668</v>
      </c>
      <c r="N26" t="str">
        <f t="shared" si="0"/>
        <v xml:space="preserve"> 1</v>
      </c>
    </row>
    <row r="27" spans="1:14" ht="15" x14ac:dyDescent="0.25">
      <c r="A27" s="48">
        <v>65</v>
      </c>
      <c r="B27" s="49" t="s">
        <v>523</v>
      </c>
      <c r="C27" s="50">
        <v>45131</v>
      </c>
      <c r="D27" s="49" t="s">
        <v>524</v>
      </c>
      <c r="E27" s="49" t="s">
        <v>525</v>
      </c>
      <c r="F27" s="49" t="s">
        <v>175</v>
      </c>
      <c r="G27" s="49" t="s">
        <v>563</v>
      </c>
      <c r="H27" s="51">
        <v>1</v>
      </c>
      <c r="I27" s="49" t="s">
        <v>70</v>
      </c>
      <c r="J27" s="51"/>
      <c r="K27" s="49"/>
      <c r="L27" s="49"/>
      <c r="M27" s="53" t="s">
        <v>668</v>
      </c>
      <c r="N27" t="str">
        <f t="shared" si="0"/>
        <v xml:space="preserve"> 1</v>
      </c>
    </row>
    <row r="28" spans="1:14" ht="15" x14ac:dyDescent="0.25">
      <c r="A28" s="48">
        <v>67</v>
      </c>
      <c r="B28" s="49" t="s">
        <v>523</v>
      </c>
      <c r="C28" s="50">
        <v>45131</v>
      </c>
      <c r="D28" s="49" t="s">
        <v>524</v>
      </c>
      <c r="E28" s="49" t="s">
        <v>525</v>
      </c>
      <c r="F28" s="49" t="s">
        <v>177</v>
      </c>
      <c r="G28" s="49" t="s">
        <v>567</v>
      </c>
      <c r="H28" s="51">
        <v>1</v>
      </c>
      <c r="I28" s="49" t="s">
        <v>70</v>
      </c>
      <c r="J28" s="51"/>
      <c r="K28" s="49"/>
      <c r="L28" s="49"/>
      <c r="M28" s="53" t="s">
        <v>668</v>
      </c>
      <c r="N28" t="str">
        <f t="shared" si="0"/>
        <v xml:space="preserve"> 1</v>
      </c>
    </row>
    <row r="29" spans="1:14" ht="15" x14ac:dyDescent="0.25">
      <c r="A29" s="48">
        <v>68</v>
      </c>
      <c r="B29" s="49" t="s">
        <v>523</v>
      </c>
      <c r="C29" s="50">
        <v>45131</v>
      </c>
      <c r="D29" s="49" t="s">
        <v>524</v>
      </c>
      <c r="E29" s="49" t="s">
        <v>525</v>
      </c>
      <c r="F29" s="49" t="s">
        <v>178</v>
      </c>
      <c r="G29" s="49" t="s">
        <v>568</v>
      </c>
      <c r="H29" s="51">
        <v>1</v>
      </c>
      <c r="I29" s="49" t="s">
        <v>70</v>
      </c>
      <c r="J29" s="51"/>
      <c r="K29" s="49"/>
      <c r="L29" s="49"/>
      <c r="M29" s="53" t="s">
        <v>668</v>
      </c>
      <c r="N29" t="str">
        <f t="shared" si="0"/>
        <v xml:space="preserve"> 1</v>
      </c>
    </row>
    <row r="30" spans="1:14" ht="15" x14ac:dyDescent="0.25">
      <c r="A30" s="48">
        <v>70</v>
      </c>
      <c r="B30" s="49" t="s">
        <v>523</v>
      </c>
      <c r="C30" s="50">
        <v>45131</v>
      </c>
      <c r="D30" s="49" t="s">
        <v>524</v>
      </c>
      <c r="E30" s="49" t="s">
        <v>525</v>
      </c>
      <c r="F30" s="49" t="s">
        <v>180</v>
      </c>
      <c r="G30" s="49" t="s">
        <v>570</v>
      </c>
      <c r="H30" s="51">
        <v>1</v>
      </c>
      <c r="I30" s="49" t="s">
        <v>70</v>
      </c>
      <c r="J30" s="51"/>
      <c r="K30" s="49"/>
      <c r="L30" s="49"/>
      <c r="M30" s="53" t="s">
        <v>668</v>
      </c>
      <c r="N30" t="str">
        <f t="shared" si="0"/>
        <v xml:space="preserve"> 1</v>
      </c>
    </row>
    <row r="31" spans="1:14" ht="15" x14ac:dyDescent="0.25">
      <c r="A31" s="48">
        <v>71</v>
      </c>
      <c r="B31" s="49" t="s">
        <v>523</v>
      </c>
      <c r="C31" s="50">
        <v>45131</v>
      </c>
      <c r="D31" s="49" t="s">
        <v>524</v>
      </c>
      <c r="E31" s="49" t="s">
        <v>525</v>
      </c>
      <c r="F31" s="49" t="s">
        <v>181</v>
      </c>
      <c r="G31" s="49" t="s">
        <v>571</v>
      </c>
      <c r="H31" s="51">
        <v>1</v>
      </c>
      <c r="I31" s="49" t="s">
        <v>70</v>
      </c>
      <c r="J31" s="51"/>
      <c r="K31" s="49"/>
      <c r="L31" s="49"/>
      <c r="M31" s="53" t="s">
        <v>668</v>
      </c>
      <c r="N31" t="str">
        <f t="shared" si="0"/>
        <v xml:space="preserve"> 1</v>
      </c>
    </row>
    <row r="32" spans="1:14" ht="15" x14ac:dyDescent="0.25">
      <c r="A32" s="48">
        <v>75</v>
      </c>
      <c r="B32" s="49" t="s">
        <v>523</v>
      </c>
      <c r="C32" s="50">
        <v>45131</v>
      </c>
      <c r="D32" s="49" t="s">
        <v>524</v>
      </c>
      <c r="E32" s="49" t="s">
        <v>525</v>
      </c>
      <c r="F32" s="49" t="s">
        <v>185</v>
      </c>
      <c r="G32" s="49" t="s">
        <v>570</v>
      </c>
      <c r="H32" s="51">
        <v>1</v>
      </c>
      <c r="I32" s="49" t="s">
        <v>70</v>
      </c>
      <c r="J32" s="51"/>
      <c r="K32" s="49"/>
      <c r="L32" s="49"/>
      <c r="M32" s="53" t="s">
        <v>668</v>
      </c>
      <c r="N32" t="str">
        <f t="shared" si="0"/>
        <v xml:space="preserve"> 1</v>
      </c>
    </row>
    <row r="33" spans="1:14" ht="15" x14ac:dyDescent="0.25">
      <c r="A33" s="48">
        <v>77</v>
      </c>
      <c r="B33" s="49" t="s">
        <v>523</v>
      </c>
      <c r="C33" s="50">
        <v>45131</v>
      </c>
      <c r="D33" s="49" t="s">
        <v>524</v>
      </c>
      <c r="E33" s="49" t="s">
        <v>525</v>
      </c>
      <c r="F33" s="49" t="s">
        <v>188</v>
      </c>
      <c r="G33" s="49" t="s">
        <v>574</v>
      </c>
      <c r="H33" s="51">
        <v>1</v>
      </c>
      <c r="I33" s="49" t="s">
        <v>70</v>
      </c>
      <c r="J33" s="51"/>
      <c r="K33" s="49"/>
      <c r="L33" s="49"/>
      <c r="M33" s="53" t="s">
        <v>668</v>
      </c>
      <c r="N33" t="str">
        <f t="shared" si="0"/>
        <v xml:space="preserve"> 1</v>
      </c>
    </row>
    <row r="34" spans="1:14" ht="15" x14ac:dyDescent="0.25">
      <c r="A34" s="48">
        <v>78</v>
      </c>
      <c r="B34" s="49" t="s">
        <v>523</v>
      </c>
      <c r="C34" s="50">
        <v>45131</v>
      </c>
      <c r="D34" s="49" t="s">
        <v>524</v>
      </c>
      <c r="E34" s="49" t="s">
        <v>525</v>
      </c>
      <c r="F34" s="49" t="s">
        <v>190</v>
      </c>
      <c r="G34" s="49" t="s">
        <v>574</v>
      </c>
      <c r="H34" s="51">
        <v>1</v>
      </c>
      <c r="I34" s="49" t="s">
        <v>70</v>
      </c>
      <c r="J34" s="51"/>
      <c r="K34" s="49"/>
      <c r="L34" s="49"/>
      <c r="M34" s="53" t="s">
        <v>668</v>
      </c>
      <c r="N34" t="str">
        <f t="shared" si="0"/>
        <v xml:space="preserve"> 1</v>
      </c>
    </row>
    <row r="35" spans="1:14" ht="15" x14ac:dyDescent="0.25">
      <c r="A35" s="48">
        <v>79</v>
      </c>
      <c r="B35" s="49" t="s">
        <v>523</v>
      </c>
      <c r="C35" s="50">
        <v>45131</v>
      </c>
      <c r="D35" s="49" t="s">
        <v>524</v>
      </c>
      <c r="E35" s="49" t="s">
        <v>525</v>
      </c>
      <c r="F35" s="49" t="s">
        <v>193</v>
      </c>
      <c r="G35" s="49" t="s">
        <v>574</v>
      </c>
      <c r="H35" s="51">
        <v>1</v>
      </c>
      <c r="I35" s="49" t="s">
        <v>70</v>
      </c>
      <c r="J35" s="51"/>
      <c r="K35" s="49"/>
      <c r="L35" s="49"/>
      <c r="M35" s="53" t="s">
        <v>668</v>
      </c>
      <c r="N35" t="str">
        <f t="shared" si="0"/>
        <v xml:space="preserve"> 1</v>
      </c>
    </row>
    <row r="36" spans="1:14" ht="15" x14ac:dyDescent="0.25">
      <c r="A36" s="48">
        <v>83</v>
      </c>
      <c r="B36" s="49" t="s">
        <v>523</v>
      </c>
      <c r="C36" s="50">
        <v>45131</v>
      </c>
      <c r="D36" s="49" t="s">
        <v>524</v>
      </c>
      <c r="E36" s="49" t="s">
        <v>525</v>
      </c>
      <c r="F36" s="49" t="s">
        <v>198</v>
      </c>
      <c r="G36" s="49" t="s">
        <v>577</v>
      </c>
      <c r="H36" s="51">
        <v>1</v>
      </c>
      <c r="I36" s="49" t="s">
        <v>70</v>
      </c>
      <c r="J36" s="51"/>
      <c r="K36" s="49"/>
      <c r="L36" s="49"/>
      <c r="M36" s="53" t="s">
        <v>668</v>
      </c>
      <c r="N36" t="str">
        <f t="shared" si="0"/>
        <v xml:space="preserve"> 1</v>
      </c>
    </row>
    <row r="37" spans="1:14" ht="15" x14ac:dyDescent="0.25">
      <c r="A37" s="48">
        <v>86</v>
      </c>
      <c r="B37" s="49" t="s">
        <v>523</v>
      </c>
      <c r="C37" s="50">
        <v>45131</v>
      </c>
      <c r="D37" s="49" t="s">
        <v>524</v>
      </c>
      <c r="E37" s="49" t="s">
        <v>525</v>
      </c>
      <c r="F37" s="49" t="s">
        <v>201</v>
      </c>
      <c r="G37" s="49" t="s">
        <v>580</v>
      </c>
      <c r="H37" s="51">
        <v>1</v>
      </c>
      <c r="I37" s="49" t="s">
        <v>70</v>
      </c>
      <c r="J37" s="51"/>
      <c r="K37" s="49"/>
      <c r="L37" s="49"/>
      <c r="M37" s="53" t="s">
        <v>668</v>
      </c>
      <c r="N37" t="str">
        <f t="shared" si="0"/>
        <v xml:space="preserve"> 1</v>
      </c>
    </row>
    <row r="38" spans="1:14" ht="15" x14ac:dyDescent="0.25">
      <c r="A38" s="48">
        <v>87</v>
      </c>
      <c r="B38" s="49" t="s">
        <v>523</v>
      </c>
      <c r="C38" s="50">
        <v>45131</v>
      </c>
      <c r="D38" s="49" t="s">
        <v>524</v>
      </c>
      <c r="E38" s="49" t="s">
        <v>525</v>
      </c>
      <c r="F38" s="49" t="s">
        <v>202</v>
      </c>
      <c r="G38" s="49" t="s">
        <v>581</v>
      </c>
      <c r="H38" s="51">
        <v>1</v>
      </c>
      <c r="I38" s="49" t="s">
        <v>70</v>
      </c>
      <c r="J38" s="51"/>
      <c r="K38" s="49"/>
      <c r="L38" s="49"/>
      <c r="M38" s="53" t="s">
        <v>668</v>
      </c>
      <c r="N38" t="str">
        <f t="shared" si="0"/>
        <v xml:space="preserve"> 1</v>
      </c>
    </row>
    <row r="39" spans="1:14" ht="15" x14ac:dyDescent="0.25">
      <c r="A39" s="48">
        <v>88</v>
      </c>
      <c r="B39" s="49" t="s">
        <v>523</v>
      </c>
      <c r="C39" s="50">
        <v>45131</v>
      </c>
      <c r="D39" s="49" t="s">
        <v>524</v>
      </c>
      <c r="E39" s="49" t="s">
        <v>525</v>
      </c>
      <c r="F39" s="49" t="s">
        <v>203</v>
      </c>
      <c r="G39" s="49" t="s">
        <v>580</v>
      </c>
      <c r="H39" s="51">
        <v>1</v>
      </c>
      <c r="I39" s="49" t="s">
        <v>70</v>
      </c>
      <c r="J39" s="51"/>
      <c r="K39" s="49"/>
      <c r="L39" s="49"/>
      <c r="M39" s="53" t="s">
        <v>668</v>
      </c>
      <c r="N39" t="str">
        <f t="shared" si="0"/>
        <v xml:space="preserve"> 1</v>
      </c>
    </row>
    <row r="40" spans="1:14" ht="15" x14ac:dyDescent="0.25">
      <c r="A40" s="48">
        <v>91</v>
      </c>
      <c r="B40" s="49" t="s">
        <v>523</v>
      </c>
      <c r="C40" s="50">
        <v>45131</v>
      </c>
      <c r="D40" s="49" t="s">
        <v>524</v>
      </c>
      <c r="E40" s="49" t="s">
        <v>525</v>
      </c>
      <c r="F40" s="49" t="s">
        <v>206</v>
      </c>
      <c r="G40" s="49" t="s">
        <v>580</v>
      </c>
      <c r="H40" s="51">
        <v>1</v>
      </c>
      <c r="I40" s="49" t="s">
        <v>70</v>
      </c>
      <c r="J40" s="51"/>
      <c r="K40" s="49"/>
      <c r="L40" s="49"/>
      <c r="M40" s="53" t="s">
        <v>668</v>
      </c>
      <c r="N40" t="str">
        <f t="shared" si="0"/>
        <v xml:space="preserve"> 1</v>
      </c>
    </row>
    <row r="41" spans="1:14" ht="15" x14ac:dyDescent="0.25">
      <c r="A41" s="48">
        <v>104</v>
      </c>
      <c r="B41" s="49" t="s">
        <v>523</v>
      </c>
      <c r="C41" s="50">
        <v>45131</v>
      </c>
      <c r="D41" s="49" t="s">
        <v>524</v>
      </c>
      <c r="E41" s="49" t="s">
        <v>525</v>
      </c>
      <c r="F41" s="49" t="s">
        <v>225</v>
      </c>
      <c r="G41" s="49" t="s">
        <v>588</v>
      </c>
      <c r="H41" s="51">
        <v>1</v>
      </c>
      <c r="I41" s="49" t="s">
        <v>70</v>
      </c>
      <c r="J41" s="51"/>
      <c r="K41" s="49"/>
      <c r="L41" s="49"/>
      <c r="M41" s="53" t="s">
        <v>668</v>
      </c>
      <c r="N41" t="str">
        <f t="shared" si="0"/>
        <v xml:space="preserve"> 1</v>
      </c>
    </row>
    <row r="42" spans="1:14" ht="15" x14ac:dyDescent="0.25">
      <c r="A42" s="48">
        <v>111</v>
      </c>
      <c r="B42" s="49" t="s">
        <v>523</v>
      </c>
      <c r="C42" s="50">
        <v>45131</v>
      </c>
      <c r="D42" s="49" t="s">
        <v>524</v>
      </c>
      <c r="E42" s="49" t="s">
        <v>525</v>
      </c>
      <c r="F42" s="49" t="s">
        <v>451</v>
      </c>
      <c r="G42" s="49" t="s">
        <v>531</v>
      </c>
      <c r="H42" s="51">
        <v>1</v>
      </c>
      <c r="I42" s="49" t="s">
        <v>70</v>
      </c>
      <c r="J42" s="51"/>
      <c r="K42" s="49"/>
      <c r="L42" s="49"/>
      <c r="M42" s="53" t="s">
        <v>668</v>
      </c>
      <c r="N42" t="str">
        <f t="shared" si="0"/>
        <v xml:space="preserve"> 1</v>
      </c>
    </row>
    <row r="43" spans="1:14" ht="15" x14ac:dyDescent="0.25">
      <c r="A43" s="48">
        <v>112</v>
      </c>
      <c r="B43" s="49" t="s">
        <v>523</v>
      </c>
      <c r="C43" s="50">
        <v>45131</v>
      </c>
      <c r="D43" s="49" t="s">
        <v>524</v>
      </c>
      <c r="E43" s="49" t="s">
        <v>525</v>
      </c>
      <c r="F43" s="49" t="s">
        <v>452</v>
      </c>
      <c r="G43" s="49" t="s">
        <v>592</v>
      </c>
      <c r="H43" s="51">
        <v>1</v>
      </c>
      <c r="I43" s="49" t="s">
        <v>70</v>
      </c>
      <c r="J43" s="51"/>
      <c r="K43" s="49"/>
      <c r="L43" s="49"/>
      <c r="M43" s="53" t="s">
        <v>668</v>
      </c>
      <c r="N43" t="str">
        <f t="shared" si="0"/>
        <v xml:space="preserve"> 1</v>
      </c>
    </row>
    <row r="44" spans="1:14" x14ac:dyDescent="0.2">
      <c r="A44" s="48">
        <v>1</v>
      </c>
      <c r="B44" s="49" t="s">
        <v>523</v>
      </c>
      <c r="C44" s="50">
        <v>45131</v>
      </c>
      <c r="D44" s="49" t="s">
        <v>524</v>
      </c>
      <c r="E44" s="49" t="s">
        <v>525</v>
      </c>
      <c r="F44" s="49" t="s">
        <v>67</v>
      </c>
      <c r="G44" s="49" t="s">
        <v>526</v>
      </c>
      <c r="H44" s="51">
        <v>1</v>
      </c>
      <c r="I44" s="49" t="s">
        <v>70</v>
      </c>
      <c r="J44" s="51"/>
      <c r="K44" s="49"/>
      <c r="L44" s="49"/>
      <c r="M44" t="s">
        <v>669</v>
      </c>
      <c r="N44" t="str">
        <f t="shared" si="0"/>
        <v xml:space="preserve"> 2</v>
      </c>
    </row>
    <row r="45" spans="1:14" x14ac:dyDescent="0.2">
      <c r="A45" s="48">
        <v>2</v>
      </c>
      <c r="B45" s="49" t="s">
        <v>523</v>
      </c>
      <c r="C45" s="50">
        <v>45131</v>
      </c>
      <c r="D45" s="49" t="s">
        <v>524</v>
      </c>
      <c r="E45" s="49" t="s">
        <v>525</v>
      </c>
      <c r="F45" s="49" t="s">
        <v>72</v>
      </c>
      <c r="G45" s="49" t="s">
        <v>527</v>
      </c>
      <c r="H45" s="51">
        <v>1</v>
      </c>
      <c r="I45" s="49" t="s">
        <v>70</v>
      </c>
      <c r="J45" s="51"/>
      <c r="K45" s="49"/>
      <c r="L45" s="49"/>
      <c r="M45" t="s">
        <v>669</v>
      </c>
      <c r="N45" t="str">
        <f t="shared" si="0"/>
        <v xml:space="preserve"> 2</v>
      </c>
    </row>
    <row r="46" spans="1:14" x14ac:dyDescent="0.2">
      <c r="A46" s="48">
        <v>15</v>
      </c>
      <c r="B46" s="49" t="s">
        <v>523</v>
      </c>
      <c r="C46" s="50">
        <v>45131</v>
      </c>
      <c r="D46" s="49" t="s">
        <v>524</v>
      </c>
      <c r="E46" s="49" t="s">
        <v>525</v>
      </c>
      <c r="F46" s="49" t="s">
        <v>362</v>
      </c>
      <c r="G46" s="49" t="s">
        <v>534</v>
      </c>
      <c r="H46" s="51">
        <v>1</v>
      </c>
      <c r="I46" s="49" t="s">
        <v>70</v>
      </c>
      <c r="J46" s="51"/>
      <c r="K46" s="49"/>
      <c r="L46" s="49"/>
      <c r="M46" t="s">
        <v>669</v>
      </c>
      <c r="N46" t="str">
        <f t="shared" si="0"/>
        <v xml:space="preserve"> 2</v>
      </c>
    </row>
    <row r="47" spans="1:14" x14ac:dyDescent="0.2">
      <c r="A47" s="48">
        <v>16</v>
      </c>
      <c r="B47" s="49" t="s">
        <v>523</v>
      </c>
      <c r="C47" s="50">
        <v>45131</v>
      </c>
      <c r="D47" s="49" t="s">
        <v>524</v>
      </c>
      <c r="E47" s="49" t="s">
        <v>525</v>
      </c>
      <c r="F47" s="49" t="s">
        <v>364</v>
      </c>
      <c r="G47" s="49" t="s">
        <v>535</v>
      </c>
      <c r="H47" s="51">
        <v>1</v>
      </c>
      <c r="I47" s="49" t="s">
        <v>70</v>
      </c>
      <c r="J47" s="51"/>
      <c r="K47" s="49"/>
      <c r="L47" s="49"/>
      <c r="M47" t="s">
        <v>669</v>
      </c>
      <c r="N47" t="str">
        <f t="shared" si="0"/>
        <v xml:space="preserve"> 2</v>
      </c>
    </row>
    <row r="48" spans="1:14" x14ac:dyDescent="0.2">
      <c r="A48" s="48">
        <v>17</v>
      </c>
      <c r="B48" s="49" t="s">
        <v>523</v>
      </c>
      <c r="C48" s="50">
        <v>45131</v>
      </c>
      <c r="D48" s="49" t="s">
        <v>524</v>
      </c>
      <c r="E48" s="49" t="s">
        <v>525</v>
      </c>
      <c r="F48" s="49" t="s">
        <v>366</v>
      </c>
      <c r="G48" s="49" t="s">
        <v>536</v>
      </c>
      <c r="H48" s="51">
        <v>1</v>
      </c>
      <c r="I48" s="49" t="s">
        <v>70</v>
      </c>
      <c r="J48" s="51"/>
      <c r="K48" s="49"/>
      <c r="L48" s="49"/>
      <c r="M48" t="s">
        <v>669</v>
      </c>
      <c r="N48" t="str">
        <f t="shared" si="0"/>
        <v xml:space="preserve"> 2</v>
      </c>
    </row>
    <row r="49" spans="1:14" x14ac:dyDescent="0.2">
      <c r="A49" s="48">
        <v>18</v>
      </c>
      <c r="B49" s="49" t="s">
        <v>523</v>
      </c>
      <c r="C49" s="50">
        <v>45131</v>
      </c>
      <c r="D49" s="49" t="s">
        <v>524</v>
      </c>
      <c r="E49" s="49" t="s">
        <v>525</v>
      </c>
      <c r="F49" s="49" t="s">
        <v>368</v>
      </c>
      <c r="G49" s="49" t="s">
        <v>537</v>
      </c>
      <c r="H49" s="51">
        <v>1</v>
      </c>
      <c r="I49" s="49" t="s">
        <v>70</v>
      </c>
      <c r="J49" s="51"/>
      <c r="K49" s="49"/>
      <c r="L49" s="49"/>
      <c r="M49" t="s">
        <v>669</v>
      </c>
      <c r="N49" t="str">
        <f t="shared" si="0"/>
        <v xml:space="preserve"> 2</v>
      </c>
    </row>
    <row r="50" spans="1:14" x14ac:dyDescent="0.2">
      <c r="A50" s="48">
        <v>19</v>
      </c>
      <c r="B50" s="49" t="s">
        <v>523</v>
      </c>
      <c r="C50" s="50">
        <v>45131</v>
      </c>
      <c r="D50" s="49" t="s">
        <v>524</v>
      </c>
      <c r="E50" s="49" t="s">
        <v>525</v>
      </c>
      <c r="F50" s="49" t="s">
        <v>370</v>
      </c>
      <c r="G50" s="49" t="s">
        <v>538</v>
      </c>
      <c r="H50" s="51">
        <v>1</v>
      </c>
      <c r="I50" s="49" t="s">
        <v>70</v>
      </c>
      <c r="J50" s="51"/>
      <c r="K50" s="49"/>
      <c r="L50" s="49"/>
      <c r="M50" t="s">
        <v>669</v>
      </c>
      <c r="N50" t="str">
        <f t="shared" si="0"/>
        <v xml:space="preserve"> 2</v>
      </c>
    </row>
    <row r="51" spans="1:14" x14ac:dyDescent="0.2">
      <c r="A51" s="48">
        <v>20</v>
      </c>
      <c r="B51" s="49" t="s">
        <v>523</v>
      </c>
      <c r="C51" s="50">
        <v>45131</v>
      </c>
      <c r="D51" s="49" t="s">
        <v>524</v>
      </c>
      <c r="E51" s="49" t="s">
        <v>525</v>
      </c>
      <c r="F51" s="49" t="s">
        <v>103</v>
      </c>
      <c r="G51" s="49" t="s">
        <v>539</v>
      </c>
      <c r="H51" s="51">
        <v>1</v>
      </c>
      <c r="I51" s="49" t="s">
        <v>70</v>
      </c>
      <c r="J51" s="51"/>
      <c r="K51" s="49"/>
      <c r="L51" s="49"/>
      <c r="M51" t="s">
        <v>669</v>
      </c>
      <c r="N51" t="str">
        <f t="shared" si="0"/>
        <v xml:space="preserve"> 2</v>
      </c>
    </row>
    <row r="52" spans="1:14" x14ac:dyDescent="0.2">
      <c r="A52" s="48">
        <v>22</v>
      </c>
      <c r="B52" s="49" t="s">
        <v>523</v>
      </c>
      <c r="C52" s="50">
        <v>45131</v>
      </c>
      <c r="D52" s="49" t="s">
        <v>524</v>
      </c>
      <c r="E52" s="49" t="s">
        <v>525</v>
      </c>
      <c r="F52" s="49" t="s">
        <v>106</v>
      </c>
      <c r="G52" s="49" t="s">
        <v>541</v>
      </c>
      <c r="H52" s="51">
        <v>1</v>
      </c>
      <c r="I52" s="49" t="s">
        <v>70</v>
      </c>
      <c r="J52" s="51"/>
      <c r="K52" s="49"/>
      <c r="L52" s="49"/>
      <c r="M52" t="s">
        <v>669</v>
      </c>
      <c r="N52" t="str">
        <f t="shared" si="0"/>
        <v xml:space="preserve"> 2</v>
      </c>
    </row>
    <row r="53" spans="1:14" ht="47.25" customHeight="1" x14ac:dyDescent="0.2">
      <c r="A53" s="48">
        <v>23</v>
      </c>
      <c r="B53" s="49" t="s">
        <v>523</v>
      </c>
      <c r="C53" s="50">
        <v>45131</v>
      </c>
      <c r="D53" s="49" t="s">
        <v>524</v>
      </c>
      <c r="E53" s="49" t="s">
        <v>525</v>
      </c>
      <c r="F53" s="49" t="s">
        <v>107</v>
      </c>
      <c r="G53" s="49" t="s">
        <v>542</v>
      </c>
      <c r="H53" s="51">
        <v>1</v>
      </c>
      <c r="I53" s="49" t="s">
        <v>70</v>
      </c>
      <c r="J53" s="51"/>
      <c r="K53" s="49"/>
      <c r="L53" s="49"/>
      <c r="M53" t="s">
        <v>669</v>
      </c>
      <c r="N53" t="str">
        <f t="shared" si="0"/>
        <v xml:space="preserve"> 2</v>
      </c>
    </row>
    <row r="54" spans="1:14" x14ac:dyDescent="0.2">
      <c r="A54" s="48">
        <v>24</v>
      </c>
      <c r="B54" s="49" t="s">
        <v>523</v>
      </c>
      <c r="C54" s="50">
        <v>45131</v>
      </c>
      <c r="D54" s="49" t="s">
        <v>524</v>
      </c>
      <c r="E54" s="49" t="s">
        <v>525</v>
      </c>
      <c r="F54" s="49" t="s">
        <v>108</v>
      </c>
      <c r="G54" s="49" t="s">
        <v>543</v>
      </c>
      <c r="H54" s="51">
        <v>1</v>
      </c>
      <c r="I54" s="49" t="s">
        <v>70</v>
      </c>
      <c r="J54" s="51"/>
      <c r="K54" s="49"/>
      <c r="L54" s="49"/>
      <c r="M54" t="s">
        <v>669</v>
      </c>
      <c r="N54" t="str">
        <f t="shared" si="0"/>
        <v xml:space="preserve"> 2</v>
      </c>
    </row>
    <row r="55" spans="1:14" x14ac:dyDescent="0.2">
      <c r="A55" s="48">
        <v>25</v>
      </c>
      <c r="B55" s="49" t="s">
        <v>523</v>
      </c>
      <c r="C55" s="50">
        <v>45131</v>
      </c>
      <c r="D55" s="49" t="s">
        <v>524</v>
      </c>
      <c r="E55" s="49" t="s">
        <v>525</v>
      </c>
      <c r="F55" s="49" t="s">
        <v>109</v>
      </c>
      <c r="G55" s="49" t="s">
        <v>543</v>
      </c>
      <c r="H55" s="51">
        <v>1</v>
      </c>
      <c r="I55" s="49" t="s">
        <v>70</v>
      </c>
      <c r="J55" s="51"/>
      <c r="K55" s="49"/>
      <c r="L55" s="49"/>
      <c r="M55" t="s">
        <v>669</v>
      </c>
      <c r="N55" t="str">
        <f t="shared" si="0"/>
        <v xml:space="preserve"> 2</v>
      </c>
    </row>
    <row r="56" spans="1:14" x14ac:dyDescent="0.2">
      <c r="A56" s="48">
        <v>29</v>
      </c>
      <c r="B56" s="49" t="s">
        <v>523</v>
      </c>
      <c r="C56" s="50">
        <v>45131</v>
      </c>
      <c r="D56" s="49" t="s">
        <v>524</v>
      </c>
      <c r="E56" s="49" t="s">
        <v>525</v>
      </c>
      <c r="F56" s="49" t="s">
        <v>116</v>
      </c>
      <c r="G56" s="49" t="s">
        <v>547</v>
      </c>
      <c r="H56" s="51">
        <v>1</v>
      </c>
      <c r="I56" s="49" t="s">
        <v>70</v>
      </c>
      <c r="J56" s="51"/>
      <c r="K56" s="49"/>
      <c r="L56" s="49"/>
      <c r="M56" t="s">
        <v>669</v>
      </c>
      <c r="N56" t="str">
        <f t="shared" si="0"/>
        <v xml:space="preserve"> 2</v>
      </c>
    </row>
    <row r="57" spans="1:14" x14ac:dyDescent="0.2">
      <c r="A57" s="48">
        <v>30</v>
      </c>
      <c r="B57" s="49" t="s">
        <v>523</v>
      </c>
      <c r="C57" s="50">
        <v>45131</v>
      </c>
      <c r="D57" s="49" t="s">
        <v>524</v>
      </c>
      <c r="E57" s="49" t="s">
        <v>525</v>
      </c>
      <c r="F57" s="49" t="s">
        <v>117</v>
      </c>
      <c r="G57" s="49" t="s">
        <v>547</v>
      </c>
      <c r="H57" s="51">
        <v>1</v>
      </c>
      <c r="I57" s="49" t="s">
        <v>70</v>
      </c>
      <c r="J57" s="51"/>
      <c r="K57" s="49"/>
      <c r="L57" s="49"/>
      <c r="M57" t="s">
        <v>669</v>
      </c>
      <c r="N57" t="str">
        <f t="shared" si="0"/>
        <v xml:space="preserve"> 2</v>
      </c>
    </row>
    <row r="58" spans="1:14" x14ac:dyDescent="0.2">
      <c r="A58" s="48">
        <v>31</v>
      </c>
      <c r="B58" s="49" t="s">
        <v>523</v>
      </c>
      <c r="C58" s="50">
        <v>45131</v>
      </c>
      <c r="D58" s="49" t="s">
        <v>524</v>
      </c>
      <c r="E58" s="49" t="s">
        <v>525</v>
      </c>
      <c r="F58" s="49" t="s">
        <v>119</v>
      </c>
      <c r="G58" s="49" t="s">
        <v>547</v>
      </c>
      <c r="H58" s="51">
        <v>1</v>
      </c>
      <c r="I58" s="49" t="s">
        <v>70</v>
      </c>
      <c r="J58" s="51"/>
      <c r="K58" s="49"/>
      <c r="L58" s="49"/>
      <c r="M58" t="s">
        <v>669</v>
      </c>
      <c r="N58" t="str">
        <f t="shared" si="0"/>
        <v xml:space="preserve"> 2</v>
      </c>
    </row>
    <row r="59" spans="1:14" x14ac:dyDescent="0.2">
      <c r="A59" s="48">
        <v>32</v>
      </c>
      <c r="B59" s="49" t="s">
        <v>523</v>
      </c>
      <c r="C59" s="50">
        <v>45131</v>
      </c>
      <c r="D59" s="49" t="s">
        <v>524</v>
      </c>
      <c r="E59" s="49" t="s">
        <v>525</v>
      </c>
      <c r="F59" s="49" t="s">
        <v>120</v>
      </c>
      <c r="G59" s="49" t="s">
        <v>547</v>
      </c>
      <c r="H59" s="51">
        <v>1</v>
      </c>
      <c r="I59" s="49" t="s">
        <v>70</v>
      </c>
      <c r="J59" s="51"/>
      <c r="K59" s="49"/>
      <c r="L59" s="49"/>
      <c r="M59" t="s">
        <v>669</v>
      </c>
      <c r="N59" t="str">
        <f t="shared" si="0"/>
        <v xml:space="preserve"> 2</v>
      </c>
    </row>
    <row r="60" spans="1:14" x14ac:dyDescent="0.2">
      <c r="A60" s="48">
        <v>33</v>
      </c>
      <c r="B60" s="49" t="s">
        <v>523</v>
      </c>
      <c r="C60" s="50">
        <v>45131</v>
      </c>
      <c r="D60" s="49" t="s">
        <v>524</v>
      </c>
      <c r="E60" s="49" t="s">
        <v>525</v>
      </c>
      <c r="F60" s="49" t="s">
        <v>122</v>
      </c>
      <c r="G60" s="49" t="s">
        <v>547</v>
      </c>
      <c r="H60" s="51">
        <v>1</v>
      </c>
      <c r="I60" s="49" t="s">
        <v>70</v>
      </c>
      <c r="J60" s="51"/>
      <c r="K60" s="49"/>
      <c r="L60" s="49"/>
      <c r="M60" t="s">
        <v>669</v>
      </c>
      <c r="N60" t="str">
        <f t="shared" si="0"/>
        <v xml:space="preserve"> 2</v>
      </c>
    </row>
    <row r="61" spans="1:14" x14ac:dyDescent="0.2">
      <c r="A61" s="48">
        <v>34</v>
      </c>
      <c r="B61" s="49" t="s">
        <v>523</v>
      </c>
      <c r="C61" s="50">
        <v>45131</v>
      </c>
      <c r="D61" s="49" t="s">
        <v>524</v>
      </c>
      <c r="E61" s="49" t="s">
        <v>525</v>
      </c>
      <c r="F61" s="49" t="s">
        <v>124</v>
      </c>
      <c r="G61" s="49" t="s">
        <v>548</v>
      </c>
      <c r="H61" s="51">
        <v>1</v>
      </c>
      <c r="I61" s="49" t="s">
        <v>70</v>
      </c>
      <c r="J61" s="51"/>
      <c r="K61" s="49"/>
      <c r="L61" s="49"/>
      <c r="M61" t="s">
        <v>669</v>
      </c>
      <c r="N61" t="str">
        <f t="shared" si="0"/>
        <v xml:space="preserve"> 2</v>
      </c>
    </row>
    <row r="62" spans="1:14" x14ac:dyDescent="0.2">
      <c r="A62" s="48">
        <v>35</v>
      </c>
      <c r="B62" s="49" t="s">
        <v>523</v>
      </c>
      <c r="C62" s="50">
        <v>45131</v>
      </c>
      <c r="D62" s="49" t="s">
        <v>524</v>
      </c>
      <c r="E62" s="49" t="s">
        <v>525</v>
      </c>
      <c r="F62" s="49" t="s">
        <v>129</v>
      </c>
      <c r="G62" s="49" t="s">
        <v>547</v>
      </c>
      <c r="H62" s="51">
        <v>1</v>
      </c>
      <c r="I62" s="49" t="s">
        <v>70</v>
      </c>
      <c r="J62" s="51"/>
      <c r="K62" s="49"/>
      <c r="L62" s="49"/>
      <c r="M62" t="s">
        <v>669</v>
      </c>
      <c r="N62" t="str">
        <f t="shared" si="0"/>
        <v xml:space="preserve"> 2</v>
      </c>
    </row>
    <row r="63" spans="1:14" x14ac:dyDescent="0.2">
      <c r="A63" s="48">
        <v>36</v>
      </c>
      <c r="B63" s="49" t="s">
        <v>523</v>
      </c>
      <c r="C63" s="50">
        <v>45131</v>
      </c>
      <c r="D63" s="49" t="s">
        <v>524</v>
      </c>
      <c r="E63" s="49" t="s">
        <v>525</v>
      </c>
      <c r="F63" s="49" t="s">
        <v>131</v>
      </c>
      <c r="G63" s="49" t="s">
        <v>548</v>
      </c>
      <c r="H63" s="51">
        <v>1</v>
      </c>
      <c r="I63" s="49" t="s">
        <v>70</v>
      </c>
      <c r="J63" s="51"/>
      <c r="K63" s="49"/>
      <c r="L63" s="49"/>
      <c r="M63" t="s">
        <v>669</v>
      </c>
      <c r="N63" t="str">
        <f t="shared" si="0"/>
        <v xml:space="preserve"> 2</v>
      </c>
    </row>
    <row r="64" spans="1:14" x14ac:dyDescent="0.2">
      <c r="A64" s="48">
        <v>37</v>
      </c>
      <c r="B64" s="49" t="s">
        <v>523</v>
      </c>
      <c r="C64" s="50">
        <v>45131</v>
      </c>
      <c r="D64" s="49" t="s">
        <v>524</v>
      </c>
      <c r="E64" s="49" t="s">
        <v>525</v>
      </c>
      <c r="F64" s="49" t="s">
        <v>132</v>
      </c>
      <c r="G64" s="49" t="s">
        <v>549</v>
      </c>
      <c r="H64" s="51">
        <v>1</v>
      </c>
      <c r="I64" s="49" t="s">
        <v>70</v>
      </c>
      <c r="J64" s="51"/>
      <c r="K64" s="49"/>
      <c r="L64" s="49"/>
      <c r="M64" t="s">
        <v>669</v>
      </c>
      <c r="N64" t="str">
        <f t="shared" si="0"/>
        <v xml:space="preserve"> 2</v>
      </c>
    </row>
    <row r="65" spans="1:14" ht="47.25" customHeight="1" x14ac:dyDescent="0.2">
      <c r="A65" s="48">
        <v>38</v>
      </c>
      <c r="B65" s="49" t="s">
        <v>523</v>
      </c>
      <c r="C65" s="50">
        <v>45131</v>
      </c>
      <c r="D65" s="49" t="s">
        <v>524</v>
      </c>
      <c r="E65" s="49" t="s">
        <v>525</v>
      </c>
      <c r="F65" s="49" t="s">
        <v>133</v>
      </c>
      <c r="G65" s="49" t="s">
        <v>549</v>
      </c>
      <c r="H65" s="51">
        <v>1</v>
      </c>
      <c r="I65" s="49" t="s">
        <v>70</v>
      </c>
      <c r="J65" s="51"/>
      <c r="K65" s="49"/>
      <c r="L65" s="49"/>
      <c r="M65" t="s">
        <v>669</v>
      </c>
      <c r="N65" t="str">
        <f t="shared" si="0"/>
        <v xml:space="preserve"> 2</v>
      </c>
    </row>
    <row r="66" spans="1:14" x14ac:dyDescent="0.2">
      <c r="A66" s="48">
        <v>39</v>
      </c>
      <c r="B66" s="49" t="s">
        <v>523</v>
      </c>
      <c r="C66" s="50">
        <v>45131</v>
      </c>
      <c r="D66" s="49" t="s">
        <v>524</v>
      </c>
      <c r="E66" s="49" t="s">
        <v>525</v>
      </c>
      <c r="F66" s="49" t="s">
        <v>134</v>
      </c>
      <c r="G66" s="49" t="s">
        <v>549</v>
      </c>
      <c r="H66" s="51">
        <v>1</v>
      </c>
      <c r="I66" s="49" t="s">
        <v>70</v>
      </c>
      <c r="J66" s="51"/>
      <c r="K66" s="49"/>
      <c r="L66" s="49"/>
      <c r="M66" t="s">
        <v>669</v>
      </c>
      <c r="N66" t="str">
        <f t="shared" ref="N66:N129" si="1">RIGHT(M66,2)</f>
        <v xml:space="preserve"> 2</v>
      </c>
    </row>
    <row r="67" spans="1:14" x14ac:dyDescent="0.2">
      <c r="A67" s="48">
        <v>40</v>
      </c>
      <c r="B67" s="49" t="s">
        <v>523</v>
      </c>
      <c r="C67" s="50">
        <v>45131</v>
      </c>
      <c r="D67" s="49" t="s">
        <v>524</v>
      </c>
      <c r="E67" s="49" t="s">
        <v>525</v>
      </c>
      <c r="F67" s="49" t="s">
        <v>135</v>
      </c>
      <c r="G67" s="49" t="s">
        <v>549</v>
      </c>
      <c r="H67" s="51">
        <v>1</v>
      </c>
      <c r="I67" s="49" t="s">
        <v>70</v>
      </c>
      <c r="J67" s="51"/>
      <c r="K67" s="49"/>
      <c r="L67" s="49"/>
      <c r="M67" t="s">
        <v>669</v>
      </c>
      <c r="N67" t="str">
        <f t="shared" si="1"/>
        <v xml:space="preserve"> 2</v>
      </c>
    </row>
    <row r="68" spans="1:14" ht="47.25" customHeight="1" x14ac:dyDescent="0.2">
      <c r="A68" s="48">
        <v>41</v>
      </c>
      <c r="B68" s="49" t="s">
        <v>523</v>
      </c>
      <c r="C68" s="50">
        <v>45131</v>
      </c>
      <c r="D68" s="49" t="s">
        <v>524</v>
      </c>
      <c r="E68" s="49" t="s">
        <v>525</v>
      </c>
      <c r="F68" s="49" t="s">
        <v>136</v>
      </c>
      <c r="G68" s="49" t="s">
        <v>549</v>
      </c>
      <c r="H68" s="51">
        <v>1</v>
      </c>
      <c r="I68" s="49" t="s">
        <v>70</v>
      </c>
      <c r="J68" s="51"/>
      <c r="K68" s="49"/>
      <c r="L68" s="49"/>
      <c r="M68" t="s">
        <v>669</v>
      </c>
      <c r="N68" t="str">
        <f t="shared" si="1"/>
        <v xml:space="preserve"> 2</v>
      </c>
    </row>
    <row r="69" spans="1:14" x14ac:dyDescent="0.2">
      <c r="A69" s="48">
        <v>42</v>
      </c>
      <c r="B69" s="49" t="s">
        <v>523</v>
      </c>
      <c r="C69" s="50">
        <v>45131</v>
      </c>
      <c r="D69" s="49" t="s">
        <v>524</v>
      </c>
      <c r="E69" s="49" t="s">
        <v>525</v>
      </c>
      <c r="F69" s="49" t="s">
        <v>137</v>
      </c>
      <c r="G69" s="49" t="s">
        <v>549</v>
      </c>
      <c r="H69" s="51">
        <v>1</v>
      </c>
      <c r="I69" s="49" t="s">
        <v>70</v>
      </c>
      <c r="J69" s="51"/>
      <c r="K69" s="49"/>
      <c r="L69" s="49"/>
      <c r="M69" t="s">
        <v>669</v>
      </c>
      <c r="N69" t="str">
        <f t="shared" si="1"/>
        <v xml:space="preserve"> 2</v>
      </c>
    </row>
    <row r="70" spans="1:14" x14ac:dyDescent="0.2">
      <c r="A70" s="48">
        <v>43</v>
      </c>
      <c r="B70" s="49" t="s">
        <v>523</v>
      </c>
      <c r="C70" s="50">
        <v>45131</v>
      </c>
      <c r="D70" s="49" t="s">
        <v>524</v>
      </c>
      <c r="E70" s="49" t="s">
        <v>525</v>
      </c>
      <c r="F70" s="49" t="s">
        <v>138</v>
      </c>
      <c r="G70" s="49" t="s">
        <v>549</v>
      </c>
      <c r="H70" s="51">
        <v>1</v>
      </c>
      <c r="I70" s="49" t="s">
        <v>70</v>
      </c>
      <c r="J70" s="51"/>
      <c r="K70" s="49"/>
      <c r="L70" s="49"/>
      <c r="M70" t="s">
        <v>669</v>
      </c>
      <c r="N70" t="str">
        <f t="shared" si="1"/>
        <v xml:space="preserve"> 2</v>
      </c>
    </row>
    <row r="71" spans="1:14" x14ac:dyDescent="0.2">
      <c r="A71" s="48">
        <v>44</v>
      </c>
      <c r="B71" s="49" t="s">
        <v>523</v>
      </c>
      <c r="C71" s="50">
        <v>45131</v>
      </c>
      <c r="D71" s="49" t="s">
        <v>524</v>
      </c>
      <c r="E71" s="49" t="s">
        <v>525</v>
      </c>
      <c r="F71" s="49" t="s">
        <v>139</v>
      </c>
      <c r="G71" s="49" t="s">
        <v>550</v>
      </c>
      <c r="H71" s="51">
        <v>1</v>
      </c>
      <c r="I71" s="49" t="s">
        <v>70</v>
      </c>
      <c r="J71" s="51"/>
      <c r="K71" s="49"/>
      <c r="L71" s="49"/>
      <c r="M71" t="s">
        <v>669</v>
      </c>
      <c r="N71" t="str">
        <f t="shared" si="1"/>
        <v xml:space="preserve"> 2</v>
      </c>
    </row>
    <row r="72" spans="1:14" x14ac:dyDescent="0.2">
      <c r="A72" s="48">
        <v>45</v>
      </c>
      <c r="B72" s="49" t="s">
        <v>523</v>
      </c>
      <c r="C72" s="50">
        <v>45131</v>
      </c>
      <c r="D72" s="49" t="s">
        <v>524</v>
      </c>
      <c r="E72" s="49" t="s">
        <v>525</v>
      </c>
      <c r="F72" s="49" t="s">
        <v>140</v>
      </c>
      <c r="G72" s="49" t="s">
        <v>551</v>
      </c>
      <c r="H72" s="51">
        <v>1</v>
      </c>
      <c r="I72" s="49" t="s">
        <v>70</v>
      </c>
      <c r="J72" s="51"/>
      <c r="K72" s="49"/>
      <c r="L72" s="49"/>
      <c r="M72" t="s">
        <v>669</v>
      </c>
      <c r="N72" t="str">
        <f t="shared" si="1"/>
        <v xml:space="preserve"> 2</v>
      </c>
    </row>
    <row r="73" spans="1:14" x14ac:dyDescent="0.2">
      <c r="A73" s="48">
        <v>46</v>
      </c>
      <c r="B73" s="49" t="s">
        <v>523</v>
      </c>
      <c r="C73" s="50">
        <v>45131</v>
      </c>
      <c r="D73" s="49" t="s">
        <v>524</v>
      </c>
      <c r="E73" s="49" t="s">
        <v>525</v>
      </c>
      <c r="F73" s="49" t="s">
        <v>141</v>
      </c>
      <c r="G73" s="49" t="s">
        <v>551</v>
      </c>
      <c r="H73" s="51">
        <v>1</v>
      </c>
      <c r="I73" s="49" t="s">
        <v>70</v>
      </c>
      <c r="J73" s="51"/>
      <c r="K73" s="49"/>
      <c r="L73" s="49"/>
      <c r="M73" t="s">
        <v>669</v>
      </c>
      <c r="N73" t="str">
        <f t="shared" si="1"/>
        <v xml:space="preserve"> 2</v>
      </c>
    </row>
    <row r="74" spans="1:14" ht="47.25" customHeight="1" x14ac:dyDescent="0.2">
      <c r="A74" s="48">
        <v>47</v>
      </c>
      <c r="B74" s="49" t="s">
        <v>523</v>
      </c>
      <c r="C74" s="50">
        <v>45131</v>
      </c>
      <c r="D74" s="49" t="s">
        <v>524</v>
      </c>
      <c r="E74" s="49" t="s">
        <v>525</v>
      </c>
      <c r="F74" s="49" t="s">
        <v>142</v>
      </c>
      <c r="G74" s="49" t="s">
        <v>552</v>
      </c>
      <c r="H74" s="51">
        <v>1</v>
      </c>
      <c r="I74" s="49" t="s">
        <v>70</v>
      </c>
      <c r="J74" s="51"/>
      <c r="K74" s="49"/>
      <c r="L74" s="49"/>
      <c r="M74" t="s">
        <v>669</v>
      </c>
      <c r="N74" t="str">
        <f t="shared" si="1"/>
        <v xml:space="preserve"> 2</v>
      </c>
    </row>
    <row r="75" spans="1:14" ht="15" x14ac:dyDescent="0.25">
      <c r="A75" s="48">
        <v>240</v>
      </c>
      <c r="B75" s="49" t="s">
        <v>523</v>
      </c>
      <c r="C75" s="50">
        <v>45131</v>
      </c>
      <c r="D75" s="49" t="s">
        <v>524</v>
      </c>
      <c r="E75" s="49" t="s">
        <v>525</v>
      </c>
      <c r="F75" s="49" t="s">
        <v>111</v>
      </c>
      <c r="G75" s="49" t="s">
        <v>642</v>
      </c>
      <c r="H75" s="51">
        <v>1</v>
      </c>
      <c r="I75" s="49" t="s">
        <v>70</v>
      </c>
      <c r="J75" s="51"/>
      <c r="K75" s="49"/>
      <c r="L75" s="49"/>
      <c r="M75" s="53" t="s">
        <v>670</v>
      </c>
      <c r="N75" t="str">
        <f t="shared" si="1"/>
        <v xml:space="preserve"> 3</v>
      </c>
    </row>
    <row r="76" spans="1:14" ht="15" x14ac:dyDescent="0.25">
      <c r="A76" s="48">
        <v>241</v>
      </c>
      <c r="B76" s="49" t="s">
        <v>523</v>
      </c>
      <c r="C76" s="50">
        <v>45131</v>
      </c>
      <c r="D76" s="49" t="s">
        <v>524</v>
      </c>
      <c r="E76" s="49" t="s">
        <v>525</v>
      </c>
      <c r="F76" s="49" t="s">
        <v>112</v>
      </c>
      <c r="G76" s="49" t="s">
        <v>642</v>
      </c>
      <c r="H76" s="51">
        <v>1</v>
      </c>
      <c r="I76" s="49" t="s">
        <v>70</v>
      </c>
      <c r="J76" s="51"/>
      <c r="K76" s="49"/>
      <c r="L76" s="49"/>
      <c r="M76" s="53" t="s">
        <v>670</v>
      </c>
      <c r="N76" t="str">
        <f t="shared" si="1"/>
        <v xml:space="preserve"> 3</v>
      </c>
    </row>
    <row r="77" spans="1:14" ht="15" x14ac:dyDescent="0.25">
      <c r="A77" s="48">
        <v>242</v>
      </c>
      <c r="B77" s="49" t="s">
        <v>523</v>
      </c>
      <c r="C77" s="50">
        <v>45131</v>
      </c>
      <c r="D77" s="49" t="s">
        <v>524</v>
      </c>
      <c r="E77" s="49" t="s">
        <v>525</v>
      </c>
      <c r="F77" s="49" t="s">
        <v>115</v>
      </c>
      <c r="G77" s="49" t="s">
        <v>643</v>
      </c>
      <c r="H77" s="51">
        <v>1</v>
      </c>
      <c r="I77" s="49" t="s">
        <v>70</v>
      </c>
      <c r="J77" s="51"/>
      <c r="K77" s="49"/>
      <c r="L77" s="49"/>
      <c r="M77" s="53" t="s">
        <v>670</v>
      </c>
      <c r="N77" t="str">
        <f t="shared" si="1"/>
        <v xml:space="preserve"> 3</v>
      </c>
    </row>
    <row r="78" spans="1:14" ht="15" x14ac:dyDescent="0.25">
      <c r="A78" s="48">
        <v>243</v>
      </c>
      <c r="B78" s="49" t="s">
        <v>523</v>
      </c>
      <c r="C78" s="50">
        <v>45131</v>
      </c>
      <c r="D78" s="49" t="s">
        <v>524</v>
      </c>
      <c r="E78" s="49" t="s">
        <v>525</v>
      </c>
      <c r="F78" s="49" t="s">
        <v>118</v>
      </c>
      <c r="G78" s="49" t="s">
        <v>644</v>
      </c>
      <c r="H78" s="51">
        <v>1</v>
      </c>
      <c r="I78" s="49" t="s">
        <v>70</v>
      </c>
      <c r="J78" s="51"/>
      <c r="K78" s="49"/>
      <c r="L78" s="49"/>
      <c r="M78" s="53" t="s">
        <v>670</v>
      </c>
      <c r="N78" t="str">
        <f t="shared" si="1"/>
        <v xml:space="preserve"> 3</v>
      </c>
    </row>
    <row r="79" spans="1:14" ht="15" x14ac:dyDescent="0.25">
      <c r="A79" s="48">
        <v>245</v>
      </c>
      <c r="B79" s="49" t="s">
        <v>523</v>
      </c>
      <c r="C79" s="50">
        <v>45131</v>
      </c>
      <c r="D79" s="49" t="s">
        <v>524</v>
      </c>
      <c r="E79" s="49" t="s">
        <v>525</v>
      </c>
      <c r="F79" s="49" t="s">
        <v>123</v>
      </c>
      <c r="G79" s="49" t="s">
        <v>646</v>
      </c>
      <c r="H79" s="51">
        <v>1</v>
      </c>
      <c r="I79" s="49" t="s">
        <v>70</v>
      </c>
      <c r="J79" s="51"/>
      <c r="K79" s="49"/>
      <c r="L79" s="49"/>
      <c r="M79" s="53" t="s">
        <v>670</v>
      </c>
      <c r="N79" t="str">
        <f t="shared" si="1"/>
        <v xml:space="preserve"> 3</v>
      </c>
    </row>
    <row r="80" spans="1:14" ht="15" x14ac:dyDescent="0.25">
      <c r="A80" s="48">
        <v>246</v>
      </c>
      <c r="B80" s="49" t="s">
        <v>523</v>
      </c>
      <c r="C80" s="50">
        <v>45131</v>
      </c>
      <c r="D80" s="49" t="s">
        <v>524</v>
      </c>
      <c r="E80" s="49" t="s">
        <v>525</v>
      </c>
      <c r="F80" s="49" t="s">
        <v>125</v>
      </c>
      <c r="G80" s="49" t="s">
        <v>647</v>
      </c>
      <c r="H80" s="51">
        <v>1</v>
      </c>
      <c r="I80" s="49" t="s">
        <v>70</v>
      </c>
      <c r="J80" s="51"/>
      <c r="K80" s="49"/>
      <c r="L80" s="49"/>
      <c r="M80" s="53" t="s">
        <v>670</v>
      </c>
      <c r="N80" t="str">
        <f t="shared" si="1"/>
        <v xml:space="preserve"> 3</v>
      </c>
    </row>
    <row r="81" spans="1:14" ht="15" x14ac:dyDescent="0.25">
      <c r="A81" s="48">
        <v>247</v>
      </c>
      <c r="B81" s="49" t="s">
        <v>523</v>
      </c>
      <c r="C81" s="50">
        <v>45131</v>
      </c>
      <c r="D81" s="49" t="s">
        <v>524</v>
      </c>
      <c r="E81" s="49" t="s">
        <v>525</v>
      </c>
      <c r="F81" s="49" t="s">
        <v>126</v>
      </c>
      <c r="G81" s="49" t="s">
        <v>646</v>
      </c>
      <c r="H81" s="51">
        <v>1</v>
      </c>
      <c r="I81" s="49" t="s">
        <v>70</v>
      </c>
      <c r="J81" s="51"/>
      <c r="K81" s="49"/>
      <c r="L81" s="49"/>
      <c r="M81" s="53" t="s">
        <v>670</v>
      </c>
      <c r="N81" t="str">
        <f t="shared" si="1"/>
        <v xml:space="preserve"> 3</v>
      </c>
    </row>
    <row r="82" spans="1:14" ht="15" x14ac:dyDescent="0.25">
      <c r="A82" s="48">
        <v>248</v>
      </c>
      <c r="B82" s="49" t="s">
        <v>523</v>
      </c>
      <c r="C82" s="50">
        <v>45131</v>
      </c>
      <c r="D82" s="49" t="s">
        <v>524</v>
      </c>
      <c r="E82" s="49" t="s">
        <v>525</v>
      </c>
      <c r="F82" s="49" t="s">
        <v>127</v>
      </c>
      <c r="G82" s="49" t="s">
        <v>646</v>
      </c>
      <c r="H82" s="51">
        <v>1</v>
      </c>
      <c r="I82" s="49" t="s">
        <v>70</v>
      </c>
      <c r="J82" s="51"/>
      <c r="K82" s="49"/>
      <c r="L82" s="49"/>
      <c r="M82" s="53" t="s">
        <v>670</v>
      </c>
      <c r="N82" t="str">
        <f t="shared" si="1"/>
        <v xml:space="preserve"> 3</v>
      </c>
    </row>
    <row r="83" spans="1:14" ht="15" x14ac:dyDescent="0.25">
      <c r="A83" s="48">
        <v>249</v>
      </c>
      <c r="B83" s="49" t="s">
        <v>523</v>
      </c>
      <c r="C83" s="50">
        <v>45131</v>
      </c>
      <c r="D83" s="49" t="s">
        <v>524</v>
      </c>
      <c r="E83" s="49" t="s">
        <v>525</v>
      </c>
      <c r="F83" s="49" t="s">
        <v>128</v>
      </c>
      <c r="G83" s="49" t="s">
        <v>647</v>
      </c>
      <c r="H83" s="51">
        <v>1</v>
      </c>
      <c r="I83" s="49" t="s">
        <v>70</v>
      </c>
      <c r="J83" s="51"/>
      <c r="K83" s="49"/>
      <c r="L83" s="49"/>
      <c r="M83" s="53" t="s">
        <v>670</v>
      </c>
      <c r="N83" t="str">
        <f t="shared" si="1"/>
        <v xml:space="preserve"> 3</v>
      </c>
    </row>
    <row r="84" spans="1:14" ht="15" x14ac:dyDescent="0.25">
      <c r="A84" s="48">
        <v>266</v>
      </c>
      <c r="B84" s="49" t="s">
        <v>523</v>
      </c>
      <c r="C84" s="50">
        <v>45131</v>
      </c>
      <c r="D84" s="49" t="s">
        <v>524</v>
      </c>
      <c r="E84" s="49" t="s">
        <v>525</v>
      </c>
      <c r="F84" s="49" t="s">
        <v>186</v>
      </c>
      <c r="G84" s="49" t="s">
        <v>654</v>
      </c>
      <c r="H84" s="51">
        <v>1</v>
      </c>
      <c r="I84" s="49" t="s">
        <v>70</v>
      </c>
      <c r="J84" s="51"/>
      <c r="K84" s="49"/>
      <c r="L84" s="49"/>
      <c r="M84" s="53" t="s">
        <v>670</v>
      </c>
      <c r="N84" t="str">
        <f t="shared" si="1"/>
        <v xml:space="preserve"> 3</v>
      </c>
    </row>
    <row r="85" spans="1:14" ht="15" x14ac:dyDescent="0.25">
      <c r="A85" s="48">
        <v>267</v>
      </c>
      <c r="B85" s="49" t="s">
        <v>523</v>
      </c>
      <c r="C85" s="50">
        <v>45131</v>
      </c>
      <c r="D85" s="49" t="s">
        <v>524</v>
      </c>
      <c r="E85" s="49" t="s">
        <v>525</v>
      </c>
      <c r="F85" s="49" t="s">
        <v>189</v>
      </c>
      <c r="G85" s="49" t="s">
        <v>654</v>
      </c>
      <c r="H85" s="51">
        <v>1</v>
      </c>
      <c r="I85" s="49" t="s">
        <v>70</v>
      </c>
      <c r="J85" s="51"/>
      <c r="K85" s="49"/>
      <c r="L85" s="49"/>
      <c r="M85" s="53" t="s">
        <v>670</v>
      </c>
      <c r="N85" t="str">
        <f t="shared" si="1"/>
        <v xml:space="preserve"> 3</v>
      </c>
    </row>
    <row r="86" spans="1:14" ht="15" x14ac:dyDescent="0.25">
      <c r="A86" s="48">
        <v>268</v>
      </c>
      <c r="B86" s="49" t="s">
        <v>523</v>
      </c>
      <c r="C86" s="50">
        <v>45131</v>
      </c>
      <c r="D86" s="49" t="s">
        <v>524</v>
      </c>
      <c r="E86" s="49" t="s">
        <v>525</v>
      </c>
      <c r="F86" s="49" t="s">
        <v>191</v>
      </c>
      <c r="G86" s="49" t="s">
        <v>655</v>
      </c>
      <c r="H86" s="51">
        <v>1</v>
      </c>
      <c r="I86" s="49" t="s">
        <v>70</v>
      </c>
      <c r="J86" s="51"/>
      <c r="K86" s="49"/>
      <c r="L86" s="49"/>
      <c r="M86" s="53" t="s">
        <v>670</v>
      </c>
      <c r="N86" t="str">
        <f t="shared" si="1"/>
        <v xml:space="preserve"> 3</v>
      </c>
    </row>
    <row r="87" spans="1:14" ht="15" x14ac:dyDescent="0.25">
      <c r="A87" s="48">
        <v>269</v>
      </c>
      <c r="B87" s="49" t="s">
        <v>523</v>
      </c>
      <c r="C87" s="50">
        <v>45131</v>
      </c>
      <c r="D87" s="49" t="s">
        <v>524</v>
      </c>
      <c r="E87" s="49" t="s">
        <v>525</v>
      </c>
      <c r="F87" s="49" t="s">
        <v>192</v>
      </c>
      <c r="G87" s="49" t="s">
        <v>654</v>
      </c>
      <c r="H87" s="51">
        <v>1</v>
      </c>
      <c r="I87" s="49" t="s">
        <v>70</v>
      </c>
      <c r="J87" s="51"/>
      <c r="K87" s="49"/>
      <c r="L87" s="49"/>
      <c r="M87" s="53" t="s">
        <v>670</v>
      </c>
      <c r="N87" t="str">
        <f t="shared" si="1"/>
        <v xml:space="preserve"> 3</v>
      </c>
    </row>
    <row r="88" spans="1:14" ht="15" x14ac:dyDescent="0.25">
      <c r="A88" s="48">
        <v>270</v>
      </c>
      <c r="B88" s="49" t="s">
        <v>523</v>
      </c>
      <c r="C88" s="50">
        <v>45131</v>
      </c>
      <c r="D88" s="49" t="s">
        <v>524</v>
      </c>
      <c r="E88" s="49" t="s">
        <v>525</v>
      </c>
      <c r="F88" s="49" t="s">
        <v>194</v>
      </c>
      <c r="G88" s="49" t="s">
        <v>655</v>
      </c>
      <c r="H88" s="51">
        <v>1</v>
      </c>
      <c r="I88" s="49" t="s">
        <v>70</v>
      </c>
      <c r="J88" s="51"/>
      <c r="K88" s="49"/>
      <c r="L88" s="49"/>
      <c r="M88" s="53" t="s">
        <v>670</v>
      </c>
      <c r="N88" t="str">
        <f t="shared" si="1"/>
        <v xml:space="preserve"> 3</v>
      </c>
    </row>
    <row r="89" spans="1:14" ht="15" x14ac:dyDescent="0.25">
      <c r="A89" s="48">
        <v>271</v>
      </c>
      <c r="B89" s="49" t="s">
        <v>523</v>
      </c>
      <c r="C89" s="50">
        <v>45131</v>
      </c>
      <c r="D89" s="49" t="s">
        <v>524</v>
      </c>
      <c r="E89" s="49" t="s">
        <v>525</v>
      </c>
      <c r="F89" s="49" t="s">
        <v>210</v>
      </c>
      <c r="G89" s="49" t="s">
        <v>656</v>
      </c>
      <c r="H89" s="51">
        <v>1</v>
      </c>
      <c r="I89" s="49" t="s">
        <v>70</v>
      </c>
      <c r="J89" s="51"/>
      <c r="K89" s="49"/>
      <c r="L89" s="49"/>
      <c r="M89" s="53" t="s">
        <v>670</v>
      </c>
      <c r="N89" t="str">
        <f t="shared" si="1"/>
        <v xml:space="preserve"> 3</v>
      </c>
    </row>
    <row r="90" spans="1:14" ht="15" x14ac:dyDescent="0.25">
      <c r="A90" s="48">
        <v>272</v>
      </c>
      <c r="B90" s="49" t="s">
        <v>523</v>
      </c>
      <c r="C90" s="50">
        <v>45131</v>
      </c>
      <c r="D90" s="49" t="s">
        <v>524</v>
      </c>
      <c r="E90" s="49" t="s">
        <v>525</v>
      </c>
      <c r="F90" s="49" t="s">
        <v>212</v>
      </c>
      <c r="G90" s="49" t="s">
        <v>657</v>
      </c>
      <c r="H90" s="51">
        <v>1</v>
      </c>
      <c r="I90" s="49" t="s">
        <v>70</v>
      </c>
      <c r="J90" s="51"/>
      <c r="K90" s="49"/>
      <c r="L90" s="49"/>
      <c r="M90" s="53" t="s">
        <v>670</v>
      </c>
      <c r="N90" t="str">
        <f t="shared" si="1"/>
        <v xml:space="preserve"> 3</v>
      </c>
    </row>
    <row r="91" spans="1:14" ht="15" x14ac:dyDescent="0.25">
      <c r="A91" s="48">
        <v>273</v>
      </c>
      <c r="B91" s="49" t="s">
        <v>523</v>
      </c>
      <c r="C91" s="50">
        <v>45131</v>
      </c>
      <c r="D91" s="49" t="s">
        <v>524</v>
      </c>
      <c r="E91" s="49" t="s">
        <v>525</v>
      </c>
      <c r="F91" s="49" t="s">
        <v>213</v>
      </c>
      <c r="G91" s="49" t="s">
        <v>658</v>
      </c>
      <c r="H91" s="51">
        <v>1</v>
      </c>
      <c r="I91" s="49" t="s">
        <v>70</v>
      </c>
      <c r="J91" s="51"/>
      <c r="K91" s="49"/>
      <c r="L91" s="49"/>
      <c r="M91" s="53" t="s">
        <v>670</v>
      </c>
      <c r="N91" t="str">
        <f t="shared" si="1"/>
        <v xml:space="preserve"> 3</v>
      </c>
    </row>
    <row r="92" spans="1:14" ht="15" x14ac:dyDescent="0.25">
      <c r="A92" s="48">
        <v>274</v>
      </c>
      <c r="B92" s="49" t="s">
        <v>523</v>
      </c>
      <c r="C92" s="50">
        <v>45131</v>
      </c>
      <c r="D92" s="49" t="s">
        <v>524</v>
      </c>
      <c r="E92" s="49" t="s">
        <v>525</v>
      </c>
      <c r="F92" s="49" t="s">
        <v>214</v>
      </c>
      <c r="G92" s="49" t="s">
        <v>658</v>
      </c>
      <c r="H92" s="51">
        <v>1</v>
      </c>
      <c r="I92" s="49" t="s">
        <v>70</v>
      </c>
      <c r="J92" s="51"/>
      <c r="K92" s="49"/>
      <c r="L92" s="49"/>
      <c r="M92" s="53" t="s">
        <v>670</v>
      </c>
      <c r="N92" t="str">
        <f t="shared" si="1"/>
        <v xml:space="preserve"> 3</v>
      </c>
    </row>
    <row r="93" spans="1:14" ht="15" x14ac:dyDescent="0.25">
      <c r="A93" s="48">
        <v>275</v>
      </c>
      <c r="B93" s="49" t="s">
        <v>523</v>
      </c>
      <c r="C93" s="50">
        <v>45131</v>
      </c>
      <c r="D93" s="49" t="s">
        <v>524</v>
      </c>
      <c r="E93" s="49" t="s">
        <v>525</v>
      </c>
      <c r="F93" s="49" t="s">
        <v>216</v>
      </c>
      <c r="G93" s="49" t="s">
        <v>659</v>
      </c>
      <c r="H93" s="51">
        <v>1</v>
      </c>
      <c r="I93" s="49" t="s">
        <v>70</v>
      </c>
      <c r="J93" s="51"/>
      <c r="K93" s="49"/>
      <c r="L93" s="49"/>
      <c r="M93" s="53" t="s">
        <v>670</v>
      </c>
      <c r="N93" t="str">
        <f t="shared" si="1"/>
        <v xml:space="preserve"> 3</v>
      </c>
    </row>
    <row r="94" spans="1:14" ht="15" x14ac:dyDescent="0.25">
      <c r="A94" s="48">
        <v>276</v>
      </c>
      <c r="B94" s="49" t="s">
        <v>523</v>
      </c>
      <c r="C94" s="50">
        <v>45131</v>
      </c>
      <c r="D94" s="49" t="s">
        <v>524</v>
      </c>
      <c r="E94" s="49" t="s">
        <v>525</v>
      </c>
      <c r="F94" s="49" t="s">
        <v>217</v>
      </c>
      <c r="G94" s="49" t="s">
        <v>658</v>
      </c>
      <c r="H94" s="51">
        <v>1</v>
      </c>
      <c r="I94" s="49" t="s">
        <v>70</v>
      </c>
      <c r="J94" s="51"/>
      <c r="K94" s="49"/>
      <c r="L94" s="49"/>
      <c r="M94" s="53" t="s">
        <v>670</v>
      </c>
      <c r="N94" t="str">
        <f t="shared" si="1"/>
        <v xml:space="preserve"> 3</v>
      </c>
    </row>
    <row r="95" spans="1:14" ht="15" x14ac:dyDescent="0.25">
      <c r="A95" s="48">
        <v>278</v>
      </c>
      <c r="B95" s="49" t="s">
        <v>523</v>
      </c>
      <c r="C95" s="50">
        <v>45131</v>
      </c>
      <c r="D95" s="49" t="s">
        <v>524</v>
      </c>
      <c r="E95" s="49" t="s">
        <v>525</v>
      </c>
      <c r="F95" s="49" t="s">
        <v>239</v>
      </c>
      <c r="G95" s="49" t="s">
        <v>661</v>
      </c>
      <c r="H95" s="51">
        <v>1</v>
      </c>
      <c r="I95" s="49" t="s">
        <v>70</v>
      </c>
      <c r="J95" s="51"/>
      <c r="K95" s="49"/>
      <c r="L95" s="49"/>
      <c r="M95" s="53" t="s">
        <v>670</v>
      </c>
      <c r="N95" t="str">
        <f t="shared" si="1"/>
        <v xml:space="preserve"> 3</v>
      </c>
    </row>
    <row r="96" spans="1:14" ht="15" x14ac:dyDescent="0.25">
      <c r="A96" s="48">
        <v>279</v>
      </c>
      <c r="B96" s="49" t="s">
        <v>523</v>
      </c>
      <c r="C96" s="50">
        <v>45131</v>
      </c>
      <c r="D96" s="49" t="s">
        <v>524</v>
      </c>
      <c r="E96" s="49" t="s">
        <v>525</v>
      </c>
      <c r="F96" s="49" t="s">
        <v>240</v>
      </c>
      <c r="G96" s="49" t="s">
        <v>662</v>
      </c>
      <c r="H96" s="51">
        <v>1</v>
      </c>
      <c r="I96" s="49" t="s">
        <v>70</v>
      </c>
      <c r="J96" s="51"/>
      <c r="K96" s="49"/>
      <c r="L96" s="49"/>
      <c r="M96" s="53" t="s">
        <v>670</v>
      </c>
      <c r="N96" t="str">
        <f t="shared" si="1"/>
        <v xml:space="preserve"> 3</v>
      </c>
    </row>
    <row r="97" spans="1:14" ht="15" x14ac:dyDescent="0.25">
      <c r="A97" s="48">
        <v>285</v>
      </c>
      <c r="B97" s="49" t="s">
        <v>523</v>
      </c>
      <c r="C97" s="50">
        <v>45131</v>
      </c>
      <c r="D97" s="49" t="s">
        <v>524</v>
      </c>
      <c r="E97" s="49" t="s">
        <v>525</v>
      </c>
      <c r="F97" s="49" t="s">
        <v>281</v>
      </c>
      <c r="G97" s="49" t="s">
        <v>646</v>
      </c>
      <c r="H97" s="51">
        <v>1</v>
      </c>
      <c r="I97" s="49" t="s">
        <v>70</v>
      </c>
      <c r="J97" s="51"/>
      <c r="K97" s="49"/>
      <c r="L97" s="49"/>
      <c r="M97" s="53" t="s">
        <v>670</v>
      </c>
      <c r="N97" t="str">
        <f t="shared" si="1"/>
        <v xml:space="preserve"> 3</v>
      </c>
    </row>
    <row r="98" spans="1:14" ht="15" x14ac:dyDescent="0.25">
      <c r="A98" s="48">
        <v>286</v>
      </c>
      <c r="B98" s="49" t="s">
        <v>523</v>
      </c>
      <c r="C98" s="50">
        <v>45131</v>
      </c>
      <c r="D98" s="49" t="s">
        <v>524</v>
      </c>
      <c r="E98" s="49" t="s">
        <v>525</v>
      </c>
      <c r="F98" s="49" t="s">
        <v>282</v>
      </c>
      <c r="G98" s="49" t="s">
        <v>644</v>
      </c>
      <c r="H98" s="51">
        <v>1</v>
      </c>
      <c r="I98" s="49" t="s">
        <v>70</v>
      </c>
      <c r="J98" s="51"/>
      <c r="K98" s="49"/>
      <c r="L98" s="49"/>
      <c r="M98" s="53" t="s">
        <v>670</v>
      </c>
      <c r="N98" t="str">
        <f t="shared" si="1"/>
        <v xml:space="preserve"> 3</v>
      </c>
    </row>
    <row r="99" spans="1:14" ht="15" x14ac:dyDescent="0.25">
      <c r="A99" s="48">
        <v>287</v>
      </c>
      <c r="B99" s="49" t="s">
        <v>523</v>
      </c>
      <c r="C99" s="50">
        <v>45131</v>
      </c>
      <c r="D99" s="49" t="s">
        <v>524</v>
      </c>
      <c r="E99" s="49" t="s">
        <v>525</v>
      </c>
      <c r="F99" s="49" t="s">
        <v>283</v>
      </c>
      <c r="G99" s="49" t="s">
        <v>644</v>
      </c>
      <c r="H99" s="51">
        <v>1</v>
      </c>
      <c r="I99" s="49" t="s">
        <v>70</v>
      </c>
      <c r="J99" s="51"/>
      <c r="K99" s="49"/>
      <c r="L99" s="49"/>
      <c r="M99" s="53" t="s">
        <v>670</v>
      </c>
      <c r="N99" t="str">
        <f t="shared" si="1"/>
        <v xml:space="preserve"> 3</v>
      </c>
    </row>
    <row r="100" spans="1:14" ht="15" x14ac:dyDescent="0.25">
      <c r="A100" s="48">
        <v>289</v>
      </c>
      <c r="B100" s="49" t="s">
        <v>523</v>
      </c>
      <c r="C100" s="50">
        <v>45131</v>
      </c>
      <c r="D100" s="49" t="s">
        <v>524</v>
      </c>
      <c r="E100" s="49" t="s">
        <v>525</v>
      </c>
      <c r="F100" s="49" t="s">
        <v>288</v>
      </c>
      <c r="G100" s="49" t="s">
        <v>644</v>
      </c>
      <c r="H100" s="51">
        <v>1</v>
      </c>
      <c r="I100" s="49" t="s">
        <v>70</v>
      </c>
      <c r="J100" s="51"/>
      <c r="K100" s="49"/>
      <c r="L100" s="49"/>
      <c r="M100" s="53" t="s">
        <v>670</v>
      </c>
      <c r="N100" t="str">
        <f t="shared" si="1"/>
        <v xml:space="preserve"> 3</v>
      </c>
    </row>
    <row r="101" spans="1:14" ht="15" x14ac:dyDescent="0.25">
      <c r="A101" s="48">
        <v>291</v>
      </c>
      <c r="B101" s="49" t="s">
        <v>523</v>
      </c>
      <c r="C101" s="50">
        <v>45131</v>
      </c>
      <c r="D101" s="49" t="s">
        <v>524</v>
      </c>
      <c r="E101" s="49" t="s">
        <v>525</v>
      </c>
      <c r="F101" s="49" t="s">
        <v>290</v>
      </c>
      <c r="G101" s="49" t="s">
        <v>647</v>
      </c>
      <c r="H101" s="51">
        <v>1</v>
      </c>
      <c r="I101" s="49" t="s">
        <v>70</v>
      </c>
      <c r="J101" s="51"/>
      <c r="K101" s="49"/>
      <c r="L101" s="49"/>
      <c r="M101" s="53" t="s">
        <v>670</v>
      </c>
      <c r="N101" t="str">
        <f t="shared" si="1"/>
        <v xml:space="preserve"> 3</v>
      </c>
    </row>
    <row r="102" spans="1:14" ht="15" x14ac:dyDescent="0.25">
      <c r="A102" s="48">
        <v>292</v>
      </c>
      <c r="B102" s="49" t="s">
        <v>523</v>
      </c>
      <c r="C102" s="50">
        <v>45131</v>
      </c>
      <c r="D102" s="49" t="s">
        <v>524</v>
      </c>
      <c r="E102" s="49" t="s">
        <v>525</v>
      </c>
      <c r="F102" s="49" t="s">
        <v>308</v>
      </c>
      <c r="G102" s="49" t="s">
        <v>663</v>
      </c>
      <c r="H102" s="51">
        <v>1</v>
      </c>
      <c r="I102" s="49" t="s">
        <v>70</v>
      </c>
      <c r="J102" s="51"/>
      <c r="K102" s="49"/>
      <c r="L102" s="49"/>
      <c r="M102" s="53" t="s">
        <v>670</v>
      </c>
      <c r="N102" t="str">
        <f t="shared" si="1"/>
        <v xml:space="preserve"> 3</v>
      </c>
    </row>
    <row r="103" spans="1:14" ht="15" x14ac:dyDescent="0.25">
      <c r="A103" s="48">
        <v>293</v>
      </c>
      <c r="B103" s="49" t="s">
        <v>523</v>
      </c>
      <c r="C103" s="50">
        <v>45131</v>
      </c>
      <c r="D103" s="49" t="s">
        <v>524</v>
      </c>
      <c r="E103" s="49" t="s">
        <v>525</v>
      </c>
      <c r="F103" s="49" t="s">
        <v>309</v>
      </c>
      <c r="G103" s="49" t="s">
        <v>664</v>
      </c>
      <c r="H103" s="51">
        <v>1</v>
      </c>
      <c r="I103" s="49" t="s">
        <v>70</v>
      </c>
      <c r="J103" s="51"/>
      <c r="K103" s="49"/>
      <c r="L103" s="49"/>
      <c r="M103" s="53" t="s">
        <v>670</v>
      </c>
      <c r="N103" t="str">
        <f t="shared" si="1"/>
        <v xml:space="preserve"> 3</v>
      </c>
    </row>
    <row r="104" spans="1:14" ht="47.25" customHeight="1" x14ac:dyDescent="0.25">
      <c r="A104" s="48">
        <v>294</v>
      </c>
      <c r="B104" s="49" t="s">
        <v>523</v>
      </c>
      <c r="C104" s="50">
        <v>45131</v>
      </c>
      <c r="D104" s="49" t="s">
        <v>524</v>
      </c>
      <c r="E104" s="49" t="s">
        <v>525</v>
      </c>
      <c r="F104" s="49" t="s">
        <v>310</v>
      </c>
      <c r="G104" s="49" t="s">
        <v>665</v>
      </c>
      <c r="H104" s="51">
        <v>1</v>
      </c>
      <c r="I104" s="49" t="s">
        <v>70</v>
      </c>
      <c r="J104" s="51"/>
      <c r="K104" s="49"/>
      <c r="L104" s="49"/>
      <c r="M104" s="53" t="s">
        <v>670</v>
      </c>
      <c r="N104" t="str">
        <f t="shared" si="1"/>
        <v xml:space="preserve"> 3</v>
      </c>
    </row>
    <row r="105" spans="1:14" ht="47.25" customHeight="1" x14ac:dyDescent="0.25">
      <c r="A105" s="48">
        <v>295</v>
      </c>
      <c r="B105" s="49" t="s">
        <v>523</v>
      </c>
      <c r="C105" s="50">
        <v>45131</v>
      </c>
      <c r="D105" s="49" t="s">
        <v>524</v>
      </c>
      <c r="E105" s="49" t="s">
        <v>525</v>
      </c>
      <c r="F105" s="49" t="s">
        <v>311</v>
      </c>
      <c r="G105" s="49" t="s">
        <v>664</v>
      </c>
      <c r="H105" s="51">
        <v>1</v>
      </c>
      <c r="I105" s="49" t="s">
        <v>70</v>
      </c>
      <c r="J105" s="51"/>
      <c r="K105" s="49"/>
      <c r="L105" s="49"/>
      <c r="M105" s="53" t="s">
        <v>670</v>
      </c>
      <c r="N105" t="str">
        <f t="shared" si="1"/>
        <v xml:space="preserve"> 3</v>
      </c>
    </row>
    <row r="106" spans="1:14" ht="15" x14ac:dyDescent="0.25">
      <c r="A106" s="48">
        <v>296</v>
      </c>
      <c r="B106" s="49" t="s">
        <v>523</v>
      </c>
      <c r="C106" s="50">
        <v>45131</v>
      </c>
      <c r="D106" s="49" t="s">
        <v>524</v>
      </c>
      <c r="E106" s="49" t="s">
        <v>525</v>
      </c>
      <c r="F106" s="49" t="s">
        <v>312</v>
      </c>
      <c r="G106" s="49" t="s">
        <v>664</v>
      </c>
      <c r="H106" s="51">
        <v>1</v>
      </c>
      <c r="I106" s="49" t="s">
        <v>70</v>
      </c>
      <c r="J106" s="51"/>
      <c r="K106" s="49"/>
      <c r="L106" s="49"/>
      <c r="M106" s="53" t="s">
        <v>670</v>
      </c>
      <c r="N106" t="str">
        <f t="shared" si="1"/>
        <v xml:space="preserve"> 3</v>
      </c>
    </row>
    <row r="107" spans="1:14" ht="15" x14ac:dyDescent="0.25">
      <c r="A107" s="48">
        <v>297</v>
      </c>
      <c r="B107" s="49" t="s">
        <v>523</v>
      </c>
      <c r="C107" s="50">
        <v>45131</v>
      </c>
      <c r="D107" s="49" t="s">
        <v>524</v>
      </c>
      <c r="E107" s="49" t="s">
        <v>525</v>
      </c>
      <c r="F107" s="49" t="s">
        <v>313</v>
      </c>
      <c r="G107" s="49" t="s">
        <v>664</v>
      </c>
      <c r="H107" s="51">
        <v>1</v>
      </c>
      <c r="I107" s="49" t="s">
        <v>70</v>
      </c>
      <c r="J107" s="51"/>
      <c r="K107" s="49"/>
      <c r="L107" s="49"/>
      <c r="M107" s="53" t="s">
        <v>670</v>
      </c>
      <c r="N107" t="str">
        <f t="shared" si="1"/>
        <v xml:space="preserve"> 3</v>
      </c>
    </row>
    <row r="108" spans="1:14" ht="15" x14ac:dyDescent="0.25">
      <c r="A108" s="48">
        <v>298</v>
      </c>
      <c r="B108" s="49" t="s">
        <v>523</v>
      </c>
      <c r="C108" s="50">
        <v>45131</v>
      </c>
      <c r="D108" s="49" t="s">
        <v>524</v>
      </c>
      <c r="E108" s="49" t="s">
        <v>525</v>
      </c>
      <c r="F108" s="49" t="s">
        <v>314</v>
      </c>
      <c r="G108" s="49" t="s">
        <v>663</v>
      </c>
      <c r="H108" s="51">
        <v>1</v>
      </c>
      <c r="I108" s="49" t="s">
        <v>70</v>
      </c>
      <c r="J108" s="51"/>
      <c r="K108" s="49"/>
      <c r="L108" s="49"/>
      <c r="M108" s="53" t="s">
        <v>670</v>
      </c>
      <c r="N108" t="str">
        <f t="shared" si="1"/>
        <v xml:space="preserve"> 3</v>
      </c>
    </row>
    <row r="109" spans="1:14" ht="15" x14ac:dyDescent="0.25">
      <c r="A109" s="48">
        <v>299</v>
      </c>
      <c r="B109" s="49" t="s">
        <v>523</v>
      </c>
      <c r="C109" s="50">
        <v>45131</v>
      </c>
      <c r="D109" s="49" t="s">
        <v>524</v>
      </c>
      <c r="E109" s="49" t="s">
        <v>525</v>
      </c>
      <c r="F109" s="49" t="s">
        <v>315</v>
      </c>
      <c r="G109" s="49" t="s">
        <v>663</v>
      </c>
      <c r="H109" s="51">
        <v>1</v>
      </c>
      <c r="I109" s="49" t="s">
        <v>70</v>
      </c>
      <c r="J109" s="51"/>
      <c r="K109" s="49"/>
      <c r="L109" s="49"/>
      <c r="M109" s="53" t="s">
        <v>670</v>
      </c>
      <c r="N109" t="str">
        <f t="shared" si="1"/>
        <v xml:space="preserve"> 3</v>
      </c>
    </row>
    <row r="110" spans="1:14" ht="15" x14ac:dyDescent="0.25">
      <c r="A110" s="48">
        <v>300</v>
      </c>
      <c r="B110" s="49" t="s">
        <v>523</v>
      </c>
      <c r="C110" s="50">
        <v>45131</v>
      </c>
      <c r="D110" s="49" t="s">
        <v>524</v>
      </c>
      <c r="E110" s="49" t="s">
        <v>525</v>
      </c>
      <c r="F110" s="49" t="s">
        <v>316</v>
      </c>
      <c r="G110" s="49" t="s">
        <v>663</v>
      </c>
      <c r="H110" s="51">
        <v>1</v>
      </c>
      <c r="I110" s="49" t="s">
        <v>70</v>
      </c>
      <c r="J110" s="51"/>
      <c r="K110" s="49"/>
      <c r="L110" s="49"/>
      <c r="M110" s="53" t="s">
        <v>670</v>
      </c>
      <c r="N110" t="str">
        <f t="shared" si="1"/>
        <v xml:space="preserve"> 3</v>
      </c>
    </row>
    <row r="111" spans="1:14" ht="15" x14ac:dyDescent="0.25">
      <c r="A111" s="48">
        <v>301</v>
      </c>
      <c r="B111" s="49" t="s">
        <v>523</v>
      </c>
      <c r="C111" s="50">
        <v>45131</v>
      </c>
      <c r="D111" s="49" t="s">
        <v>524</v>
      </c>
      <c r="E111" s="49" t="s">
        <v>525</v>
      </c>
      <c r="F111" s="49" t="s">
        <v>317</v>
      </c>
      <c r="G111" s="49" t="s">
        <v>665</v>
      </c>
      <c r="H111" s="51">
        <v>1</v>
      </c>
      <c r="I111" s="49" t="s">
        <v>70</v>
      </c>
      <c r="J111" s="51"/>
      <c r="K111" s="49"/>
      <c r="L111" s="49"/>
      <c r="M111" s="53" t="s">
        <v>670</v>
      </c>
      <c r="N111" t="str">
        <f t="shared" si="1"/>
        <v xml:space="preserve"> 3</v>
      </c>
    </row>
    <row r="112" spans="1:14" x14ac:dyDescent="0.2">
      <c r="A112" s="48">
        <v>49</v>
      </c>
      <c r="B112" s="49" t="s">
        <v>523</v>
      </c>
      <c r="C112" s="50">
        <v>45131</v>
      </c>
      <c r="D112" s="49" t="s">
        <v>524</v>
      </c>
      <c r="E112" s="49" t="s">
        <v>525</v>
      </c>
      <c r="F112" s="49" t="s">
        <v>146</v>
      </c>
      <c r="G112" s="49" t="s">
        <v>554</v>
      </c>
      <c r="H112" s="51">
        <v>1</v>
      </c>
      <c r="I112" s="49" t="s">
        <v>70</v>
      </c>
      <c r="J112" s="51"/>
      <c r="K112" s="49"/>
      <c r="L112" s="49"/>
      <c r="M112" t="s">
        <v>671</v>
      </c>
      <c r="N112" t="str">
        <f t="shared" si="1"/>
        <v xml:space="preserve"> 4</v>
      </c>
    </row>
    <row r="113" spans="1:14" x14ac:dyDescent="0.2">
      <c r="A113" s="48">
        <v>52</v>
      </c>
      <c r="B113" s="49" t="s">
        <v>523</v>
      </c>
      <c r="C113" s="50">
        <v>45131</v>
      </c>
      <c r="D113" s="49" t="s">
        <v>524</v>
      </c>
      <c r="E113" s="49" t="s">
        <v>525</v>
      </c>
      <c r="F113" s="49" t="s">
        <v>158</v>
      </c>
      <c r="G113" s="49" t="s">
        <v>557</v>
      </c>
      <c r="H113" s="51">
        <v>1</v>
      </c>
      <c r="I113" s="49" t="s">
        <v>70</v>
      </c>
      <c r="J113" s="51"/>
      <c r="K113" s="49"/>
      <c r="L113" s="49"/>
      <c r="M113" t="s">
        <v>672</v>
      </c>
      <c r="N113" t="str">
        <f t="shared" si="1"/>
        <v xml:space="preserve"> 5</v>
      </c>
    </row>
    <row r="114" spans="1:14" x14ac:dyDescent="0.2">
      <c r="A114" s="48">
        <v>54</v>
      </c>
      <c r="B114" s="49" t="s">
        <v>523</v>
      </c>
      <c r="C114" s="50">
        <v>45131</v>
      </c>
      <c r="D114" s="49" t="s">
        <v>524</v>
      </c>
      <c r="E114" s="49" t="s">
        <v>525</v>
      </c>
      <c r="F114" s="49" t="s">
        <v>160</v>
      </c>
      <c r="G114" s="49" t="s">
        <v>554</v>
      </c>
      <c r="H114" s="51">
        <v>1</v>
      </c>
      <c r="I114" s="49" t="s">
        <v>70</v>
      </c>
      <c r="J114" s="51"/>
      <c r="K114" s="49"/>
      <c r="L114" s="49"/>
      <c r="M114" t="s">
        <v>672</v>
      </c>
      <c r="N114" t="str">
        <f t="shared" si="1"/>
        <v xml:space="preserve"> 5</v>
      </c>
    </row>
    <row r="115" spans="1:14" x14ac:dyDescent="0.2">
      <c r="A115" s="48">
        <v>57</v>
      </c>
      <c r="B115" s="49" t="s">
        <v>523</v>
      </c>
      <c r="C115" s="50">
        <v>45131</v>
      </c>
      <c r="D115" s="49" t="s">
        <v>524</v>
      </c>
      <c r="E115" s="49" t="s">
        <v>525</v>
      </c>
      <c r="F115" s="49" t="s">
        <v>164</v>
      </c>
      <c r="G115" s="49" t="s">
        <v>552</v>
      </c>
      <c r="H115" s="51">
        <v>1</v>
      </c>
      <c r="I115" s="49" t="s">
        <v>70</v>
      </c>
      <c r="J115" s="51"/>
      <c r="K115" s="49"/>
      <c r="L115" s="49"/>
      <c r="M115" t="s">
        <v>672</v>
      </c>
      <c r="N115" t="str">
        <f t="shared" si="1"/>
        <v xml:space="preserve"> 5</v>
      </c>
    </row>
    <row r="116" spans="1:14" x14ac:dyDescent="0.2">
      <c r="A116" s="48">
        <v>59</v>
      </c>
      <c r="B116" s="49" t="s">
        <v>523</v>
      </c>
      <c r="C116" s="50">
        <v>45131</v>
      </c>
      <c r="D116" s="49" t="s">
        <v>524</v>
      </c>
      <c r="E116" s="49" t="s">
        <v>525</v>
      </c>
      <c r="F116" s="49" t="s">
        <v>169</v>
      </c>
      <c r="G116" s="49" t="s">
        <v>561</v>
      </c>
      <c r="H116" s="51">
        <v>1</v>
      </c>
      <c r="I116" s="49" t="s">
        <v>70</v>
      </c>
      <c r="J116" s="51"/>
      <c r="K116" s="49"/>
      <c r="L116" s="49"/>
      <c r="M116" t="s">
        <v>673</v>
      </c>
      <c r="N116" t="str">
        <f t="shared" si="1"/>
        <v xml:space="preserve"> 6</v>
      </c>
    </row>
    <row r="117" spans="1:14" x14ac:dyDescent="0.2">
      <c r="A117" s="48">
        <v>60</v>
      </c>
      <c r="B117" s="49" t="s">
        <v>523</v>
      </c>
      <c r="C117" s="50">
        <v>45131</v>
      </c>
      <c r="D117" s="49" t="s">
        <v>524</v>
      </c>
      <c r="E117" s="49" t="s">
        <v>525</v>
      </c>
      <c r="F117" s="49" t="s">
        <v>170</v>
      </c>
      <c r="G117" s="49" t="s">
        <v>562</v>
      </c>
      <c r="H117" s="51">
        <v>1</v>
      </c>
      <c r="I117" s="49" t="s">
        <v>70</v>
      </c>
      <c r="J117" s="51"/>
      <c r="K117" s="49"/>
      <c r="L117" s="49"/>
      <c r="M117" t="s">
        <v>673</v>
      </c>
      <c r="N117" t="str">
        <f t="shared" si="1"/>
        <v xml:space="preserve"> 6</v>
      </c>
    </row>
    <row r="118" spans="1:14" x14ac:dyDescent="0.2">
      <c r="A118" s="48">
        <v>61</v>
      </c>
      <c r="B118" s="49" t="s">
        <v>523</v>
      </c>
      <c r="C118" s="50">
        <v>45131</v>
      </c>
      <c r="D118" s="49" t="s">
        <v>524</v>
      </c>
      <c r="E118" s="49" t="s">
        <v>525</v>
      </c>
      <c r="F118" s="49" t="s">
        <v>171</v>
      </c>
      <c r="G118" s="49" t="s">
        <v>562</v>
      </c>
      <c r="H118" s="51">
        <v>1</v>
      </c>
      <c r="I118" s="49" t="s">
        <v>70</v>
      </c>
      <c r="J118" s="51"/>
      <c r="K118" s="49"/>
      <c r="L118" s="49"/>
      <c r="M118" t="s">
        <v>673</v>
      </c>
      <c r="N118" t="str">
        <f t="shared" si="1"/>
        <v xml:space="preserve"> 6</v>
      </c>
    </row>
    <row r="119" spans="1:14" x14ac:dyDescent="0.2">
      <c r="A119" s="48">
        <v>63</v>
      </c>
      <c r="B119" s="49" t="s">
        <v>523</v>
      </c>
      <c r="C119" s="50">
        <v>45131</v>
      </c>
      <c r="D119" s="49" t="s">
        <v>524</v>
      </c>
      <c r="E119" s="49" t="s">
        <v>525</v>
      </c>
      <c r="F119" s="49" t="s">
        <v>173</v>
      </c>
      <c r="G119" s="49" t="s">
        <v>564</v>
      </c>
      <c r="H119" s="51">
        <v>1</v>
      </c>
      <c r="I119" s="49" t="s">
        <v>70</v>
      </c>
      <c r="J119" s="51"/>
      <c r="K119" s="49"/>
      <c r="L119" s="49"/>
      <c r="M119" t="s">
        <v>673</v>
      </c>
      <c r="N119" t="str">
        <f t="shared" si="1"/>
        <v xml:space="preserve"> 6</v>
      </c>
    </row>
    <row r="120" spans="1:14" x14ac:dyDescent="0.2">
      <c r="A120" s="48">
        <v>66</v>
      </c>
      <c r="B120" s="49" t="s">
        <v>523</v>
      </c>
      <c r="C120" s="50">
        <v>45131</v>
      </c>
      <c r="D120" s="49" t="s">
        <v>524</v>
      </c>
      <c r="E120" s="49" t="s">
        <v>525</v>
      </c>
      <c r="F120" s="49" t="s">
        <v>176</v>
      </c>
      <c r="G120" s="49" t="s">
        <v>566</v>
      </c>
      <c r="H120" s="51">
        <v>1</v>
      </c>
      <c r="I120" s="49" t="s">
        <v>70</v>
      </c>
      <c r="J120" s="51"/>
      <c r="K120" s="49"/>
      <c r="L120" s="49"/>
      <c r="M120" t="s">
        <v>674</v>
      </c>
      <c r="N120" t="str">
        <f t="shared" si="1"/>
        <v xml:space="preserve"> 7</v>
      </c>
    </row>
    <row r="121" spans="1:14" x14ac:dyDescent="0.2">
      <c r="A121" s="48">
        <v>69</v>
      </c>
      <c r="B121" s="49" t="s">
        <v>523</v>
      </c>
      <c r="C121" s="50">
        <v>45131</v>
      </c>
      <c r="D121" s="49" t="s">
        <v>524</v>
      </c>
      <c r="E121" s="49" t="s">
        <v>525</v>
      </c>
      <c r="F121" s="49" t="s">
        <v>179</v>
      </c>
      <c r="G121" s="49" t="s">
        <v>569</v>
      </c>
      <c r="H121" s="51">
        <v>1</v>
      </c>
      <c r="I121" s="49" t="s">
        <v>70</v>
      </c>
      <c r="J121" s="51"/>
      <c r="K121" s="49"/>
      <c r="L121" s="49"/>
      <c r="M121" t="s">
        <v>674</v>
      </c>
      <c r="N121" t="str">
        <f t="shared" si="1"/>
        <v xml:space="preserve"> 7</v>
      </c>
    </row>
    <row r="122" spans="1:14" x14ac:dyDescent="0.2">
      <c r="A122" s="48">
        <v>72</v>
      </c>
      <c r="B122" s="49" t="s">
        <v>523</v>
      </c>
      <c r="C122" s="50">
        <v>45131</v>
      </c>
      <c r="D122" s="49" t="s">
        <v>524</v>
      </c>
      <c r="E122" s="49" t="s">
        <v>525</v>
      </c>
      <c r="F122" s="49" t="s">
        <v>182</v>
      </c>
      <c r="G122" s="49" t="s">
        <v>572</v>
      </c>
      <c r="H122" s="51">
        <v>1</v>
      </c>
      <c r="I122" s="49" t="s">
        <v>70</v>
      </c>
      <c r="J122" s="51"/>
      <c r="K122" s="49"/>
      <c r="L122" s="49"/>
      <c r="M122" t="s">
        <v>674</v>
      </c>
      <c r="N122" t="str">
        <f t="shared" si="1"/>
        <v xml:space="preserve"> 7</v>
      </c>
    </row>
    <row r="123" spans="1:14" x14ac:dyDescent="0.2">
      <c r="A123" s="48">
        <v>73</v>
      </c>
      <c r="B123" s="49" t="s">
        <v>523</v>
      </c>
      <c r="C123" s="50">
        <v>45131</v>
      </c>
      <c r="D123" s="49" t="s">
        <v>524</v>
      </c>
      <c r="E123" s="49" t="s">
        <v>525</v>
      </c>
      <c r="F123" s="49" t="s">
        <v>183</v>
      </c>
      <c r="G123" s="49" t="s">
        <v>569</v>
      </c>
      <c r="H123" s="51">
        <v>1</v>
      </c>
      <c r="I123" s="49" t="s">
        <v>70</v>
      </c>
      <c r="J123" s="51"/>
      <c r="K123" s="49"/>
      <c r="L123" s="49"/>
      <c r="M123" t="s">
        <v>674</v>
      </c>
      <c r="N123" t="str">
        <f t="shared" si="1"/>
        <v xml:space="preserve"> 7</v>
      </c>
    </row>
    <row r="124" spans="1:14" x14ac:dyDescent="0.2">
      <c r="A124" s="48">
        <v>74</v>
      </c>
      <c r="B124" s="49" t="s">
        <v>523</v>
      </c>
      <c r="C124" s="50">
        <v>45131</v>
      </c>
      <c r="D124" s="49" t="s">
        <v>524</v>
      </c>
      <c r="E124" s="49" t="s">
        <v>525</v>
      </c>
      <c r="F124" s="49" t="s">
        <v>184</v>
      </c>
      <c r="G124" s="49" t="s">
        <v>569</v>
      </c>
      <c r="H124" s="51">
        <v>1</v>
      </c>
      <c r="I124" s="49" t="s">
        <v>70</v>
      </c>
      <c r="J124" s="51"/>
      <c r="K124" s="49"/>
      <c r="L124" s="49"/>
      <c r="M124" t="s">
        <v>674</v>
      </c>
      <c r="N124" t="str">
        <f t="shared" si="1"/>
        <v xml:space="preserve"> 7</v>
      </c>
    </row>
    <row r="125" spans="1:14" x14ac:dyDescent="0.2">
      <c r="A125" s="48">
        <v>76</v>
      </c>
      <c r="B125" s="49" t="s">
        <v>523</v>
      </c>
      <c r="C125" s="50">
        <v>45131</v>
      </c>
      <c r="D125" s="49" t="s">
        <v>524</v>
      </c>
      <c r="E125" s="49" t="s">
        <v>525</v>
      </c>
      <c r="F125" s="49" t="s">
        <v>187</v>
      </c>
      <c r="G125" s="49" t="s">
        <v>573</v>
      </c>
      <c r="H125" s="51">
        <v>1</v>
      </c>
      <c r="I125" s="49" t="s">
        <v>70</v>
      </c>
      <c r="J125" s="51"/>
      <c r="K125" s="49"/>
      <c r="L125" s="49"/>
      <c r="M125" t="s">
        <v>674</v>
      </c>
      <c r="N125" t="str">
        <f t="shared" si="1"/>
        <v xml:space="preserve"> 7</v>
      </c>
    </row>
    <row r="126" spans="1:14" x14ac:dyDescent="0.2">
      <c r="A126" s="48">
        <v>80</v>
      </c>
      <c r="B126" s="49" t="s">
        <v>523</v>
      </c>
      <c r="C126" s="50">
        <v>45131</v>
      </c>
      <c r="D126" s="49" t="s">
        <v>524</v>
      </c>
      <c r="E126" s="49" t="s">
        <v>525</v>
      </c>
      <c r="F126" s="49" t="s">
        <v>195</v>
      </c>
      <c r="G126" s="49" t="s">
        <v>575</v>
      </c>
      <c r="H126" s="51">
        <v>1</v>
      </c>
      <c r="I126" s="49" t="s">
        <v>70</v>
      </c>
      <c r="J126" s="51"/>
      <c r="K126" s="49"/>
      <c r="L126" s="49"/>
      <c r="M126" t="s">
        <v>674</v>
      </c>
      <c r="N126" t="str">
        <f t="shared" si="1"/>
        <v xml:space="preserve"> 7</v>
      </c>
    </row>
    <row r="127" spans="1:14" x14ac:dyDescent="0.2">
      <c r="A127" s="48">
        <v>81</v>
      </c>
      <c r="B127" s="49" t="s">
        <v>523</v>
      </c>
      <c r="C127" s="50">
        <v>45131</v>
      </c>
      <c r="D127" s="49" t="s">
        <v>524</v>
      </c>
      <c r="E127" s="49" t="s">
        <v>525</v>
      </c>
      <c r="F127" s="49" t="s">
        <v>196</v>
      </c>
      <c r="G127" s="49" t="s">
        <v>576</v>
      </c>
      <c r="H127" s="51">
        <v>1</v>
      </c>
      <c r="I127" s="49" t="s">
        <v>70</v>
      </c>
      <c r="J127" s="51"/>
      <c r="K127" s="49"/>
      <c r="L127" s="49"/>
      <c r="M127" t="s">
        <v>674</v>
      </c>
      <c r="N127" t="str">
        <f t="shared" si="1"/>
        <v xml:space="preserve"> 7</v>
      </c>
    </row>
    <row r="128" spans="1:14" x14ac:dyDescent="0.2">
      <c r="A128" s="48">
        <v>82</v>
      </c>
      <c r="B128" s="49" t="s">
        <v>523</v>
      </c>
      <c r="C128" s="50">
        <v>45131</v>
      </c>
      <c r="D128" s="49" t="s">
        <v>524</v>
      </c>
      <c r="E128" s="49" t="s">
        <v>525</v>
      </c>
      <c r="F128" s="49" t="s">
        <v>197</v>
      </c>
      <c r="G128" s="49" t="s">
        <v>575</v>
      </c>
      <c r="H128" s="51">
        <v>1</v>
      </c>
      <c r="I128" s="49" t="s">
        <v>70</v>
      </c>
      <c r="J128" s="51"/>
      <c r="K128" s="49"/>
      <c r="L128" s="49"/>
      <c r="M128" t="s">
        <v>674</v>
      </c>
      <c r="N128" t="str">
        <f t="shared" si="1"/>
        <v xml:space="preserve"> 7</v>
      </c>
    </row>
    <row r="129" spans="1:14" x14ac:dyDescent="0.2">
      <c r="A129" s="48">
        <v>84</v>
      </c>
      <c r="B129" s="49" t="s">
        <v>523</v>
      </c>
      <c r="C129" s="50">
        <v>45131</v>
      </c>
      <c r="D129" s="49" t="s">
        <v>524</v>
      </c>
      <c r="E129" s="49" t="s">
        <v>525</v>
      </c>
      <c r="F129" s="49" t="s">
        <v>199</v>
      </c>
      <c r="G129" s="49" t="s">
        <v>578</v>
      </c>
      <c r="H129" s="51">
        <v>1</v>
      </c>
      <c r="I129" s="49" t="s">
        <v>70</v>
      </c>
      <c r="J129" s="51"/>
      <c r="K129" s="49"/>
      <c r="L129" s="49"/>
      <c r="M129" t="s">
        <v>674</v>
      </c>
      <c r="N129" t="str">
        <f t="shared" si="1"/>
        <v xml:space="preserve"> 7</v>
      </c>
    </row>
    <row r="130" spans="1:14" x14ac:dyDescent="0.2">
      <c r="A130" s="48">
        <v>85</v>
      </c>
      <c r="B130" s="49" t="s">
        <v>523</v>
      </c>
      <c r="C130" s="50">
        <v>45131</v>
      </c>
      <c r="D130" s="49" t="s">
        <v>524</v>
      </c>
      <c r="E130" s="49" t="s">
        <v>525</v>
      </c>
      <c r="F130" s="49" t="s">
        <v>200</v>
      </c>
      <c r="G130" s="49" t="s">
        <v>579</v>
      </c>
      <c r="H130" s="51">
        <v>1</v>
      </c>
      <c r="I130" s="49" t="s">
        <v>70</v>
      </c>
      <c r="J130" s="51"/>
      <c r="K130" s="49"/>
      <c r="L130" s="49"/>
      <c r="M130" t="s">
        <v>674</v>
      </c>
      <c r="N130" t="str">
        <f t="shared" ref="N130:N193" si="2">RIGHT(M130,2)</f>
        <v xml:space="preserve"> 7</v>
      </c>
    </row>
    <row r="131" spans="1:14" x14ac:dyDescent="0.2">
      <c r="A131" s="48">
        <v>89</v>
      </c>
      <c r="B131" s="49" t="s">
        <v>523</v>
      </c>
      <c r="C131" s="50">
        <v>45131</v>
      </c>
      <c r="D131" s="49" t="s">
        <v>524</v>
      </c>
      <c r="E131" s="49" t="s">
        <v>525</v>
      </c>
      <c r="F131" s="49" t="s">
        <v>204</v>
      </c>
      <c r="G131" s="49" t="s">
        <v>582</v>
      </c>
      <c r="H131" s="51">
        <v>1</v>
      </c>
      <c r="I131" s="49" t="s">
        <v>70</v>
      </c>
      <c r="J131" s="51"/>
      <c r="K131" s="49"/>
      <c r="L131" s="49"/>
      <c r="M131" t="s">
        <v>674</v>
      </c>
      <c r="N131" t="str">
        <f t="shared" si="2"/>
        <v xml:space="preserve"> 7</v>
      </c>
    </row>
    <row r="132" spans="1:14" x14ac:dyDescent="0.2">
      <c r="A132" s="48">
        <v>90</v>
      </c>
      <c r="B132" s="49" t="s">
        <v>523</v>
      </c>
      <c r="C132" s="50">
        <v>45131</v>
      </c>
      <c r="D132" s="49" t="s">
        <v>524</v>
      </c>
      <c r="E132" s="49" t="s">
        <v>525</v>
      </c>
      <c r="F132" s="49" t="s">
        <v>205</v>
      </c>
      <c r="G132" s="49" t="s">
        <v>579</v>
      </c>
      <c r="H132" s="51">
        <v>1</v>
      </c>
      <c r="I132" s="49" t="s">
        <v>70</v>
      </c>
      <c r="J132" s="51"/>
      <c r="K132" s="49"/>
      <c r="L132" s="49"/>
      <c r="M132" t="s">
        <v>674</v>
      </c>
      <c r="N132" t="str">
        <f t="shared" si="2"/>
        <v xml:space="preserve"> 7</v>
      </c>
    </row>
    <row r="133" spans="1:14" x14ac:dyDescent="0.2">
      <c r="A133" s="48">
        <v>92</v>
      </c>
      <c r="B133" s="49" t="s">
        <v>523</v>
      </c>
      <c r="C133" s="50">
        <v>45131</v>
      </c>
      <c r="D133" s="49" t="s">
        <v>524</v>
      </c>
      <c r="E133" s="49" t="s">
        <v>525</v>
      </c>
      <c r="F133" s="49" t="s">
        <v>207</v>
      </c>
      <c r="G133" s="49" t="s">
        <v>583</v>
      </c>
      <c r="H133" s="51">
        <v>1</v>
      </c>
      <c r="I133" s="49" t="s">
        <v>70</v>
      </c>
      <c r="J133" s="51"/>
      <c r="K133" s="49"/>
      <c r="L133" s="49"/>
      <c r="M133" t="s">
        <v>674</v>
      </c>
      <c r="N133" t="str">
        <f t="shared" si="2"/>
        <v xml:space="preserve"> 7</v>
      </c>
    </row>
    <row r="134" spans="1:14" x14ac:dyDescent="0.2">
      <c r="A134" s="48">
        <v>93</v>
      </c>
      <c r="B134" s="49" t="s">
        <v>523</v>
      </c>
      <c r="C134" s="50">
        <v>45131</v>
      </c>
      <c r="D134" s="49" t="s">
        <v>524</v>
      </c>
      <c r="E134" s="49" t="s">
        <v>525</v>
      </c>
      <c r="F134" s="49" t="s">
        <v>208</v>
      </c>
      <c r="G134" s="49" t="s">
        <v>584</v>
      </c>
      <c r="H134" s="51">
        <v>1</v>
      </c>
      <c r="I134" s="49" t="s">
        <v>70</v>
      </c>
      <c r="J134" s="51"/>
      <c r="K134" s="49"/>
      <c r="L134" s="49"/>
      <c r="M134" t="s">
        <v>674</v>
      </c>
      <c r="N134" t="str">
        <f t="shared" si="2"/>
        <v xml:space="preserve"> 7</v>
      </c>
    </row>
    <row r="135" spans="1:14" x14ac:dyDescent="0.2">
      <c r="A135" s="48">
        <v>94</v>
      </c>
      <c r="B135" s="49" t="s">
        <v>523</v>
      </c>
      <c r="C135" s="50">
        <v>45131</v>
      </c>
      <c r="D135" s="49" t="s">
        <v>524</v>
      </c>
      <c r="E135" s="49" t="s">
        <v>525</v>
      </c>
      <c r="F135" s="49" t="s">
        <v>209</v>
      </c>
      <c r="G135" s="49" t="s">
        <v>584</v>
      </c>
      <c r="H135" s="51">
        <v>1</v>
      </c>
      <c r="I135" s="49" t="s">
        <v>70</v>
      </c>
      <c r="J135" s="51"/>
      <c r="K135" s="49"/>
      <c r="L135" s="49"/>
      <c r="M135" t="s">
        <v>674</v>
      </c>
      <c r="N135" t="str">
        <f t="shared" si="2"/>
        <v xml:space="preserve"> 7</v>
      </c>
    </row>
    <row r="136" spans="1:14" x14ac:dyDescent="0.2">
      <c r="A136" s="48">
        <v>95</v>
      </c>
      <c r="B136" s="49" t="s">
        <v>523</v>
      </c>
      <c r="C136" s="50">
        <v>45131</v>
      </c>
      <c r="D136" s="49" t="s">
        <v>524</v>
      </c>
      <c r="E136" s="49" t="s">
        <v>525</v>
      </c>
      <c r="F136" s="49" t="s">
        <v>211</v>
      </c>
      <c r="G136" s="49" t="s">
        <v>585</v>
      </c>
      <c r="H136" s="51">
        <v>1</v>
      </c>
      <c r="I136" s="49" t="s">
        <v>70</v>
      </c>
      <c r="J136" s="51"/>
      <c r="K136" s="49"/>
      <c r="L136" s="49"/>
      <c r="M136" t="s">
        <v>674</v>
      </c>
      <c r="N136" t="str">
        <f t="shared" si="2"/>
        <v xml:space="preserve"> 7</v>
      </c>
    </row>
    <row r="137" spans="1:14" x14ac:dyDescent="0.2">
      <c r="A137" s="48">
        <v>96</v>
      </c>
      <c r="B137" s="49" t="s">
        <v>523</v>
      </c>
      <c r="C137" s="50">
        <v>45131</v>
      </c>
      <c r="D137" s="49" t="s">
        <v>524</v>
      </c>
      <c r="E137" s="49" t="s">
        <v>525</v>
      </c>
      <c r="F137" s="49" t="s">
        <v>215</v>
      </c>
      <c r="G137" s="49" t="s">
        <v>584</v>
      </c>
      <c r="H137" s="51">
        <v>1</v>
      </c>
      <c r="I137" s="49" t="s">
        <v>70</v>
      </c>
      <c r="J137" s="51"/>
      <c r="K137" s="49"/>
      <c r="L137" s="49"/>
      <c r="M137" t="s">
        <v>674</v>
      </c>
      <c r="N137" t="str">
        <f t="shared" si="2"/>
        <v xml:space="preserve"> 7</v>
      </c>
    </row>
    <row r="138" spans="1:14" x14ac:dyDescent="0.2">
      <c r="A138" s="48">
        <v>97</v>
      </c>
      <c r="B138" s="49" t="s">
        <v>523</v>
      </c>
      <c r="C138" s="50">
        <v>45131</v>
      </c>
      <c r="D138" s="49" t="s">
        <v>524</v>
      </c>
      <c r="E138" s="49" t="s">
        <v>525</v>
      </c>
      <c r="F138" s="49" t="s">
        <v>218</v>
      </c>
      <c r="G138" s="49" t="s">
        <v>586</v>
      </c>
      <c r="H138" s="51">
        <v>1</v>
      </c>
      <c r="I138" s="49" t="s">
        <v>70</v>
      </c>
      <c r="J138" s="51"/>
      <c r="K138" s="49"/>
      <c r="L138" s="49"/>
      <c r="M138" t="s">
        <v>674</v>
      </c>
      <c r="N138" t="str">
        <f t="shared" si="2"/>
        <v xml:space="preserve"> 7</v>
      </c>
    </row>
    <row r="139" spans="1:14" x14ac:dyDescent="0.2">
      <c r="A139" s="48">
        <v>98</v>
      </c>
      <c r="B139" s="49" t="s">
        <v>523</v>
      </c>
      <c r="C139" s="50">
        <v>45131</v>
      </c>
      <c r="D139" s="49" t="s">
        <v>524</v>
      </c>
      <c r="E139" s="49" t="s">
        <v>525</v>
      </c>
      <c r="F139" s="49" t="s">
        <v>219</v>
      </c>
      <c r="G139" s="49" t="s">
        <v>586</v>
      </c>
      <c r="H139" s="51">
        <v>1</v>
      </c>
      <c r="I139" s="49" t="s">
        <v>70</v>
      </c>
      <c r="J139" s="51"/>
      <c r="K139" s="49"/>
      <c r="L139" s="49"/>
      <c r="M139" t="s">
        <v>674</v>
      </c>
      <c r="N139" t="str">
        <f t="shared" si="2"/>
        <v xml:space="preserve"> 7</v>
      </c>
    </row>
    <row r="140" spans="1:14" x14ac:dyDescent="0.2">
      <c r="A140" s="48">
        <v>99</v>
      </c>
      <c r="B140" s="49" t="s">
        <v>523</v>
      </c>
      <c r="C140" s="50">
        <v>45131</v>
      </c>
      <c r="D140" s="49" t="s">
        <v>524</v>
      </c>
      <c r="E140" s="49" t="s">
        <v>525</v>
      </c>
      <c r="F140" s="49" t="s">
        <v>220</v>
      </c>
      <c r="G140" s="49" t="s">
        <v>586</v>
      </c>
      <c r="H140" s="51">
        <v>1</v>
      </c>
      <c r="I140" s="49" t="s">
        <v>70</v>
      </c>
      <c r="J140" s="51"/>
      <c r="K140" s="49"/>
      <c r="L140" s="49"/>
      <c r="M140" t="s">
        <v>674</v>
      </c>
      <c r="N140" t="str">
        <f t="shared" si="2"/>
        <v xml:space="preserve"> 7</v>
      </c>
    </row>
    <row r="141" spans="1:14" x14ac:dyDescent="0.2">
      <c r="A141" s="48">
        <v>100</v>
      </c>
      <c r="B141" s="49" t="s">
        <v>523</v>
      </c>
      <c r="C141" s="50">
        <v>45131</v>
      </c>
      <c r="D141" s="49" t="s">
        <v>524</v>
      </c>
      <c r="E141" s="49" t="s">
        <v>525</v>
      </c>
      <c r="F141" s="49" t="s">
        <v>221</v>
      </c>
      <c r="G141" s="49" t="s">
        <v>586</v>
      </c>
      <c r="H141" s="51">
        <v>1</v>
      </c>
      <c r="I141" s="49" t="s">
        <v>70</v>
      </c>
      <c r="J141" s="51"/>
      <c r="K141" s="49"/>
      <c r="L141" s="49"/>
      <c r="M141" t="s">
        <v>674</v>
      </c>
      <c r="N141" t="str">
        <f t="shared" si="2"/>
        <v xml:space="preserve"> 7</v>
      </c>
    </row>
    <row r="142" spans="1:14" x14ac:dyDescent="0.2">
      <c r="A142" s="48">
        <v>101</v>
      </c>
      <c r="B142" s="49" t="s">
        <v>523</v>
      </c>
      <c r="C142" s="50">
        <v>45131</v>
      </c>
      <c r="D142" s="49" t="s">
        <v>524</v>
      </c>
      <c r="E142" s="49" t="s">
        <v>525</v>
      </c>
      <c r="F142" s="49" t="s">
        <v>222</v>
      </c>
      <c r="G142" s="49" t="s">
        <v>586</v>
      </c>
      <c r="H142" s="51">
        <v>1</v>
      </c>
      <c r="I142" s="49" t="s">
        <v>70</v>
      </c>
      <c r="J142" s="51"/>
      <c r="K142" s="49"/>
      <c r="L142" s="49"/>
      <c r="M142" t="s">
        <v>674</v>
      </c>
      <c r="N142" t="str">
        <f t="shared" si="2"/>
        <v xml:space="preserve"> 7</v>
      </c>
    </row>
    <row r="143" spans="1:14" x14ac:dyDescent="0.2">
      <c r="A143" s="48">
        <v>102</v>
      </c>
      <c r="B143" s="49" t="s">
        <v>523</v>
      </c>
      <c r="C143" s="50">
        <v>45131</v>
      </c>
      <c r="D143" s="49" t="s">
        <v>524</v>
      </c>
      <c r="E143" s="49" t="s">
        <v>525</v>
      </c>
      <c r="F143" s="49" t="s">
        <v>223</v>
      </c>
      <c r="G143" s="49" t="s">
        <v>586</v>
      </c>
      <c r="H143" s="51">
        <v>1</v>
      </c>
      <c r="I143" s="49" t="s">
        <v>70</v>
      </c>
      <c r="J143" s="51"/>
      <c r="K143" s="49"/>
      <c r="L143" s="49"/>
      <c r="M143" t="s">
        <v>674</v>
      </c>
      <c r="N143" t="str">
        <f t="shared" si="2"/>
        <v xml:space="preserve"> 7</v>
      </c>
    </row>
    <row r="144" spans="1:14" x14ac:dyDescent="0.2">
      <c r="A144" s="48">
        <v>103</v>
      </c>
      <c r="B144" s="49" t="s">
        <v>523</v>
      </c>
      <c r="C144" s="50">
        <v>45131</v>
      </c>
      <c r="D144" s="49" t="s">
        <v>524</v>
      </c>
      <c r="E144" s="49" t="s">
        <v>525</v>
      </c>
      <c r="F144" s="49" t="s">
        <v>224</v>
      </c>
      <c r="G144" s="49" t="s">
        <v>587</v>
      </c>
      <c r="H144" s="51">
        <v>1</v>
      </c>
      <c r="I144" s="49" t="s">
        <v>70</v>
      </c>
      <c r="J144" s="51"/>
      <c r="K144" s="49"/>
      <c r="L144" s="49"/>
      <c r="M144" t="s">
        <v>674</v>
      </c>
      <c r="N144" t="str">
        <f t="shared" si="2"/>
        <v xml:space="preserve"> 7</v>
      </c>
    </row>
    <row r="145" spans="1:14" x14ac:dyDescent="0.2">
      <c r="A145" s="48">
        <v>105</v>
      </c>
      <c r="B145" s="49" t="s">
        <v>523</v>
      </c>
      <c r="C145" s="50">
        <v>45131</v>
      </c>
      <c r="D145" s="49" t="s">
        <v>524</v>
      </c>
      <c r="E145" s="49" t="s">
        <v>525</v>
      </c>
      <c r="F145" s="49" t="s">
        <v>226</v>
      </c>
      <c r="G145" s="49" t="s">
        <v>557</v>
      </c>
      <c r="H145" s="51">
        <v>1</v>
      </c>
      <c r="I145" s="49" t="s">
        <v>70</v>
      </c>
      <c r="J145" s="51"/>
      <c r="K145" s="49"/>
      <c r="L145" s="49"/>
      <c r="M145" t="s">
        <v>674</v>
      </c>
      <c r="N145" t="str">
        <f t="shared" si="2"/>
        <v xml:space="preserve"> 7</v>
      </c>
    </row>
    <row r="146" spans="1:14" x14ac:dyDescent="0.2">
      <c r="A146" s="48">
        <v>106</v>
      </c>
      <c r="B146" s="49" t="s">
        <v>523</v>
      </c>
      <c r="C146" s="50">
        <v>45131</v>
      </c>
      <c r="D146" s="49" t="s">
        <v>524</v>
      </c>
      <c r="E146" s="49" t="s">
        <v>525</v>
      </c>
      <c r="F146" s="49" t="s">
        <v>227</v>
      </c>
      <c r="G146" s="49" t="s">
        <v>589</v>
      </c>
      <c r="H146" s="51">
        <v>1</v>
      </c>
      <c r="I146" s="49" t="s">
        <v>70</v>
      </c>
      <c r="J146" s="51"/>
      <c r="K146" s="49"/>
      <c r="L146" s="49"/>
      <c r="M146" t="s">
        <v>674</v>
      </c>
      <c r="N146" t="str">
        <f t="shared" si="2"/>
        <v xml:space="preserve"> 7</v>
      </c>
    </row>
    <row r="147" spans="1:14" x14ac:dyDescent="0.2">
      <c r="A147" s="48">
        <v>107</v>
      </c>
      <c r="B147" s="49" t="s">
        <v>523</v>
      </c>
      <c r="C147" s="50">
        <v>45131</v>
      </c>
      <c r="D147" s="49" t="s">
        <v>524</v>
      </c>
      <c r="E147" s="49" t="s">
        <v>525</v>
      </c>
      <c r="F147" s="49" t="s">
        <v>229</v>
      </c>
      <c r="G147" s="49" t="s">
        <v>590</v>
      </c>
      <c r="H147" s="51">
        <v>1</v>
      </c>
      <c r="I147" s="49" t="s">
        <v>70</v>
      </c>
      <c r="J147" s="51"/>
      <c r="K147" s="49"/>
      <c r="L147" s="49"/>
      <c r="M147" t="s">
        <v>674</v>
      </c>
      <c r="N147" t="str">
        <f t="shared" si="2"/>
        <v xml:space="preserve"> 7</v>
      </c>
    </row>
    <row r="148" spans="1:14" x14ac:dyDescent="0.2">
      <c r="A148" s="48">
        <v>108</v>
      </c>
      <c r="B148" s="49" t="s">
        <v>523</v>
      </c>
      <c r="C148" s="50">
        <v>45131</v>
      </c>
      <c r="D148" s="49" t="s">
        <v>524</v>
      </c>
      <c r="E148" s="49" t="s">
        <v>525</v>
      </c>
      <c r="F148" s="49" t="s">
        <v>445</v>
      </c>
      <c r="G148" s="49" t="s">
        <v>591</v>
      </c>
      <c r="H148" s="51">
        <v>1</v>
      </c>
      <c r="I148" s="49" t="s">
        <v>70</v>
      </c>
      <c r="J148" s="51"/>
      <c r="K148" s="49"/>
      <c r="L148" s="49"/>
      <c r="M148" t="s">
        <v>674</v>
      </c>
      <c r="N148" t="str">
        <f t="shared" si="2"/>
        <v xml:space="preserve"> 7</v>
      </c>
    </row>
    <row r="149" spans="1:14" x14ac:dyDescent="0.2">
      <c r="A149" s="48">
        <v>109</v>
      </c>
      <c r="B149" s="49" t="s">
        <v>523</v>
      </c>
      <c r="C149" s="50">
        <v>45131</v>
      </c>
      <c r="D149" s="49" t="s">
        <v>524</v>
      </c>
      <c r="E149" s="49" t="s">
        <v>525</v>
      </c>
      <c r="F149" s="49" t="s">
        <v>231</v>
      </c>
      <c r="G149" s="49" t="s">
        <v>591</v>
      </c>
      <c r="H149" s="51">
        <v>1</v>
      </c>
      <c r="I149" s="49" t="s">
        <v>70</v>
      </c>
      <c r="J149" s="51"/>
      <c r="K149" s="49"/>
      <c r="L149" s="49"/>
      <c r="M149" t="s">
        <v>674</v>
      </c>
      <c r="N149" t="str">
        <f t="shared" si="2"/>
        <v xml:space="preserve"> 7</v>
      </c>
    </row>
    <row r="150" spans="1:14" x14ac:dyDescent="0.2">
      <c r="A150" s="48">
        <v>110</v>
      </c>
      <c r="B150" s="49" t="s">
        <v>523</v>
      </c>
      <c r="C150" s="50">
        <v>45131</v>
      </c>
      <c r="D150" s="49" t="s">
        <v>524</v>
      </c>
      <c r="E150" s="49" t="s">
        <v>525</v>
      </c>
      <c r="F150" s="49" t="s">
        <v>232</v>
      </c>
      <c r="G150" s="49" t="s">
        <v>591</v>
      </c>
      <c r="H150" s="51">
        <v>1</v>
      </c>
      <c r="I150" s="49" t="s">
        <v>70</v>
      </c>
      <c r="J150" s="51"/>
      <c r="K150" s="49"/>
      <c r="L150" s="49"/>
      <c r="M150" t="s">
        <v>674</v>
      </c>
      <c r="N150" t="str">
        <f t="shared" si="2"/>
        <v xml:space="preserve"> 7</v>
      </c>
    </row>
    <row r="151" spans="1:14" x14ac:dyDescent="0.2">
      <c r="A151" s="48">
        <v>114</v>
      </c>
      <c r="B151" s="49" t="s">
        <v>523</v>
      </c>
      <c r="C151" s="50">
        <v>45131</v>
      </c>
      <c r="D151" s="49" t="s">
        <v>524</v>
      </c>
      <c r="E151" s="49" t="s">
        <v>525</v>
      </c>
      <c r="F151" s="49" t="s">
        <v>242</v>
      </c>
      <c r="G151" s="49" t="s">
        <v>594</v>
      </c>
      <c r="H151" s="51">
        <v>1</v>
      </c>
      <c r="I151" s="49" t="s">
        <v>70</v>
      </c>
      <c r="J151" s="51"/>
      <c r="K151" s="49"/>
      <c r="L151" s="49"/>
      <c r="M151" t="s">
        <v>674</v>
      </c>
      <c r="N151" t="str">
        <f t="shared" si="2"/>
        <v xml:space="preserve"> 7</v>
      </c>
    </row>
    <row r="152" spans="1:14" x14ac:dyDescent="0.2">
      <c r="A152" s="48">
        <v>116</v>
      </c>
      <c r="B152" s="49" t="s">
        <v>523</v>
      </c>
      <c r="C152" s="50">
        <v>45131</v>
      </c>
      <c r="D152" s="49" t="s">
        <v>524</v>
      </c>
      <c r="E152" s="49" t="s">
        <v>525</v>
      </c>
      <c r="F152" s="49" t="s">
        <v>245</v>
      </c>
      <c r="G152" s="49" t="s">
        <v>527</v>
      </c>
      <c r="H152" s="51">
        <v>1</v>
      </c>
      <c r="I152" s="49" t="s">
        <v>70</v>
      </c>
      <c r="J152" s="51"/>
      <c r="K152" s="49"/>
      <c r="L152" s="49"/>
      <c r="M152" t="s">
        <v>674</v>
      </c>
      <c r="N152" t="str">
        <f t="shared" si="2"/>
        <v xml:space="preserve"> 7</v>
      </c>
    </row>
    <row r="153" spans="1:14" x14ac:dyDescent="0.2">
      <c r="A153" s="48">
        <v>118</v>
      </c>
      <c r="B153" s="49" t="s">
        <v>523</v>
      </c>
      <c r="C153" s="50">
        <v>45131</v>
      </c>
      <c r="D153" s="49" t="s">
        <v>524</v>
      </c>
      <c r="E153" s="49" t="s">
        <v>525</v>
      </c>
      <c r="F153" s="49" t="s">
        <v>247</v>
      </c>
      <c r="G153" s="49" t="s">
        <v>536</v>
      </c>
      <c r="H153" s="51">
        <v>1</v>
      </c>
      <c r="I153" s="49" t="s">
        <v>70</v>
      </c>
      <c r="J153" s="51"/>
      <c r="K153" s="49"/>
      <c r="L153" s="49"/>
      <c r="M153" t="s">
        <v>674</v>
      </c>
      <c r="N153" t="str">
        <f t="shared" si="2"/>
        <v xml:space="preserve"> 7</v>
      </c>
    </row>
    <row r="154" spans="1:14" x14ac:dyDescent="0.2">
      <c r="A154" s="48">
        <v>119</v>
      </c>
      <c r="B154" s="49" t="s">
        <v>523</v>
      </c>
      <c r="C154" s="50">
        <v>45131</v>
      </c>
      <c r="D154" s="49" t="s">
        <v>524</v>
      </c>
      <c r="E154" s="49" t="s">
        <v>525</v>
      </c>
      <c r="F154" s="49" t="s">
        <v>248</v>
      </c>
      <c r="G154" s="49" t="s">
        <v>594</v>
      </c>
      <c r="H154" s="51">
        <v>1</v>
      </c>
      <c r="I154" s="49" t="s">
        <v>70</v>
      </c>
      <c r="J154" s="51"/>
      <c r="K154" s="49"/>
      <c r="L154" s="49"/>
      <c r="M154" t="s">
        <v>674</v>
      </c>
      <c r="N154" t="str">
        <f t="shared" si="2"/>
        <v xml:space="preserve"> 7</v>
      </c>
    </row>
    <row r="155" spans="1:14" x14ac:dyDescent="0.2">
      <c r="A155" s="48">
        <v>121</v>
      </c>
      <c r="B155" s="49" t="s">
        <v>523</v>
      </c>
      <c r="C155" s="50">
        <v>45131</v>
      </c>
      <c r="D155" s="49" t="s">
        <v>524</v>
      </c>
      <c r="E155" s="49" t="s">
        <v>525</v>
      </c>
      <c r="F155" s="49" t="s">
        <v>253</v>
      </c>
      <c r="G155" s="49" t="s">
        <v>527</v>
      </c>
      <c r="H155" s="51">
        <v>1</v>
      </c>
      <c r="I155" s="49" t="s">
        <v>70</v>
      </c>
      <c r="J155" s="51"/>
      <c r="K155" s="49"/>
      <c r="L155" s="49"/>
      <c r="M155" t="s">
        <v>674</v>
      </c>
      <c r="N155" t="str">
        <f t="shared" si="2"/>
        <v xml:space="preserve"> 7</v>
      </c>
    </row>
    <row r="156" spans="1:14" x14ac:dyDescent="0.2">
      <c r="A156" s="48">
        <v>122</v>
      </c>
      <c r="B156" s="49" t="s">
        <v>523</v>
      </c>
      <c r="C156" s="50">
        <v>45131</v>
      </c>
      <c r="D156" s="49" t="s">
        <v>524</v>
      </c>
      <c r="E156" s="49" t="s">
        <v>525</v>
      </c>
      <c r="F156" s="49" t="s">
        <v>254</v>
      </c>
      <c r="G156" s="49" t="s">
        <v>596</v>
      </c>
      <c r="H156" s="51">
        <v>1</v>
      </c>
      <c r="I156" s="49" t="s">
        <v>70</v>
      </c>
      <c r="J156" s="51"/>
      <c r="K156" s="49"/>
      <c r="L156" s="49"/>
      <c r="M156" t="s">
        <v>674</v>
      </c>
      <c r="N156" t="str">
        <f t="shared" si="2"/>
        <v xml:space="preserve"> 7</v>
      </c>
    </row>
    <row r="157" spans="1:14" x14ac:dyDescent="0.2">
      <c r="A157" s="48">
        <v>123</v>
      </c>
      <c r="B157" s="49" t="s">
        <v>523</v>
      </c>
      <c r="C157" s="50">
        <v>45131</v>
      </c>
      <c r="D157" s="49" t="s">
        <v>524</v>
      </c>
      <c r="E157" s="49" t="s">
        <v>525</v>
      </c>
      <c r="F157" s="49" t="s">
        <v>256</v>
      </c>
      <c r="G157" s="49" t="s">
        <v>594</v>
      </c>
      <c r="H157" s="51">
        <v>1</v>
      </c>
      <c r="I157" s="49" t="s">
        <v>70</v>
      </c>
      <c r="J157" s="51"/>
      <c r="K157" s="49"/>
      <c r="L157" s="49"/>
      <c r="M157" t="s">
        <v>674</v>
      </c>
      <c r="N157" t="str">
        <f t="shared" si="2"/>
        <v xml:space="preserve"> 7</v>
      </c>
    </row>
    <row r="158" spans="1:14" x14ac:dyDescent="0.2">
      <c r="A158" s="48">
        <v>124</v>
      </c>
      <c r="B158" s="49" t="s">
        <v>523</v>
      </c>
      <c r="C158" s="50">
        <v>45131</v>
      </c>
      <c r="D158" s="49" t="s">
        <v>524</v>
      </c>
      <c r="E158" s="49" t="s">
        <v>525</v>
      </c>
      <c r="F158" s="49" t="s">
        <v>257</v>
      </c>
      <c r="G158" s="49" t="s">
        <v>594</v>
      </c>
      <c r="H158" s="51">
        <v>1</v>
      </c>
      <c r="I158" s="49" t="s">
        <v>70</v>
      </c>
      <c r="J158" s="51"/>
      <c r="K158" s="49"/>
      <c r="L158" s="49"/>
      <c r="M158" t="s">
        <v>674</v>
      </c>
      <c r="N158" t="str">
        <f t="shared" si="2"/>
        <v xml:space="preserve"> 7</v>
      </c>
    </row>
    <row r="159" spans="1:14" x14ac:dyDescent="0.2">
      <c r="A159" s="48">
        <v>126</v>
      </c>
      <c r="B159" s="49" t="s">
        <v>523</v>
      </c>
      <c r="C159" s="50">
        <v>45131</v>
      </c>
      <c r="D159" s="49" t="s">
        <v>524</v>
      </c>
      <c r="E159" s="49" t="s">
        <v>525</v>
      </c>
      <c r="F159" s="49" t="s">
        <v>259</v>
      </c>
      <c r="G159" s="49" t="s">
        <v>536</v>
      </c>
      <c r="H159" s="51">
        <v>1</v>
      </c>
      <c r="I159" s="49" t="s">
        <v>70</v>
      </c>
      <c r="J159" s="51"/>
      <c r="K159" s="49"/>
      <c r="L159" s="49"/>
      <c r="M159" t="s">
        <v>674</v>
      </c>
      <c r="N159" t="str">
        <f t="shared" si="2"/>
        <v xml:space="preserve"> 7</v>
      </c>
    </row>
    <row r="160" spans="1:14" x14ac:dyDescent="0.2">
      <c r="A160" s="48">
        <v>127</v>
      </c>
      <c r="B160" s="49" t="s">
        <v>523</v>
      </c>
      <c r="C160" s="50">
        <v>45131</v>
      </c>
      <c r="D160" s="49" t="s">
        <v>524</v>
      </c>
      <c r="E160" s="49" t="s">
        <v>525</v>
      </c>
      <c r="F160" s="49" t="s">
        <v>260</v>
      </c>
      <c r="G160" s="49" t="s">
        <v>537</v>
      </c>
      <c r="H160" s="51">
        <v>1</v>
      </c>
      <c r="I160" s="49" t="s">
        <v>70</v>
      </c>
      <c r="J160" s="51"/>
      <c r="K160" s="49"/>
      <c r="L160" s="49"/>
      <c r="M160" t="s">
        <v>674</v>
      </c>
      <c r="N160" t="str">
        <f t="shared" si="2"/>
        <v xml:space="preserve"> 7</v>
      </c>
    </row>
    <row r="161" spans="1:14" x14ac:dyDescent="0.2">
      <c r="A161" s="48">
        <v>128</v>
      </c>
      <c r="B161" s="49" t="s">
        <v>523</v>
      </c>
      <c r="C161" s="50">
        <v>45131</v>
      </c>
      <c r="D161" s="49" t="s">
        <v>524</v>
      </c>
      <c r="E161" s="49" t="s">
        <v>525</v>
      </c>
      <c r="F161" s="49" t="s">
        <v>261</v>
      </c>
      <c r="G161" s="49" t="s">
        <v>534</v>
      </c>
      <c r="H161" s="51">
        <v>1</v>
      </c>
      <c r="I161" s="49" t="s">
        <v>70</v>
      </c>
      <c r="J161" s="51"/>
      <c r="K161" s="49"/>
      <c r="L161" s="49"/>
      <c r="M161" t="s">
        <v>674</v>
      </c>
      <c r="N161" t="str">
        <f t="shared" si="2"/>
        <v xml:space="preserve"> 7</v>
      </c>
    </row>
    <row r="162" spans="1:14" x14ac:dyDescent="0.2">
      <c r="A162" s="48">
        <v>129</v>
      </c>
      <c r="B162" s="49" t="s">
        <v>523</v>
      </c>
      <c r="C162" s="50">
        <v>45131</v>
      </c>
      <c r="D162" s="49" t="s">
        <v>524</v>
      </c>
      <c r="E162" s="49" t="s">
        <v>525</v>
      </c>
      <c r="F162" s="49" t="s">
        <v>262</v>
      </c>
      <c r="G162" s="49" t="s">
        <v>537</v>
      </c>
      <c r="H162" s="51">
        <v>1</v>
      </c>
      <c r="I162" s="49" t="s">
        <v>70</v>
      </c>
      <c r="J162" s="51"/>
      <c r="K162" s="49"/>
      <c r="L162" s="49"/>
      <c r="M162" t="s">
        <v>674</v>
      </c>
      <c r="N162" t="str">
        <f t="shared" si="2"/>
        <v xml:space="preserve"> 7</v>
      </c>
    </row>
    <row r="163" spans="1:14" x14ac:dyDescent="0.2">
      <c r="A163" s="48">
        <v>132</v>
      </c>
      <c r="B163" s="49" t="s">
        <v>523</v>
      </c>
      <c r="C163" s="50">
        <v>45131</v>
      </c>
      <c r="D163" s="49" t="s">
        <v>524</v>
      </c>
      <c r="E163" s="49" t="s">
        <v>525</v>
      </c>
      <c r="F163" s="49" t="s">
        <v>265</v>
      </c>
      <c r="G163" s="49" t="s">
        <v>598</v>
      </c>
      <c r="H163" s="51">
        <v>1</v>
      </c>
      <c r="I163" s="49" t="s">
        <v>70</v>
      </c>
      <c r="J163" s="51"/>
      <c r="K163" s="49"/>
      <c r="L163" s="49"/>
      <c r="M163" t="s">
        <v>674</v>
      </c>
      <c r="N163" t="str">
        <f t="shared" si="2"/>
        <v xml:space="preserve"> 7</v>
      </c>
    </row>
    <row r="164" spans="1:14" x14ac:dyDescent="0.2">
      <c r="A164" s="48">
        <v>133</v>
      </c>
      <c r="B164" s="49" t="s">
        <v>523</v>
      </c>
      <c r="C164" s="50">
        <v>45131</v>
      </c>
      <c r="D164" s="49" t="s">
        <v>524</v>
      </c>
      <c r="E164" s="49" t="s">
        <v>525</v>
      </c>
      <c r="F164" s="49" t="s">
        <v>462</v>
      </c>
      <c r="G164" s="49" t="s">
        <v>542</v>
      </c>
      <c r="H164" s="51">
        <v>1</v>
      </c>
      <c r="I164" s="49" t="s">
        <v>70</v>
      </c>
      <c r="J164" s="51"/>
      <c r="K164" s="49"/>
      <c r="L164" s="49"/>
      <c r="M164" t="s">
        <v>674</v>
      </c>
      <c r="N164" t="str">
        <f t="shared" si="2"/>
        <v xml:space="preserve"> 7</v>
      </c>
    </row>
    <row r="165" spans="1:14" x14ac:dyDescent="0.2">
      <c r="A165" s="48">
        <v>134</v>
      </c>
      <c r="B165" s="49" t="s">
        <v>523</v>
      </c>
      <c r="C165" s="50">
        <v>45131</v>
      </c>
      <c r="D165" s="49" t="s">
        <v>524</v>
      </c>
      <c r="E165" s="49" t="s">
        <v>525</v>
      </c>
      <c r="F165" s="49" t="s">
        <v>463</v>
      </c>
      <c r="G165" s="49" t="s">
        <v>542</v>
      </c>
      <c r="H165" s="51">
        <v>1</v>
      </c>
      <c r="I165" s="49" t="s">
        <v>70</v>
      </c>
      <c r="J165" s="51"/>
      <c r="K165" s="49"/>
      <c r="L165" s="49"/>
      <c r="M165" t="s">
        <v>674</v>
      </c>
      <c r="N165" t="str">
        <f t="shared" si="2"/>
        <v xml:space="preserve"> 7</v>
      </c>
    </row>
    <row r="166" spans="1:14" x14ac:dyDescent="0.2">
      <c r="A166" s="48">
        <v>135</v>
      </c>
      <c r="B166" s="49" t="s">
        <v>523</v>
      </c>
      <c r="C166" s="50">
        <v>45131</v>
      </c>
      <c r="D166" s="49" t="s">
        <v>524</v>
      </c>
      <c r="E166" s="49" t="s">
        <v>525</v>
      </c>
      <c r="F166" s="49" t="s">
        <v>464</v>
      </c>
      <c r="G166" s="49" t="s">
        <v>599</v>
      </c>
      <c r="H166" s="51">
        <v>1</v>
      </c>
      <c r="I166" s="49" t="s">
        <v>70</v>
      </c>
      <c r="J166" s="51"/>
      <c r="K166" s="49"/>
      <c r="L166" s="49"/>
      <c r="M166" t="s">
        <v>674</v>
      </c>
      <c r="N166" t="str">
        <f t="shared" si="2"/>
        <v xml:space="preserve"> 7</v>
      </c>
    </row>
    <row r="167" spans="1:14" x14ac:dyDescent="0.2">
      <c r="A167" s="48">
        <v>136</v>
      </c>
      <c r="B167" s="49" t="s">
        <v>523</v>
      </c>
      <c r="C167" s="50">
        <v>45131</v>
      </c>
      <c r="D167" s="49" t="s">
        <v>524</v>
      </c>
      <c r="E167" s="49" t="s">
        <v>525</v>
      </c>
      <c r="F167" s="49" t="s">
        <v>466</v>
      </c>
      <c r="G167" s="49" t="s">
        <v>599</v>
      </c>
      <c r="H167" s="51">
        <v>1</v>
      </c>
      <c r="I167" s="49" t="s">
        <v>70</v>
      </c>
      <c r="J167" s="51"/>
      <c r="K167" s="49"/>
      <c r="L167" s="49"/>
      <c r="M167" t="s">
        <v>674</v>
      </c>
      <c r="N167" t="str">
        <f t="shared" si="2"/>
        <v xml:space="preserve"> 7</v>
      </c>
    </row>
    <row r="168" spans="1:14" x14ac:dyDescent="0.2">
      <c r="A168" s="48">
        <v>137</v>
      </c>
      <c r="B168" s="49" t="s">
        <v>523</v>
      </c>
      <c r="C168" s="50">
        <v>45131</v>
      </c>
      <c r="D168" s="49" t="s">
        <v>524</v>
      </c>
      <c r="E168" s="49" t="s">
        <v>525</v>
      </c>
      <c r="F168" s="49" t="s">
        <v>467</v>
      </c>
      <c r="G168" s="49" t="s">
        <v>600</v>
      </c>
      <c r="H168" s="51">
        <v>1</v>
      </c>
      <c r="I168" s="49" t="s">
        <v>70</v>
      </c>
      <c r="J168" s="51"/>
      <c r="K168" s="49"/>
      <c r="L168" s="49"/>
      <c r="M168" t="s">
        <v>674</v>
      </c>
      <c r="N168" t="str">
        <f t="shared" si="2"/>
        <v xml:space="preserve"> 7</v>
      </c>
    </row>
    <row r="169" spans="1:14" x14ac:dyDescent="0.2">
      <c r="A169" s="48">
        <v>138</v>
      </c>
      <c r="B169" s="49" t="s">
        <v>523</v>
      </c>
      <c r="C169" s="50">
        <v>45131</v>
      </c>
      <c r="D169" s="49" t="s">
        <v>524</v>
      </c>
      <c r="E169" s="49" t="s">
        <v>525</v>
      </c>
      <c r="F169" s="49" t="s">
        <v>469</v>
      </c>
      <c r="G169" s="49" t="s">
        <v>541</v>
      </c>
      <c r="H169" s="51">
        <v>1</v>
      </c>
      <c r="I169" s="49" t="s">
        <v>70</v>
      </c>
      <c r="J169" s="51"/>
      <c r="K169" s="49"/>
      <c r="L169" s="49"/>
      <c r="M169" t="s">
        <v>674</v>
      </c>
      <c r="N169" t="str">
        <f t="shared" si="2"/>
        <v xml:space="preserve"> 7</v>
      </c>
    </row>
    <row r="170" spans="1:14" x14ac:dyDescent="0.2">
      <c r="A170" s="48">
        <v>140</v>
      </c>
      <c r="B170" s="49" t="s">
        <v>523</v>
      </c>
      <c r="C170" s="50">
        <v>45131</v>
      </c>
      <c r="D170" s="49" t="s">
        <v>524</v>
      </c>
      <c r="E170" s="49" t="s">
        <v>525</v>
      </c>
      <c r="F170" s="49" t="s">
        <v>273</v>
      </c>
      <c r="G170" s="49" t="s">
        <v>602</v>
      </c>
      <c r="H170" s="51">
        <v>1</v>
      </c>
      <c r="I170" s="49" t="s">
        <v>70</v>
      </c>
      <c r="J170" s="51"/>
      <c r="K170" s="49"/>
      <c r="L170" s="49"/>
      <c r="M170" t="s">
        <v>674</v>
      </c>
      <c r="N170" t="str">
        <f t="shared" si="2"/>
        <v xml:space="preserve"> 7</v>
      </c>
    </row>
    <row r="171" spans="1:14" x14ac:dyDescent="0.2">
      <c r="A171" s="48">
        <v>141</v>
      </c>
      <c r="B171" s="49" t="s">
        <v>523</v>
      </c>
      <c r="C171" s="50">
        <v>45131</v>
      </c>
      <c r="D171" s="49" t="s">
        <v>524</v>
      </c>
      <c r="E171" s="49" t="s">
        <v>525</v>
      </c>
      <c r="F171" s="49" t="s">
        <v>274</v>
      </c>
      <c r="G171" s="49" t="s">
        <v>603</v>
      </c>
      <c r="H171" s="51">
        <v>1</v>
      </c>
      <c r="I171" s="49" t="s">
        <v>70</v>
      </c>
      <c r="J171" s="51"/>
      <c r="K171" s="49"/>
      <c r="L171" s="49"/>
      <c r="M171" t="s">
        <v>674</v>
      </c>
      <c r="N171" t="str">
        <f t="shared" si="2"/>
        <v xml:space="preserve"> 7</v>
      </c>
    </row>
    <row r="172" spans="1:14" x14ac:dyDescent="0.2">
      <c r="A172" s="48">
        <v>146</v>
      </c>
      <c r="B172" s="49" t="s">
        <v>523</v>
      </c>
      <c r="C172" s="50">
        <v>45131</v>
      </c>
      <c r="D172" s="49" t="s">
        <v>524</v>
      </c>
      <c r="E172" s="49" t="s">
        <v>525</v>
      </c>
      <c r="F172" s="49" t="s">
        <v>279</v>
      </c>
      <c r="G172" s="49" t="s">
        <v>605</v>
      </c>
      <c r="H172" s="51">
        <v>1</v>
      </c>
      <c r="I172" s="49" t="s">
        <v>70</v>
      </c>
      <c r="J172" s="51"/>
      <c r="K172" s="49"/>
      <c r="L172" s="49"/>
      <c r="M172" t="s">
        <v>674</v>
      </c>
      <c r="N172" t="str">
        <f t="shared" si="2"/>
        <v xml:space="preserve"> 7</v>
      </c>
    </row>
    <row r="173" spans="1:14" x14ac:dyDescent="0.2">
      <c r="A173" s="48">
        <v>147</v>
      </c>
      <c r="B173" s="49" t="s">
        <v>523</v>
      </c>
      <c r="C173" s="50">
        <v>45131</v>
      </c>
      <c r="D173" s="49" t="s">
        <v>524</v>
      </c>
      <c r="E173" s="49" t="s">
        <v>525</v>
      </c>
      <c r="F173" s="49" t="s">
        <v>280</v>
      </c>
      <c r="G173" s="49" t="s">
        <v>606</v>
      </c>
      <c r="H173" s="51">
        <v>1</v>
      </c>
      <c r="I173" s="49" t="s">
        <v>70</v>
      </c>
      <c r="J173" s="51"/>
      <c r="K173" s="49"/>
      <c r="L173" s="49"/>
      <c r="M173" t="s">
        <v>674</v>
      </c>
      <c r="N173" t="str">
        <f t="shared" si="2"/>
        <v xml:space="preserve"> 7</v>
      </c>
    </row>
    <row r="174" spans="1:14" x14ac:dyDescent="0.2">
      <c r="A174" s="48">
        <v>148</v>
      </c>
      <c r="B174" s="49" t="s">
        <v>523</v>
      </c>
      <c r="C174" s="50">
        <v>45131</v>
      </c>
      <c r="D174" s="49" t="s">
        <v>524</v>
      </c>
      <c r="E174" s="49" t="s">
        <v>525</v>
      </c>
      <c r="F174" s="49" t="s">
        <v>285</v>
      </c>
      <c r="G174" s="49" t="s">
        <v>548</v>
      </c>
      <c r="H174" s="51">
        <v>1</v>
      </c>
      <c r="I174" s="49" t="s">
        <v>70</v>
      </c>
      <c r="J174" s="51"/>
      <c r="K174" s="49"/>
      <c r="L174" s="49"/>
      <c r="M174" t="s">
        <v>674</v>
      </c>
      <c r="N174" t="str">
        <f t="shared" si="2"/>
        <v xml:space="preserve"> 7</v>
      </c>
    </row>
    <row r="175" spans="1:14" x14ac:dyDescent="0.2">
      <c r="A175" s="48">
        <v>149</v>
      </c>
      <c r="B175" s="49" t="s">
        <v>523</v>
      </c>
      <c r="C175" s="50">
        <v>45131</v>
      </c>
      <c r="D175" s="49" t="s">
        <v>524</v>
      </c>
      <c r="E175" s="49" t="s">
        <v>525</v>
      </c>
      <c r="F175" s="49" t="s">
        <v>286</v>
      </c>
      <c r="G175" s="49" t="s">
        <v>547</v>
      </c>
      <c r="H175" s="51">
        <v>1</v>
      </c>
      <c r="I175" s="49" t="s">
        <v>70</v>
      </c>
      <c r="J175" s="51"/>
      <c r="K175" s="49"/>
      <c r="L175" s="49"/>
      <c r="M175" t="s">
        <v>674</v>
      </c>
      <c r="N175" t="str">
        <f t="shared" si="2"/>
        <v xml:space="preserve"> 7</v>
      </c>
    </row>
    <row r="176" spans="1:14" x14ac:dyDescent="0.2">
      <c r="A176" s="48">
        <v>150</v>
      </c>
      <c r="B176" s="49" t="s">
        <v>523</v>
      </c>
      <c r="C176" s="50">
        <v>45131</v>
      </c>
      <c r="D176" s="49" t="s">
        <v>524</v>
      </c>
      <c r="E176" s="49" t="s">
        <v>525</v>
      </c>
      <c r="F176" s="49" t="s">
        <v>287</v>
      </c>
      <c r="G176" s="49" t="s">
        <v>548</v>
      </c>
      <c r="H176" s="51">
        <v>1</v>
      </c>
      <c r="I176" s="49" t="s">
        <v>70</v>
      </c>
      <c r="J176" s="51"/>
      <c r="K176" s="49"/>
      <c r="L176" s="49"/>
      <c r="M176" t="s">
        <v>674</v>
      </c>
      <c r="N176" t="str">
        <f t="shared" si="2"/>
        <v xml:space="preserve"> 7</v>
      </c>
    </row>
    <row r="177" spans="1:14" x14ac:dyDescent="0.2">
      <c r="A177" s="48">
        <v>151</v>
      </c>
      <c r="B177" s="49" t="s">
        <v>523</v>
      </c>
      <c r="C177" s="50">
        <v>45131</v>
      </c>
      <c r="D177" s="49" t="s">
        <v>524</v>
      </c>
      <c r="E177" s="49" t="s">
        <v>525</v>
      </c>
      <c r="F177" s="49" t="s">
        <v>291</v>
      </c>
      <c r="G177" s="49" t="s">
        <v>551</v>
      </c>
      <c r="H177" s="51">
        <v>1</v>
      </c>
      <c r="I177" s="49" t="s">
        <v>70</v>
      </c>
      <c r="J177" s="51"/>
      <c r="K177" s="49"/>
      <c r="L177" s="49"/>
      <c r="M177" t="s">
        <v>675</v>
      </c>
      <c r="N177" t="str">
        <f t="shared" si="2"/>
        <v xml:space="preserve"> 8</v>
      </c>
    </row>
    <row r="178" spans="1:14" x14ac:dyDescent="0.2">
      <c r="A178" s="48">
        <v>153</v>
      </c>
      <c r="B178" s="49" t="s">
        <v>523</v>
      </c>
      <c r="C178" s="50">
        <v>45131</v>
      </c>
      <c r="D178" s="49" t="s">
        <v>524</v>
      </c>
      <c r="E178" s="49" t="s">
        <v>525</v>
      </c>
      <c r="F178" s="49" t="s">
        <v>293</v>
      </c>
      <c r="G178" s="49" t="s">
        <v>549</v>
      </c>
      <c r="H178" s="51">
        <v>1</v>
      </c>
      <c r="I178" s="49" t="s">
        <v>70</v>
      </c>
      <c r="J178" s="51"/>
      <c r="K178" s="49"/>
      <c r="L178" s="49"/>
      <c r="M178" t="s">
        <v>675</v>
      </c>
      <c r="N178" t="str">
        <f t="shared" si="2"/>
        <v xml:space="preserve"> 8</v>
      </c>
    </row>
    <row r="179" spans="1:14" x14ac:dyDescent="0.2">
      <c r="A179" s="48">
        <v>155</v>
      </c>
      <c r="B179" s="49" t="s">
        <v>523</v>
      </c>
      <c r="C179" s="50">
        <v>45131</v>
      </c>
      <c r="D179" s="49" t="s">
        <v>524</v>
      </c>
      <c r="E179" s="49" t="s">
        <v>525</v>
      </c>
      <c r="F179" s="49" t="s">
        <v>295</v>
      </c>
      <c r="G179" s="49" t="s">
        <v>609</v>
      </c>
      <c r="H179" s="51">
        <v>1</v>
      </c>
      <c r="I179" s="49" t="s">
        <v>70</v>
      </c>
      <c r="J179" s="51"/>
      <c r="K179" s="49"/>
      <c r="L179" s="49"/>
      <c r="M179" t="s">
        <v>675</v>
      </c>
      <c r="N179" t="str">
        <f t="shared" si="2"/>
        <v xml:space="preserve"> 8</v>
      </c>
    </row>
    <row r="180" spans="1:14" x14ac:dyDescent="0.2">
      <c r="A180" s="48">
        <v>156</v>
      </c>
      <c r="B180" s="49" t="s">
        <v>523</v>
      </c>
      <c r="C180" s="50">
        <v>45131</v>
      </c>
      <c r="D180" s="49" t="s">
        <v>524</v>
      </c>
      <c r="E180" s="49" t="s">
        <v>525</v>
      </c>
      <c r="F180" s="49" t="s">
        <v>296</v>
      </c>
      <c r="G180" s="49" t="s">
        <v>610</v>
      </c>
      <c r="H180" s="51">
        <v>1</v>
      </c>
      <c r="I180" s="49" t="s">
        <v>70</v>
      </c>
      <c r="J180" s="51"/>
      <c r="K180" s="49"/>
      <c r="L180" s="49"/>
      <c r="M180" t="s">
        <v>675</v>
      </c>
      <c r="N180" t="str">
        <f t="shared" si="2"/>
        <v xml:space="preserve"> 8</v>
      </c>
    </row>
    <row r="181" spans="1:14" x14ac:dyDescent="0.2">
      <c r="A181" s="48">
        <v>157</v>
      </c>
      <c r="B181" s="49" t="s">
        <v>523</v>
      </c>
      <c r="C181" s="50">
        <v>45131</v>
      </c>
      <c r="D181" s="49" t="s">
        <v>524</v>
      </c>
      <c r="E181" s="49" t="s">
        <v>525</v>
      </c>
      <c r="F181" s="49" t="s">
        <v>297</v>
      </c>
      <c r="G181" s="49" t="s">
        <v>549</v>
      </c>
      <c r="H181" s="51">
        <v>1</v>
      </c>
      <c r="I181" s="49" t="s">
        <v>70</v>
      </c>
      <c r="J181" s="51"/>
      <c r="K181" s="49"/>
      <c r="L181" s="49"/>
      <c r="M181" t="s">
        <v>675</v>
      </c>
      <c r="N181" t="str">
        <f t="shared" si="2"/>
        <v xml:space="preserve"> 8</v>
      </c>
    </row>
    <row r="182" spans="1:14" x14ac:dyDescent="0.2">
      <c r="A182" s="48">
        <v>158</v>
      </c>
      <c r="B182" s="49" t="s">
        <v>523</v>
      </c>
      <c r="C182" s="50">
        <v>45131</v>
      </c>
      <c r="D182" s="49" t="s">
        <v>524</v>
      </c>
      <c r="E182" s="49" t="s">
        <v>525</v>
      </c>
      <c r="F182" s="49" t="s">
        <v>298</v>
      </c>
      <c r="G182" s="49" t="s">
        <v>611</v>
      </c>
      <c r="H182" s="51">
        <v>1</v>
      </c>
      <c r="I182" s="49" t="s">
        <v>70</v>
      </c>
      <c r="J182" s="51"/>
      <c r="K182" s="49"/>
      <c r="L182" s="49"/>
      <c r="M182" t="s">
        <v>675</v>
      </c>
      <c r="N182" t="str">
        <f t="shared" si="2"/>
        <v xml:space="preserve"> 8</v>
      </c>
    </row>
    <row r="183" spans="1:14" x14ac:dyDescent="0.2">
      <c r="A183" s="48">
        <v>159</v>
      </c>
      <c r="B183" s="49" t="s">
        <v>523</v>
      </c>
      <c r="C183" s="50">
        <v>45131</v>
      </c>
      <c r="D183" s="49" t="s">
        <v>524</v>
      </c>
      <c r="E183" s="49" t="s">
        <v>525</v>
      </c>
      <c r="F183" s="49" t="s">
        <v>299</v>
      </c>
      <c r="G183" s="49" t="s">
        <v>549</v>
      </c>
      <c r="H183" s="51">
        <v>1</v>
      </c>
      <c r="I183" s="49" t="s">
        <v>70</v>
      </c>
      <c r="J183" s="51"/>
      <c r="K183" s="49"/>
      <c r="L183" s="49"/>
      <c r="M183" t="s">
        <v>675</v>
      </c>
      <c r="N183" t="str">
        <f t="shared" si="2"/>
        <v xml:space="preserve"> 8</v>
      </c>
    </row>
    <row r="184" spans="1:14" x14ac:dyDescent="0.2">
      <c r="A184" s="48">
        <v>160</v>
      </c>
      <c r="B184" s="49" t="s">
        <v>523</v>
      </c>
      <c r="C184" s="50">
        <v>45131</v>
      </c>
      <c r="D184" s="49" t="s">
        <v>524</v>
      </c>
      <c r="E184" s="49" t="s">
        <v>525</v>
      </c>
      <c r="F184" s="49" t="s">
        <v>300</v>
      </c>
      <c r="G184" s="49" t="s">
        <v>549</v>
      </c>
      <c r="H184" s="51">
        <v>1</v>
      </c>
      <c r="I184" s="49" t="s">
        <v>70</v>
      </c>
      <c r="J184" s="51"/>
      <c r="K184" s="49"/>
      <c r="L184" s="49"/>
      <c r="M184" t="s">
        <v>675</v>
      </c>
      <c r="N184" t="str">
        <f t="shared" si="2"/>
        <v xml:space="preserve"> 8</v>
      </c>
    </row>
    <row r="185" spans="1:14" x14ac:dyDescent="0.2">
      <c r="A185" s="48">
        <v>161</v>
      </c>
      <c r="B185" s="49" t="s">
        <v>523</v>
      </c>
      <c r="C185" s="50">
        <v>45131</v>
      </c>
      <c r="D185" s="49" t="s">
        <v>524</v>
      </c>
      <c r="E185" s="49" t="s">
        <v>525</v>
      </c>
      <c r="F185" s="49" t="s">
        <v>301</v>
      </c>
      <c r="G185" s="49" t="s">
        <v>612</v>
      </c>
      <c r="H185" s="51">
        <v>1</v>
      </c>
      <c r="I185" s="49" t="s">
        <v>70</v>
      </c>
      <c r="J185" s="51"/>
      <c r="K185" s="49"/>
      <c r="L185" s="49"/>
      <c r="M185" t="s">
        <v>675</v>
      </c>
      <c r="N185" t="str">
        <f t="shared" si="2"/>
        <v xml:space="preserve"> 8</v>
      </c>
    </row>
    <row r="186" spans="1:14" x14ac:dyDescent="0.2">
      <c r="A186" s="48">
        <v>163</v>
      </c>
      <c r="B186" s="49" t="s">
        <v>523</v>
      </c>
      <c r="C186" s="50">
        <v>45131</v>
      </c>
      <c r="D186" s="49" t="s">
        <v>524</v>
      </c>
      <c r="E186" s="49" t="s">
        <v>525</v>
      </c>
      <c r="F186" s="49" t="s">
        <v>303</v>
      </c>
      <c r="G186" s="49" t="s">
        <v>591</v>
      </c>
      <c r="H186" s="51">
        <v>1</v>
      </c>
      <c r="I186" s="49" t="s">
        <v>70</v>
      </c>
      <c r="J186" s="51"/>
      <c r="K186" s="49"/>
      <c r="L186" s="49"/>
      <c r="M186" t="s">
        <v>675</v>
      </c>
      <c r="N186" t="str">
        <f t="shared" si="2"/>
        <v xml:space="preserve"> 8</v>
      </c>
    </row>
    <row r="187" spans="1:14" x14ac:dyDescent="0.2">
      <c r="A187" s="48">
        <v>164</v>
      </c>
      <c r="B187" s="49" t="s">
        <v>523</v>
      </c>
      <c r="C187" s="50">
        <v>45131</v>
      </c>
      <c r="D187" s="49" t="s">
        <v>524</v>
      </c>
      <c r="E187" s="49" t="s">
        <v>525</v>
      </c>
      <c r="F187" s="49" t="s">
        <v>304</v>
      </c>
      <c r="G187" s="49" t="s">
        <v>609</v>
      </c>
      <c r="H187" s="51">
        <v>1</v>
      </c>
      <c r="I187" s="49" t="s">
        <v>70</v>
      </c>
      <c r="J187" s="51"/>
      <c r="K187" s="49"/>
      <c r="L187" s="49"/>
      <c r="M187" t="s">
        <v>676</v>
      </c>
      <c r="N187" t="str">
        <f t="shared" si="2"/>
        <v xml:space="preserve"> 9</v>
      </c>
    </row>
    <row r="188" spans="1:14" x14ac:dyDescent="0.2">
      <c r="A188" s="48">
        <v>165</v>
      </c>
      <c r="B188" s="49" t="s">
        <v>523</v>
      </c>
      <c r="C188" s="50">
        <v>45131</v>
      </c>
      <c r="D188" s="49" t="s">
        <v>524</v>
      </c>
      <c r="E188" s="49" t="s">
        <v>525</v>
      </c>
      <c r="F188" s="49" t="s">
        <v>305</v>
      </c>
      <c r="G188" s="49" t="s">
        <v>609</v>
      </c>
      <c r="H188" s="51">
        <v>1</v>
      </c>
      <c r="I188" s="49" t="s">
        <v>70</v>
      </c>
      <c r="J188" s="51"/>
      <c r="K188" s="49"/>
      <c r="L188" s="49"/>
      <c r="M188" t="s">
        <v>676</v>
      </c>
      <c r="N188" t="str">
        <f t="shared" si="2"/>
        <v xml:space="preserve"> 9</v>
      </c>
    </row>
    <row r="189" spans="1:14" x14ac:dyDescent="0.2">
      <c r="A189" s="48">
        <v>168</v>
      </c>
      <c r="B189" s="49" t="s">
        <v>523</v>
      </c>
      <c r="C189" s="50">
        <v>45131</v>
      </c>
      <c r="D189" s="49" t="s">
        <v>524</v>
      </c>
      <c r="E189" s="49" t="s">
        <v>525</v>
      </c>
      <c r="F189" s="49" t="s">
        <v>318</v>
      </c>
      <c r="G189" s="49" t="s">
        <v>615</v>
      </c>
      <c r="H189" s="51">
        <v>1</v>
      </c>
      <c r="I189" s="49" t="s">
        <v>70</v>
      </c>
      <c r="J189" s="51"/>
      <c r="K189" s="49"/>
      <c r="L189" s="49"/>
      <c r="M189" t="s">
        <v>676</v>
      </c>
      <c r="N189" t="str">
        <f t="shared" si="2"/>
        <v xml:space="preserve"> 9</v>
      </c>
    </row>
    <row r="190" spans="1:14" x14ac:dyDescent="0.2">
      <c r="A190" s="48">
        <v>169</v>
      </c>
      <c r="B190" s="49" t="s">
        <v>523</v>
      </c>
      <c r="C190" s="50">
        <v>45131</v>
      </c>
      <c r="D190" s="49" t="s">
        <v>524</v>
      </c>
      <c r="E190" s="49" t="s">
        <v>525</v>
      </c>
      <c r="F190" s="49" t="s">
        <v>319</v>
      </c>
      <c r="G190" s="49" t="s">
        <v>616</v>
      </c>
      <c r="H190" s="51">
        <v>1</v>
      </c>
      <c r="I190" s="49" t="s">
        <v>70</v>
      </c>
      <c r="J190" s="51"/>
      <c r="K190" s="49"/>
      <c r="L190" s="49"/>
      <c r="M190" t="s">
        <v>676</v>
      </c>
      <c r="N190" t="str">
        <f t="shared" si="2"/>
        <v xml:space="preserve"> 9</v>
      </c>
    </row>
    <row r="191" spans="1:14" x14ac:dyDescent="0.2">
      <c r="A191" s="48">
        <v>170</v>
      </c>
      <c r="B191" s="49" t="s">
        <v>523</v>
      </c>
      <c r="C191" s="50">
        <v>45131</v>
      </c>
      <c r="D191" s="49" t="s">
        <v>524</v>
      </c>
      <c r="E191" s="49" t="s">
        <v>525</v>
      </c>
      <c r="F191" s="49" t="s">
        <v>320</v>
      </c>
      <c r="G191" s="49" t="s">
        <v>617</v>
      </c>
      <c r="H191" s="51">
        <v>1</v>
      </c>
      <c r="I191" s="49" t="s">
        <v>70</v>
      </c>
      <c r="J191" s="51"/>
      <c r="K191" s="49"/>
      <c r="L191" s="49"/>
      <c r="M191" t="s">
        <v>676</v>
      </c>
      <c r="N191" t="str">
        <f t="shared" si="2"/>
        <v xml:space="preserve"> 9</v>
      </c>
    </row>
    <row r="192" spans="1:14" x14ac:dyDescent="0.2">
      <c r="A192" s="48">
        <v>172</v>
      </c>
      <c r="B192" s="49" t="s">
        <v>523</v>
      </c>
      <c r="C192" s="50">
        <v>45131</v>
      </c>
      <c r="D192" s="49" t="s">
        <v>524</v>
      </c>
      <c r="E192" s="49" t="s">
        <v>525</v>
      </c>
      <c r="F192" s="49" t="s">
        <v>322</v>
      </c>
      <c r="G192" s="49" t="s">
        <v>619</v>
      </c>
      <c r="H192" s="51">
        <v>1</v>
      </c>
      <c r="I192" s="49" t="s">
        <v>70</v>
      </c>
      <c r="J192" s="51"/>
      <c r="K192" s="49"/>
      <c r="L192" s="49"/>
      <c r="M192" t="s">
        <v>676</v>
      </c>
      <c r="N192" t="str">
        <f t="shared" si="2"/>
        <v xml:space="preserve"> 9</v>
      </c>
    </row>
    <row r="193" spans="1:14" x14ac:dyDescent="0.2">
      <c r="A193" s="48">
        <v>173</v>
      </c>
      <c r="B193" s="49" t="s">
        <v>523</v>
      </c>
      <c r="C193" s="50">
        <v>45131</v>
      </c>
      <c r="D193" s="49" t="s">
        <v>524</v>
      </c>
      <c r="E193" s="49" t="s">
        <v>525</v>
      </c>
      <c r="F193" s="49" t="s">
        <v>323</v>
      </c>
      <c r="G193" s="49" t="s">
        <v>619</v>
      </c>
      <c r="H193" s="51">
        <v>1</v>
      </c>
      <c r="I193" s="49" t="s">
        <v>70</v>
      </c>
      <c r="J193" s="51"/>
      <c r="K193" s="49"/>
      <c r="L193" s="49"/>
      <c r="M193" t="s">
        <v>676</v>
      </c>
      <c r="N193" t="str">
        <f t="shared" si="2"/>
        <v xml:space="preserve"> 9</v>
      </c>
    </row>
    <row r="194" spans="1:14" x14ac:dyDescent="0.2">
      <c r="A194" s="48">
        <v>174</v>
      </c>
      <c r="B194" s="49" t="s">
        <v>523</v>
      </c>
      <c r="C194" s="50">
        <v>45131</v>
      </c>
      <c r="D194" s="49" t="s">
        <v>524</v>
      </c>
      <c r="E194" s="49" t="s">
        <v>525</v>
      </c>
      <c r="F194" s="49" t="s">
        <v>324</v>
      </c>
      <c r="G194" s="49" t="s">
        <v>619</v>
      </c>
      <c r="H194" s="51">
        <v>1</v>
      </c>
      <c r="I194" s="49" t="s">
        <v>70</v>
      </c>
      <c r="J194" s="51"/>
      <c r="K194" s="49"/>
      <c r="L194" s="49"/>
      <c r="M194" t="s">
        <v>676</v>
      </c>
      <c r="N194" t="str">
        <f t="shared" ref="N194:N257" si="3">RIGHT(M194,2)</f>
        <v xml:space="preserve"> 9</v>
      </c>
    </row>
    <row r="195" spans="1:14" x14ac:dyDescent="0.2">
      <c r="A195" s="48">
        <v>175</v>
      </c>
      <c r="B195" s="49" t="s">
        <v>523</v>
      </c>
      <c r="C195" s="50">
        <v>45131</v>
      </c>
      <c r="D195" s="49" t="s">
        <v>524</v>
      </c>
      <c r="E195" s="49" t="s">
        <v>525</v>
      </c>
      <c r="F195" s="49" t="s">
        <v>325</v>
      </c>
      <c r="G195" s="49" t="s">
        <v>616</v>
      </c>
      <c r="H195" s="51">
        <v>1</v>
      </c>
      <c r="I195" s="49" t="s">
        <v>70</v>
      </c>
      <c r="J195" s="51"/>
      <c r="K195" s="49"/>
      <c r="L195" s="49"/>
      <c r="M195" t="s">
        <v>676</v>
      </c>
      <c r="N195" t="str">
        <f t="shared" si="3"/>
        <v xml:space="preserve"> 9</v>
      </c>
    </row>
    <row r="196" spans="1:14" x14ac:dyDescent="0.2">
      <c r="A196" s="48">
        <v>176</v>
      </c>
      <c r="B196" s="49" t="s">
        <v>523</v>
      </c>
      <c r="C196" s="50">
        <v>45131</v>
      </c>
      <c r="D196" s="49" t="s">
        <v>524</v>
      </c>
      <c r="E196" s="49" t="s">
        <v>525</v>
      </c>
      <c r="F196" s="49" t="s">
        <v>326</v>
      </c>
      <c r="G196" s="49" t="s">
        <v>616</v>
      </c>
      <c r="H196" s="51">
        <v>1</v>
      </c>
      <c r="I196" s="49" t="s">
        <v>70</v>
      </c>
      <c r="J196" s="51"/>
      <c r="K196" s="49"/>
      <c r="L196" s="49"/>
      <c r="M196" t="s">
        <v>676</v>
      </c>
      <c r="N196" t="str">
        <f t="shared" si="3"/>
        <v xml:space="preserve"> 9</v>
      </c>
    </row>
    <row r="197" spans="1:14" x14ac:dyDescent="0.2">
      <c r="A197" s="48">
        <v>177</v>
      </c>
      <c r="B197" s="49" t="s">
        <v>523</v>
      </c>
      <c r="C197" s="50">
        <v>45131</v>
      </c>
      <c r="D197" s="49" t="s">
        <v>524</v>
      </c>
      <c r="E197" s="49" t="s">
        <v>525</v>
      </c>
      <c r="F197" s="49" t="s">
        <v>327</v>
      </c>
      <c r="G197" s="49" t="s">
        <v>616</v>
      </c>
      <c r="H197" s="51">
        <v>1</v>
      </c>
      <c r="I197" s="49" t="s">
        <v>70</v>
      </c>
      <c r="J197" s="51"/>
      <c r="K197" s="49"/>
      <c r="L197" s="49"/>
      <c r="M197" t="s">
        <v>676</v>
      </c>
      <c r="N197" t="str">
        <f t="shared" si="3"/>
        <v xml:space="preserve"> 9</v>
      </c>
    </row>
    <row r="198" spans="1:14" ht="15" x14ac:dyDescent="0.25">
      <c r="A198" s="48">
        <v>225</v>
      </c>
      <c r="B198" s="49" t="s">
        <v>523</v>
      </c>
      <c r="C198" s="50">
        <v>45131</v>
      </c>
      <c r="D198" s="49" t="s">
        <v>524</v>
      </c>
      <c r="E198" s="49" t="s">
        <v>525</v>
      </c>
      <c r="F198" s="49" t="s">
        <v>71</v>
      </c>
      <c r="G198" s="49" t="s">
        <v>635</v>
      </c>
      <c r="H198" s="51">
        <v>1</v>
      </c>
      <c r="I198" s="49" t="s">
        <v>70</v>
      </c>
      <c r="J198" s="51"/>
      <c r="K198" s="49"/>
      <c r="L198" s="49"/>
      <c r="M198" s="53" t="s">
        <v>677</v>
      </c>
      <c r="N198" t="str">
        <f t="shared" si="3"/>
        <v>10</v>
      </c>
    </row>
    <row r="199" spans="1:14" ht="15" x14ac:dyDescent="0.25">
      <c r="A199" s="48">
        <v>226</v>
      </c>
      <c r="B199" s="49" t="s">
        <v>523</v>
      </c>
      <c r="C199" s="50">
        <v>45131</v>
      </c>
      <c r="D199" s="49" t="s">
        <v>524</v>
      </c>
      <c r="E199" s="49" t="s">
        <v>525</v>
      </c>
      <c r="F199" s="49" t="s">
        <v>74</v>
      </c>
      <c r="G199" s="49" t="s">
        <v>636</v>
      </c>
      <c r="H199" s="51">
        <v>1</v>
      </c>
      <c r="I199" s="49" t="s">
        <v>70</v>
      </c>
      <c r="J199" s="51"/>
      <c r="K199" s="49"/>
      <c r="L199" s="49"/>
      <c r="M199" s="53" t="s">
        <v>677</v>
      </c>
      <c r="N199" t="str">
        <f t="shared" si="3"/>
        <v>10</v>
      </c>
    </row>
    <row r="200" spans="1:14" ht="15" x14ac:dyDescent="0.25">
      <c r="A200" s="48">
        <v>227</v>
      </c>
      <c r="B200" s="49" t="s">
        <v>523</v>
      </c>
      <c r="C200" s="50">
        <v>45131</v>
      </c>
      <c r="D200" s="49" t="s">
        <v>524</v>
      </c>
      <c r="E200" s="49" t="s">
        <v>525</v>
      </c>
      <c r="F200" s="49" t="s">
        <v>75</v>
      </c>
      <c r="G200" s="49" t="s">
        <v>636</v>
      </c>
      <c r="H200" s="51">
        <v>1</v>
      </c>
      <c r="I200" s="49" t="s">
        <v>70</v>
      </c>
      <c r="J200" s="51"/>
      <c r="K200" s="49"/>
      <c r="L200" s="49"/>
      <c r="M200" s="53" t="s">
        <v>677</v>
      </c>
      <c r="N200" t="str">
        <f t="shared" si="3"/>
        <v>10</v>
      </c>
    </row>
    <row r="201" spans="1:14" ht="15" x14ac:dyDescent="0.25">
      <c r="A201" s="48">
        <v>228</v>
      </c>
      <c r="B201" s="49" t="s">
        <v>523</v>
      </c>
      <c r="C201" s="50">
        <v>45131</v>
      </c>
      <c r="D201" s="49" t="s">
        <v>524</v>
      </c>
      <c r="E201" s="49" t="s">
        <v>525</v>
      </c>
      <c r="F201" s="49" t="s">
        <v>76</v>
      </c>
      <c r="G201" s="49" t="s">
        <v>637</v>
      </c>
      <c r="H201" s="51">
        <v>1</v>
      </c>
      <c r="I201" s="49" t="s">
        <v>70</v>
      </c>
      <c r="J201" s="51"/>
      <c r="K201" s="49"/>
      <c r="L201" s="49"/>
      <c r="M201" s="53" t="s">
        <v>677</v>
      </c>
      <c r="N201" t="str">
        <f t="shared" si="3"/>
        <v>10</v>
      </c>
    </row>
    <row r="202" spans="1:14" ht="15" x14ac:dyDescent="0.25">
      <c r="A202" s="48">
        <v>229</v>
      </c>
      <c r="B202" s="49" t="s">
        <v>523</v>
      </c>
      <c r="C202" s="50">
        <v>45131</v>
      </c>
      <c r="D202" s="49" t="s">
        <v>524</v>
      </c>
      <c r="E202" s="49" t="s">
        <v>525</v>
      </c>
      <c r="F202" s="49" t="s">
        <v>82</v>
      </c>
      <c r="G202" s="49" t="s">
        <v>637</v>
      </c>
      <c r="H202" s="51">
        <v>1</v>
      </c>
      <c r="I202" s="49" t="s">
        <v>70</v>
      </c>
      <c r="J202" s="51"/>
      <c r="K202" s="49"/>
      <c r="L202" s="49"/>
      <c r="M202" s="53" t="s">
        <v>677</v>
      </c>
      <c r="N202" t="str">
        <f t="shared" si="3"/>
        <v>10</v>
      </c>
    </row>
    <row r="203" spans="1:14" ht="15" x14ac:dyDescent="0.25">
      <c r="A203" s="48">
        <v>230</v>
      </c>
      <c r="B203" s="49" t="s">
        <v>523</v>
      </c>
      <c r="C203" s="50">
        <v>45131</v>
      </c>
      <c r="D203" s="49" t="s">
        <v>524</v>
      </c>
      <c r="E203" s="49" t="s">
        <v>525</v>
      </c>
      <c r="F203" s="49" t="s">
        <v>83</v>
      </c>
      <c r="G203" s="49" t="s">
        <v>638</v>
      </c>
      <c r="H203" s="51">
        <v>1</v>
      </c>
      <c r="I203" s="49" t="s">
        <v>70</v>
      </c>
      <c r="J203" s="51"/>
      <c r="K203" s="49"/>
      <c r="L203" s="49"/>
      <c r="M203" s="53" t="s">
        <v>677</v>
      </c>
      <c r="N203" t="str">
        <f t="shared" si="3"/>
        <v>10</v>
      </c>
    </row>
    <row r="204" spans="1:14" ht="15" x14ac:dyDescent="0.25">
      <c r="A204" s="48">
        <v>231</v>
      </c>
      <c r="B204" s="49" t="s">
        <v>523</v>
      </c>
      <c r="C204" s="50">
        <v>45131</v>
      </c>
      <c r="D204" s="49" t="s">
        <v>524</v>
      </c>
      <c r="E204" s="49" t="s">
        <v>525</v>
      </c>
      <c r="F204" s="49" t="s">
        <v>84</v>
      </c>
      <c r="G204" s="49" t="s">
        <v>636</v>
      </c>
      <c r="H204" s="51">
        <v>1</v>
      </c>
      <c r="I204" s="49" t="s">
        <v>70</v>
      </c>
      <c r="J204" s="51"/>
      <c r="K204" s="49"/>
      <c r="L204" s="49"/>
      <c r="M204" s="53" t="s">
        <v>677</v>
      </c>
      <c r="N204" t="str">
        <f t="shared" si="3"/>
        <v>10</v>
      </c>
    </row>
    <row r="205" spans="1:14" ht="15" x14ac:dyDescent="0.25">
      <c r="A205" s="48">
        <v>232</v>
      </c>
      <c r="B205" s="49" t="s">
        <v>523</v>
      </c>
      <c r="C205" s="50">
        <v>45131</v>
      </c>
      <c r="D205" s="49" t="s">
        <v>524</v>
      </c>
      <c r="E205" s="49" t="s">
        <v>525</v>
      </c>
      <c r="F205" s="49" t="s">
        <v>88</v>
      </c>
      <c r="G205" s="49" t="s">
        <v>637</v>
      </c>
      <c r="H205" s="51">
        <v>1</v>
      </c>
      <c r="I205" s="49" t="s">
        <v>70</v>
      </c>
      <c r="J205" s="51"/>
      <c r="K205" s="49"/>
      <c r="L205" s="49"/>
      <c r="M205" s="53" t="s">
        <v>677</v>
      </c>
      <c r="N205" t="str">
        <f t="shared" si="3"/>
        <v>10</v>
      </c>
    </row>
    <row r="206" spans="1:14" ht="15" x14ac:dyDescent="0.25">
      <c r="A206" s="48">
        <v>233</v>
      </c>
      <c r="B206" s="49" t="s">
        <v>523</v>
      </c>
      <c r="C206" s="50">
        <v>45131</v>
      </c>
      <c r="D206" s="49" t="s">
        <v>524</v>
      </c>
      <c r="E206" s="49" t="s">
        <v>525</v>
      </c>
      <c r="F206" s="49" t="s">
        <v>89</v>
      </c>
      <c r="G206" s="49" t="s">
        <v>637</v>
      </c>
      <c r="H206" s="51">
        <v>1</v>
      </c>
      <c r="I206" s="49" t="s">
        <v>70</v>
      </c>
      <c r="J206" s="51"/>
      <c r="K206" s="49"/>
      <c r="L206" s="49"/>
      <c r="M206" s="53" t="s">
        <v>677</v>
      </c>
      <c r="N206" t="str">
        <f t="shared" si="3"/>
        <v>10</v>
      </c>
    </row>
    <row r="207" spans="1:14" ht="15" x14ac:dyDescent="0.25">
      <c r="A207" s="48">
        <v>234</v>
      </c>
      <c r="B207" s="49" t="s">
        <v>523</v>
      </c>
      <c r="C207" s="50">
        <v>45131</v>
      </c>
      <c r="D207" s="49" t="s">
        <v>524</v>
      </c>
      <c r="E207" s="49" t="s">
        <v>525</v>
      </c>
      <c r="F207" s="49" t="s">
        <v>90</v>
      </c>
      <c r="G207" s="49" t="s">
        <v>638</v>
      </c>
      <c r="H207" s="51">
        <v>1</v>
      </c>
      <c r="I207" s="49" t="s">
        <v>70</v>
      </c>
      <c r="J207" s="51"/>
      <c r="K207" s="49"/>
      <c r="L207" s="49"/>
      <c r="M207" s="53" t="s">
        <v>677</v>
      </c>
      <c r="N207" t="str">
        <f t="shared" si="3"/>
        <v>10</v>
      </c>
    </row>
    <row r="208" spans="1:14" ht="15" x14ac:dyDescent="0.25">
      <c r="A208" s="48">
        <v>235</v>
      </c>
      <c r="B208" s="49" t="s">
        <v>523</v>
      </c>
      <c r="C208" s="50">
        <v>45131</v>
      </c>
      <c r="D208" s="49" t="s">
        <v>524</v>
      </c>
      <c r="E208" s="49" t="s">
        <v>525</v>
      </c>
      <c r="F208" s="49" t="s">
        <v>94</v>
      </c>
      <c r="G208" s="49" t="s">
        <v>639</v>
      </c>
      <c r="H208" s="51">
        <v>1</v>
      </c>
      <c r="I208" s="49" t="s">
        <v>70</v>
      </c>
      <c r="J208" s="51"/>
      <c r="K208" s="49"/>
      <c r="L208" s="49"/>
      <c r="M208" s="53" t="s">
        <v>677</v>
      </c>
      <c r="N208" t="str">
        <f t="shared" si="3"/>
        <v>10</v>
      </c>
    </row>
    <row r="209" spans="1:14" ht="15" x14ac:dyDescent="0.25">
      <c r="A209" s="48">
        <v>236</v>
      </c>
      <c r="B209" s="49" t="s">
        <v>523</v>
      </c>
      <c r="C209" s="50">
        <v>45131</v>
      </c>
      <c r="D209" s="49" t="s">
        <v>524</v>
      </c>
      <c r="E209" s="49" t="s">
        <v>525</v>
      </c>
      <c r="F209" s="49" t="s">
        <v>358</v>
      </c>
      <c r="G209" s="49" t="s">
        <v>640</v>
      </c>
      <c r="H209" s="51">
        <v>1</v>
      </c>
      <c r="I209" s="49" t="s">
        <v>70</v>
      </c>
      <c r="J209" s="51"/>
      <c r="K209" s="49"/>
      <c r="L209" s="49"/>
      <c r="M209" s="53" t="s">
        <v>677</v>
      </c>
      <c r="N209" t="str">
        <f t="shared" si="3"/>
        <v>10</v>
      </c>
    </row>
    <row r="210" spans="1:14" ht="15" x14ac:dyDescent="0.25">
      <c r="A210" s="48">
        <v>237</v>
      </c>
      <c r="B210" s="49" t="s">
        <v>523</v>
      </c>
      <c r="C210" s="50">
        <v>45131</v>
      </c>
      <c r="D210" s="49" t="s">
        <v>524</v>
      </c>
      <c r="E210" s="49" t="s">
        <v>525</v>
      </c>
      <c r="F210" s="49" t="s">
        <v>360</v>
      </c>
      <c r="G210" s="49" t="s">
        <v>640</v>
      </c>
      <c r="H210" s="51">
        <v>1</v>
      </c>
      <c r="I210" s="49" t="s">
        <v>70</v>
      </c>
      <c r="J210" s="51"/>
      <c r="K210" s="49"/>
      <c r="L210" s="49"/>
      <c r="M210" s="53" t="s">
        <v>677</v>
      </c>
      <c r="N210" t="str">
        <f t="shared" si="3"/>
        <v>10</v>
      </c>
    </row>
    <row r="211" spans="1:14" ht="15" x14ac:dyDescent="0.25">
      <c r="A211" s="48">
        <v>238</v>
      </c>
      <c r="B211" s="49" t="s">
        <v>523</v>
      </c>
      <c r="C211" s="50">
        <v>45131</v>
      </c>
      <c r="D211" s="49" t="s">
        <v>524</v>
      </c>
      <c r="E211" s="49" t="s">
        <v>525</v>
      </c>
      <c r="F211" s="49" t="s">
        <v>361</v>
      </c>
      <c r="G211" s="49" t="s">
        <v>635</v>
      </c>
      <c r="H211" s="51">
        <v>1</v>
      </c>
      <c r="I211" s="49" t="s">
        <v>70</v>
      </c>
      <c r="J211" s="51"/>
      <c r="K211" s="49"/>
      <c r="L211" s="49"/>
      <c r="M211" s="53" t="s">
        <v>677</v>
      </c>
      <c r="N211" t="str">
        <f t="shared" si="3"/>
        <v>10</v>
      </c>
    </row>
    <row r="212" spans="1:14" ht="15" x14ac:dyDescent="0.25">
      <c r="A212" s="48">
        <v>251</v>
      </c>
      <c r="B212" s="49" t="s">
        <v>523</v>
      </c>
      <c r="C212" s="50">
        <v>45131</v>
      </c>
      <c r="D212" s="49" t="s">
        <v>524</v>
      </c>
      <c r="E212" s="49" t="s">
        <v>525</v>
      </c>
      <c r="F212" s="49" t="s">
        <v>143</v>
      </c>
      <c r="G212" s="49" t="s">
        <v>648</v>
      </c>
      <c r="H212" s="51">
        <v>1</v>
      </c>
      <c r="I212" s="49" t="s">
        <v>70</v>
      </c>
      <c r="J212" s="51"/>
      <c r="K212" s="49"/>
      <c r="L212" s="49"/>
      <c r="M212" s="53" t="s">
        <v>677</v>
      </c>
      <c r="N212" t="str">
        <f t="shared" si="3"/>
        <v>10</v>
      </c>
    </row>
    <row r="213" spans="1:14" ht="15" x14ac:dyDescent="0.25">
      <c r="A213" s="48">
        <v>252</v>
      </c>
      <c r="B213" s="49" t="s">
        <v>523</v>
      </c>
      <c r="C213" s="50">
        <v>45131</v>
      </c>
      <c r="D213" s="49" t="s">
        <v>524</v>
      </c>
      <c r="E213" s="49" t="s">
        <v>525</v>
      </c>
      <c r="F213" s="49" t="s">
        <v>145</v>
      </c>
      <c r="G213" s="49" t="s">
        <v>648</v>
      </c>
      <c r="H213" s="51">
        <v>1</v>
      </c>
      <c r="I213" s="49" t="s">
        <v>70</v>
      </c>
      <c r="J213" s="51"/>
      <c r="K213" s="49"/>
      <c r="L213" s="49"/>
      <c r="M213" s="53" t="s">
        <v>677</v>
      </c>
      <c r="N213" t="str">
        <f t="shared" si="3"/>
        <v>10</v>
      </c>
    </row>
    <row r="214" spans="1:14" ht="15" x14ac:dyDescent="0.25">
      <c r="A214" s="48">
        <v>253</v>
      </c>
      <c r="B214" s="49" t="s">
        <v>523</v>
      </c>
      <c r="C214" s="50">
        <v>45131</v>
      </c>
      <c r="D214" s="49" t="s">
        <v>524</v>
      </c>
      <c r="E214" s="49" t="s">
        <v>525</v>
      </c>
      <c r="F214" s="49" t="s">
        <v>148</v>
      </c>
      <c r="G214" s="49" t="s">
        <v>648</v>
      </c>
      <c r="H214" s="51">
        <v>1</v>
      </c>
      <c r="I214" s="49" t="s">
        <v>70</v>
      </c>
      <c r="J214" s="51"/>
      <c r="K214" s="49"/>
      <c r="L214" s="49"/>
      <c r="M214" s="53" t="s">
        <v>677</v>
      </c>
      <c r="N214" t="str">
        <f t="shared" si="3"/>
        <v>10</v>
      </c>
    </row>
    <row r="215" spans="1:14" ht="15" x14ac:dyDescent="0.25">
      <c r="A215" s="48">
        <v>113</v>
      </c>
      <c r="B215" s="49" t="s">
        <v>523</v>
      </c>
      <c r="C215" s="50">
        <v>45131</v>
      </c>
      <c r="D215" s="49" t="s">
        <v>524</v>
      </c>
      <c r="E215" s="49" t="s">
        <v>525</v>
      </c>
      <c r="F215" s="49" t="s">
        <v>238</v>
      </c>
      <c r="G215" s="49" t="s">
        <v>593</v>
      </c>
      <c r="H215" s="51">
        <v>1</v>
      </c>
      <c r="I215" s="49" t="s">
        <v>70</v>
      </c>
      <c r="J215" s="51"/>
      <c r="K215" s="49"/>
      <c r="L215" s="49"/>
      <c r="M215" s="53" t="s">
        <v>678</v>
      </c>
      <c r="N215" t="str">
        <f t="shared" si="3"/>
        <v>11</v>
      </c>
    </row>
    <row r="216" spans="1:14" ht="15" x14ac:dyDescent="0.25">
      <c r="A216" s="48">
        <v>115</v>
      </c>
      <c r="B216" s="49" t="s">
        <v>523</v>
      </c>
      <c r="C216" s="50">
        <v>45131</v>
      </c>
      <c r="D216" s="49" t="s">
        <v>524</v>
      </c>
      <c r="E216" s="49" t="s">
        <v>525</v>
      </c>
      <c r="F216" s="49" t="s">
        <v>243</v>
      </c>
      <c r="G216" s="49" t="s">
        <v>595</v>
      </c>
      <c r="H216" s="51">
        <v>1</v>
      </c>
      <c r="I216" s="49" t="s">
        <v>70</v>
      </c>
      <c r="J216" s="51"/>
      <c r="K216" s="49"/>
      <c r="L216" s="49"/>
      <c r="M216" s="53" t="s">
        <v>679</v>
      </c>
      <c r="N216" t="str">
        <f t="shared" si="3"/>
        <v>12</v>
      </c>
    </row>
    <row r="217" spans="1:14" ht="15" x14ac:dyDescent="0.25">
      <c r="A217" s="48">
        <v>117</v>
      </c>
      <c r="B217" s="49" t="s">
        <v>523</v>
      </c>
      <c r="C217" s="50">
        <v>45131</v>
      </c>
      <c r="D217" s="49" t="s">
        <v>524</v>
      </c>
      <c r="E217" s="49" t="s">
        <v>525</v>
      </c>
      <c r="F217" s="49" t="s">
        <v>246</v>
      </c>
      <c r="G217" s="49" t="s">
        <v>531</v>
      </c>
      <c r="H217" s="51">
        <v>1</v>
      </c>
      <c r="I217" s="49" t="s">
        <v>70</v>
      </c>
      <c r="J217" s="51"/>
      <c r="K217" s="49"/>
      <c r="L217" s="49"/>
      <c r="M217" s="53" t="s">
        <v>679</v>
      </c>
      <c r="N217" t="str">
        <f t="shared" si="3"/>
        <v>12</v>
      </c>
    </row>
    <row r="218" spans="1:14" ht="15" x14ac:dyDescent="0.25">
      <c r="A218" s="48">
        <v>120</v>
      </c>
      <c r="B218" s="49" t="s">
        <v>523</v>
      </c>
      <c r="C218" s="50">
        <v>45131</v>
      </c>
      <c r="D218" s="49" t="s">
        <v>524</v>
      </c>
      <c r="E218" s="49" t="s">
        <v>525</v>
      </c>
      <c r="F218" s="49" t="s">
        <v>249</v>
      </c>
      <c r="G218" s="49" t="s">
        <v>528</v>
      </c>
      <c r="H218" s="51">
        <v>1</v>
      </c>
      <c r="I218" s="49" t="s">
        <v>70</v>
      </c>
      <c r="J218" s="51"/>
      <c r="K218" s="49"/>
      <c r="L218" s="49"/>
      <c r="M218" s="53" t="s">
        <v>679</v>
      </c>
      <c r="N218" t="str">
        <f t="shared" si="3"/>
        <v>12</v>
      </c>
    </row>
    <row r="219" spans="1:14" ht="15" x14ac:dyDescent="0.25">
      <c r="A219" s="48">
        <v>125</v>
      </c>
      <c r="B219" s="49" t="s">
        <v>523</v>
      </c>
      <c r="C219" s="50">
        <v>45131</v>
      </c>
      <c r="D219" s="49" t="s">
        <v>524</v>
      </c>
      <c r="E219" s="49" t="s">
        <v>525</v>
      </c>
      <c r="F219" s="49" t="s">
        <v>258</v>
      </c>
      <c r="G219" s="49" t="s">
        <v>597</v>
      </c>
      <c r="H219" s="51">
        <v>1</v>
      </c>
      <c r="I219" s="49" t="s">
        <v>70</v>
      </c>
      <c r="J219" s="51"/>
      <c r="K219" s="49"/>
      <c r="L219" s="49"/>
      <c r="M219" s="53" t="s">
        <v>679</v>
      </c>
      <c r="N219" t="str">
        <f t="shared" si="3"/>
        <v>12</v>
      </c>
    </row>
    <row r="220" spans="1:14" ht="15" x14ac:dyDescent="0.25">
      <c r="A220" s="48">
        <v>130</v>
      </c>
      <c r="B220" s="49" t="s">
        <v>523</v>
      </c>
      <c r="C220" s="50">
        <v>45131</v>
      </c>
      <c r="D220" s="49" t="s">
        <v>524</v>
      </c>
      <c r="E220" s="49" t="s">
        <v>525</v>
      </c>
      <c r="F220" s="49" t="s">
        <v>263</v>
      </c>
      <c r="G220" s="49" t="s">
        <v>530</v>
      </c>
      <c r="H220" s="51">
        <v>1</v>
      </c>
      <c r="I220" s="49" t="s">
        <v>70</v>
      </c>
      <c r="J220" s="51"/>
      <c r="K220" s="49"/>
      <c r="L220" s="49"/>
      <c r="M220" s="53" t="s">
        <v>679</v>
      </c>
      <c r="N220" t="str">
        <f t="shared" si="3"/>
        <v>12</v>
      </c>
    </row>
    <row r="221" spans="1:14" ht="15" x14ac:dyDescent="0.25">
      <c r="A221" s="48">
        <v>131</v>
      </c>
      <c r="B221" s="49" t="s">
        <v>523</v>
      </c>
      <c r="C221" s="50">
        <v>45131</v>
      </c>
      <c r="D221" s="49" t="s">
        <v>524</v>
      </c>
      <c r="E221" s="49" t="s">
        <v>525</v>
      </c>
      <c r="F221" s="49" t="s">
        <v>264</v>
      </c>
      <c r="G221" s="49" t="s">
        <v>528</v>
      </c>
      <c r="H221" s="51">
        <v>1</v>
      </c>
      <c r="I221" s="49" t="s">
        <v>70</v>
      </c>
      <c r="J221" s="51"/>
      <c r="K221" s="49"/>
      <c r="L221" s="49"/>
      <c r="M221" s="53" t="s">
        <v>679</v>
      </c>
      <c r="N221" t="str">
        <f t="shared" si="3"/>
        <v>12</v>
      </c>
    </row>
    <row r="222" spans="1:14" ht="15" x14ac:dyDescent="0.25">
      <c r="A222" s="48">
        <v>139</v>
      </c>
      <c r="B222" s="49" t="s">
        <v>523</v>
      </c>
      <c r="C222" s="50">
        <v>45131</v>
      </c>
      <c r="D222" s="49" t="s">
        <v>524</v>
      </c>
      <c r="E222" s="49" t="s">
        <v>525</v>
      </c>
      <c r="F222" s="49" t="s">
        <v>272</v>
      </c>
      <c r="G222" s="49" t="s">
        <v>601</v>
      </c>
      <c r="H222" s="51">
        <v>1</v>
      </c>
      <c r="I222" s="49" t="s">
        <v>70</v>
      </c>
      <c r="J222" s="51"/>
      <c r="K222" s="49"/>
      <c r="L222" s="49"/>
      <c r="M222" s="53" t="s">
        <v>679</v>
      </c>
      <c r="N222" t="str">
        <f t="shared" si="3"/>
        <v>12</v>
      </c>
    </row>
    <row r="223" spans="1:14" ht="15" x14ac:dyDescent="0.25">
      <c r="A223" s="48">
        <v>142</v>
      </c>
      <c r="B223" s="49" t="s">
        <v>523</v>
      </c>
      <c r="C223" s="50">
        <v>45131</v>
      </c>
      <c r="D223" s="49" t="s">
        <v>524</v>
      </c>
      <c r="E223" s="49" t="s">
        <v>525</v>
      </c>
      <c r="F223" s="49" t="s">
        <v>275</v>
      </c>
      <c r="G223" s="49" t="s">
        <v>545</v>
      </c>
      <c r="H223" s="51">
        <v>1</v>
      </c>
      <c r="I223" s="49" t="s">
        <v>70</v>
      </c>
      <c r="J223" s="51"/>
      <c r="K223" s="49"/>
      <c r="L223" s="49"/>
      <c r="M223" s="53" t="s">
        <v>679</v>
      </c>
      <c r="N223" t="str">
        <f t="shared" si="3"/>
        <v>12</v>
      </c>
    </row>
    <row r="224" spans="1:14" ht="15" x14ac:dyDescent="0.25">
      <c r="A224" s="48">
        <v>143</v>
      </c>
      <c r="B224" s="49" t="s">
        <v>523</v>
      </c>
      <c r="C224" s="50">
        <v>45131</v>
      </c>
      <c r="D224" s="49" t="s">
        <v>524</v>
      </c>
      <c r="E224" s="49" t="s">
        <v>525</v>
      </c>
      <c r="F224" s="49" t="s">
        <v>276</v>
      </c>
      <c r="G224" s="49" t="s">
        <v>545</v>
      </c>
      <c r="H224" s="51">
        <v>1</v>
      </c>
      <c r="I224" s="49" t="s">
        <v>70</v>
      </c>
      <c r="J224" s="51"/>
      <c r="K224" s="49"/>
      <c r="L224" s="49"/>
      <c r="M224" s="53" t="s">
        <v>679</v>
      </c>
      <c r="N224" t="str">
        <f t="shared" si="3"/>
        <v>12</v>
      </c>
    </row>
    <row r="225" spans="1:14" ht="15" x14ac:dyDescent="0.25">
      <c r="A225" s="48">
        <v>144</v>
      </c>
      <c r="B225" s="49" t="s">
        <v>523</v>
      </c>
      <c r="C225" s="50">
        <v>45131</v>
      </c>
      <c r="D225" s="49" t="s">
        <v>524</v>
      </c>
      <c r="E225" s="49" t="s">
        <v>525</v>
      </c>
      <c r="F225" s="49" t="s">
        <v>277</v>
      </c>
      <c r="G225" s="49" t="s">
        <v>545</v>
      </c>
      <c r="H225" s="51">
        <v>1</v>
      </c>
      <c r="I225" s="49" t="s">
        <v>70</v>
      </c>
      <c r="J225" s="51"/>
      <c r="K225" s="49"/>
      <c r="L225" s="49"/>
      <c r="M225" s="53" t="s">
        <v>679</v>
      </c>
      <c r="N225" t="str">
        <f t="shared" si="3"/>
        <v>12</v>
      </c>
    </row>
    <row r="226" spans="1:14" ht="15" x14ac:dyDescent="0.25">
      <c r="A226" s="48">
        <v>145</v>
      </c>
      <c r="B226" s="49" t="s">
        <v>523</v>
      </c>
      <c r="C226" s="50">
        <v>45131</v>
      </c>
      <c r="D226" s="49" t="s">
        <v>524</v>
      </c>
      <c r="E226" s="49" t="s">
        <v>525</v>
      </c>
      <c r="F226" s="49" t="s">
        <v>278</v>
      </c>
      <c r="G226" s="49" t="s">
        <v>604</v>
      </c>
      <c r="H226" s="51">
        <v>1</v>
      </c>
      <c r="I226" s="49" t="s">
        <v>70</v>
      </c>
      <c r="J226" s="51"/>
      <c r="K226" s="49"/>
      <c r="L226" s="49"/>
      <c r="M226" s="53" t="s">
        <v>679</v>
      </c>
      <c r="N226" t="str">
        <f t="shared" si="3"/>
        <v>12</v>
      </c>
    </row>
    <row r="227" spans="1:14" ht="15" x14ac:dyDescent="0.25">
      <c r="A227" s="48">
        <v>152</v>
      </c>
      <c r="B227" s="49" t="s">
        <v>523</v>
      </c>
      <c r="C227" s="50">
        <v>45131</v>
      </c>
      <c r="D227" s="49" t="s">
        <v>524</v>
      </c>
      <c r="E227" s="49" t="s">
        <v>525</v>
      </c>
      <c r="F227" s="49" t="s">
        <v>292</v>
      </c>
      <c r="G227" s="49" t="s">
        <v>607</v>
      </c>
      <c r="H227" s="51">
        <v>1</v>
      </c>
      <c r="I227" s="49" t="s">
        <v>70</v>
      </c>
      <c r="J227" s="51"/>
      <c r="K227" s="49"/>
      <c r="L227" s="49"/>
      <c r="M227" s="53" t="s">
        <v>679</v>
      </c>
      <c r="N227" t="str">
        <f t="shared" si="3"/>
        <v>12</v>
      </c>
    </row>
    <row r="228" spans="1:14" ht="15" x14ac:dyDescent="0.25">
      <c r="A228" s="48">
        <v>154</v>
      </c>
      <c r="B228" s="49" t="s">
        <v>523</v>
      </c>
      <c r="C228" s="50">
        <v>45131</v>
      </c>
      <c r="D228" s="49" t="s">
        <v>524</v>
      </c>
      <c r="E228" s="49" t="s">
        <v>525</v>
      </c>
      <c r="F228" s="49" t="s">
        <v>294</v>
      </c>
      <c r="G228" s="49" t="s">
        <v>608</v>
      </c>
      <c r="H228" s="51">
        <v>1</v>
      </c>
      <c r="I228" s="49" t="s">
        <v>70</v>
      </c>
      <c r="J228" s="51"/>
      <c r="K228" s="49"/>
      <c r="L228" s="49"/>
      <c r="M228" s="53" t="s">
        <v>679</v>
      </c>
      <c r="N228" t="str">
        <f t="shared" si="3"/>
        <v>12</v>
      </c>
    </row>
    <row r="229" spans="1:14" ht="15" x14ac:dyDescent="0.25">
      <c r="A229" s="48">
        <v>162</v>
      </c>
      <c r="B229" s="49" t="s">
        <v>523</v>
      </c>
      <c r="C229" s="50">
        <v>45131</v>
      </c>
      <c r="D229" s="49" t="s">
        <v>524</v>
      </c>
      <c r="E229" s="49" t="s">
        <v>525</v>
      </c>
      <c r="F229" s="49" t="s">
        <v>302</v>
      </c>
      <c r="G229" s="49" t="s">
        <v>613</v>
      </c>
      <c r="H229" s="51">
        <v>1</v>
      </c>
      <c r="I229" s="49" t="s">
        <v>70</v>
      </c>
      <c r="J229" s="51"/>
      <c r="K229" s="49"/>
      <c r="L229" s="49"/>
      <c r="M229" s="53" t="s">
        <v>679</v>
      </c>
      <c r="N229" t="str">
        <f t="shared" si="3"/>
        <v>12</v>
      </c>
    </row>
    <row r="230" spans="1:14" ht="15" x14ac:dyDescent="0.25">
      <c r="A230" s="48">
        <v>166</v>
      </c>
      <c r="B230" s="49" t="s">
        <v>523</v>
      </c>
      <c r="C230" s="50">
        <v>45131</v>
      </c>
      <c r="D230" s="49" t="s">
        <v>524</v>
      </c>
      <c r="E230" s="49" t="s">
        <v>525</v>
      </c>
      <c r="F230" s="49" t="s">
        <v>306</v>
      </c>
      <c r="G230" s="49" t="s">
        <v>607</v>
      </c>
      <c r="H230" s="51">
        <v>1</v>
      </c>
      <c r="I230" s="49" t="s">
        <v>70</v>
      </c>
      <c r="J230" s="51"/>
      <c r="K230" s="49"/>
      <c r="L230" s="49"/>
      <c r="M230" s="53" t="s">
        <v>679</v>
      </c>
      <c r="N230" t="str">
        <f t="shared" si="3"/>
        <v>12</v>
      </c>
    </row>
    <row r="231" spans="1:14" ht="15" x14ac:dyDescent="0.25">
      <c r="A231" s="48">
        <v>167</v>
      </c>
      <c r="B231" s="49" t="s">
        <v>523</v>
      </c>
      <c r="C231" s="50">
        <v>45131</v>
      </c>
      <c r="D231" s="49" t="s">
        <v>524</v>
      </c>
      <c r="E231" s="49" t="s">
        <v>525</v>
      </c>
      <c r="F231" s="49" t="s">
        <v>307</v>
      </c>
      <c r="G231" s="49" t="s">
        <v>614</v>
      </c>
      <c r="H231" s="51">
        <v>1</v>
      </c>
      <c r="I231" s="49" t="s">
        <v>70</v>
      </c>
      <c r="J231" s="51"/>
      <c r="K231" s="49"/>
      <c r="L231" s="49"/>
      <c r="M231" s="53" t="s">
        <v>679</v>
      </c>
      <c r="N231" t="str">
        <f t="shared" si="3"/>
        <v>12</v>
      </c>
    </row>
    <row r="232" spans="1:14" ht="15" x14ac:dyDescent="0.25">
      <c r="A232" s="48">
        <v>171</v>
      </c>
      <c r="B232" s="49" t="s">
        <v>523</v>
      </c>
      <c r="C232" s="50">
        <v>45131</v>
      </c>
      <c r="D232" s="49" t="s">
        <v>524</v>
      </c>
      <c r="E232" s="49" t="s">
        <v>525</v>
      </c>
      <c r="F232" s="49" t="s">
        <v>321</v>
      </c>
      <c r="G232" s="49" t="s">
        <v>618</v>
      </c>
      <c r="H232" s="51">
        <v>1</v>
      </c>
      <c r="I232" s="49" t="s">
        <v>70</v>
      </c>
      <c r="J232" s="51"/>
      <c r="K232" s="49"/>
      <c r="L232" s="49"/>
      <c r="M232" s="53" t="s">
        <v>679</v>
      </c>
      <c r="N232" t="str">
        <f t="shared" si="3"/>
        <v>12</v>
      </c>
    </row>
    <row r="233" spans="1:14" ht="15" x14ac:dyDescent="0.25">
      <c r="A233" s="48">
        <v>239</v>
      </c>
      <c r="B233" s="49" t="s">
        <v>523</v>
      </c>
      <c r="C233" s="50">
        <v>45131</v>
      </c>
      <c r="D233" s="49" t="s">
        <v>524</v>
      </c>
      <c r="E233" s="49" t="s">
        <v>525</v>
      </c>
      <c r="F233" s="49" t="s">
        <v>104</v>
      </c>
      <c r="G233" s="49" t="s">
        <v>641</v>
      </c>
      <c r="H233" s="51">
        <v>1</v>
      </c>
      <c r="I233" s="49" t="s">
        <v>70</v>
      </c>
      <c r="J233" s="51"/>
      <c r="K233" s="49"/>
      <c r="L233" s="49"/>
      <c r="M233" s="53" t="s">
        <v>690</v>
      </c>
      <c r="N233" t="str">
        <f t="shared" si="3"/>
        <v>13</v>
      </c>
    </row>
    <row r="234" spans="1:14" ht="15" x14ac:dyDescent="0.25">
      <c r="A234" s="48">
        <v>244</v>
      </c>
      <c r="B234" s="49" t="s">
        <v>523</v>
      </c>
      <c r="C234" s="50">
        <v>45131</v>
      </c>
      <c r="D234" s="49" t="s">
        <v>524</v>
      </c>
      <c r="E234" s="49" t="s">
        <v>525</v>
      </c>
      <c r="F234" s="49" t="s">
        <v>121</v>
      </c>
      <c r="G234" s="49" t="s">
        <v>645</v>
      </c>
      <c r="H234" s="51">
        <v>1</v>
      </c>
      <c r="I234" s="49" t="s">
        <v>70</v>
      </c>
      <c r="J234" s="51"/>
      <c r="K234" s="49"/>
      <c r="L234" s="49"/>
      <c r="M234" s="53" t="s">
        <v>690</v>
      </c>
      <c r="N234" t="str">
        <f t="shared" si="3"/>
        <v>13</v>
      </c>
    </row>
    <row r="235" spans="1:14" ht="15" x14ac:dyDescent="0.25">
      <c r="A235" s="48">
        <v>250</v>
      </c>
      <c r="B235" s="49" t="s">
        <v>523</v>
      </c>
      <c r="C235" s="50">
        <v>45131</v>
      </c>
      <c r="D235" s="49" t="s">
        <v>524</v>
      </c>
      <c r="E235" s="49" t="s">
        <v>525</v>
      </c>
      <c r="F235" s="49" t="s">
        <v>130</v>
      </c>
      <c r="G235" s="49" t="s">
        <v>645</v>
      </c>
      <c r="H235" s="51">
        <v>1</v>
      </c>
      <c r="I235" s="49" t="s">
        <v>70</v>
      </c>
      <c r="J235" s="51"/>
      <c r="K235" s="49"/>
      <c r="L235" s="49"/>
      <c r="M235" s="53" t="s">
        <v>690</v>
      </c>
      <c r="N235" t="str">
        <f t="shared" si="3"/>
        <v>13</v>
      </c>
    </row>
    <row r="236" spans="1:14" ht="15" x14ac:dyDescent="0.25">
      <c r="A236" s="48">
        <v>254</v>
      </c>
      <c r="B236" s="49" t="s">
        <v>523</v>
      </c>
      <c r="C236" s="50">
        <v>45131</v>
      </c>
      <c r="D236" s="49" t="s">
        <v>524</v>
      </c>
      <c r="E236" s="49" t="s">
        <v>525</v>
      </c>
      <c r="F236" s="49" t="s">
        <v>149</v>
      </c>
      <c r="G236" s="49" t="s">
        <v>649</v>
      </c>
      <c r="H236" s="51">
        <v>1</v>
      </c>
      <c r="I236" s="49" t="s">
        <v>70</v>
      </c>
      <c r="J236" s="51"/>
      <c r="K236" s="49"/>
      <c r="L236" s="49"/>
      <c r="M236" s="53" t="s">
        <v>690</v>
      </c>
      <c r="N236" t="str">
        <f t="shared" si="3"/>
        <v>13</v>
      </c>
    </row>
    <row r="237" spans="1:14" ht="15" x14ac:dyDescent="0.25">
      <c r="A237" s="48">
        <v>255</v>
      </c>
      <c r="B237" s="49" t="s">
        <v>523</v>
      </c>
      <c r="C237" s="50">
        <v>45131</v>
      </c>
      <c r="D237" s="49" t="s">
        <v>524</v>
      </c>
      <c r="E237" s="49" t="s">
        <v>525</v>
      </c>
      <c r="F237" s="49" t="s">
        <v>150</v>
      </c>
      <c r="G237" s="49" t="s">
        <v>650</v>
      </c>
      <c r="H237" s="51">
        <v>1</v>
      </c>
      <c r="I237" s="49" t="s">
        <v>70</v>
      </c>
      <c r="J237" s="51"/>
      <c r="K237" s="49"/>
      <c r="L237" s="49"/>
      <c r="M237" s="53" t="s">
        <v>690</v>
      </c>
      <c r="N237" t="str">
        <f t="shared" si="3"/>
        <v>13</v>
      </c>
    </row>
    <row r="238" spans="1:14" ht="15" x14ac:dyDescent="0.25">
      <c r="A238" s="48">
        <v>256</v>
      </c>
      <c r="B238" s="49" t="s">
        <v>523</v>
      </c>
      <c r="C238" s="50">
        <v>45131</v>
      </c>
      <c r="D238" s="49" t="s">
        <v>524</v>
      </c>
      <c r="E238" s="49" t="s">
        <v>525</v>
      </c>
      <c r="F238" s="49" t="s">
        <v>152</v>
      </c>
      <c r="G238" s="49" t="s">
        <v>651</v>
      </c>
      <c r="H238" s="51">
        <v>1</v>
      </c>
      <c r="I238" s="49" t="s">
        <v>70</v>
      </c>
      <c r="J238" s="51"/>
      <c r="K238" s="49"/>
      <c r="L238" s="49"/>
      <c r="M238" s="53" t="s">
        <v>690</v>
      </c>
      <c r="N238" t="str">
        <f t="shared" si="3"/>
        <v>13</v>
      </c>
    </row>
    <row r="239" spans="1:14" ht="15" x14ac:dyDescent="0.25">
      <c r="A239" s="48">
        <v>257</v>
      </c>
      <c r="B239" s="49" t="s">
        <v>523</v>
      </c>
      <c r="C239" s="50">
        <v>45131</v>
      </c>
      <c r="D239" s="49" t="s">
        <v>524</v>
      </c>
      <c r="E239" s="49" t="s">
        <v>525</v>
      </c>
      <c r="F239" s="49" t="s">
        <v>153</v>
      </c>
      <c r="G239" s="49" t="s">
        <v>652</v>
      </c>
      <c r="H239" s="51">
        <v>1</v>
      </c>
      <c r="I239" s="49" t="s">
        <v>70</v>
      </c>
      <c r="J239" s="51"/>
      <c r="K239" s="49"/>
      <c r="L239" s="49"/>
      <c r="M239" s="53" t="s">
        <v>690</v>
      </c>
      <c r="N239" t="str">
        <f t="shared" si="3"/>
        <v>13</v>
      </c>
    </row>
    <row r="240" spans="1:14" ht="15" x14ac:dyDescent="0.25">
      <c r="A240" s="48">
        <v>258</v>
      </c>
      <c r="B240" s="49" t="s">
        <v>523</v>
      </c>
      <c r="C240" s="50">
        <v>45131</v>
      </c>
      <c r="D240" s="49" t="s">
        <v>524</v>
      </c>
      <c r="E240" s="49" t="s">
        <v>525</v>
      </c>
      <c r="F240" s="49" t="s">
        <v>154</v>
      </c>
      <c r="G240" s="49" t="s">
        <v>652</v>
      </c>
      <c r="H240" s="51">
        <v>1</v>
      </c>
      <c r="I240" s="49" t="s">
        <v>70</v>
      </c>
      <c r="J240" s="51"/>
      <c r="K240" s="49"/>
      <c r="L240" s="49"/>
      <c r="M240" s="53" t="s">
        <v>690</v>
      </c>
      <c r="N240" t="str">
        <f t="shared" si="3"/>
        <v>13</v>
      </c>
    </row>
    <row r="241" spans="1:14" ht="15" x14ac:dyDescent="0.25">
      <c r="A241" s="48">
        <v>259</v>
      </c>
      <c r="B241" s="49" t="s">
        <v>523</v>
      </c>
      <c r="C241" s="50">
        <v>45131</v>
      </c>
      <c r="D241" s="49" t="s">
        <v>524</v>
      </c>
      <c r="E241" s="49" t="s">
        <v>525</v>
      </c>
      <c r="F241" s="49" t="s">
        <v>155</v>
      </c>
      <c r="G241" s="49" t="s">
        <v>650</v>
      </c>
      <c r="H241" s="51">
        <v>1</v>
      </c>
      <c r="I241" s="49" t="s">
        <v>70</v>
      </c>
      <c r="J241" s="51"/>
      <c r="K241" s="49"/>
      <c r="L241" s="49"/>
      <c r="M241" s="53" t="s">
        <v>690</v>
      </c>
      <c r="N241" t="str">
        <f t="shared" si="3"/>
        <v>13</v>
      </c>
    </row>
    <row r="242" spans="1:14" ht="15" x14ac:dyDescent="0.25">
      <c r="A242" s="48">
        <v>260</v>
      </c>
      <c r="B242" s="49" t="s">
        <v>523</v>
      </c>
      <c r="C242" s="50">
        <v>45131</v>
      </c>
      <c r="D242" s="49" t="s">
        <v>524</v>
      </c>
      <c r="E242" s="49" t="s">
        <v>525</v>
      </c>
      <c r="F242" s="49" t="s">
        <v>156</v>
      </c>
      <c r="G242" s="49" t="s">
        <v>651</v>
      </c>
      <c r="H242" s="51">
        <v>1</v>
      </c>
      <c r="I242" s="49" t="s">
        <v>70</v>
      </c>
      <c r="J242" s="51"/>
      <c r="K242" s="49"/>
      <c r="L242" s="49"/>
      <c r="M242" s="53" t="s">
        <v>690</v>
      </c>
      <c r="N242" t="str">
        <f t="shared" si="3"/>
        <v>13</v>
      </c>
    </row>
    <row r="243" spans="1:14" ht="15" x14ac:dyDescent="0.25">
      <c r="A243" s="48">
        <v>261</v>
      </c>
      <c r="B243" s="49" t="s">
        <v>523</v>
      </c>
      <c r="C243" s="50">
        <v>45131</v>
      </c>
      <c r="D243" s="49" t="s">
        <v>524</v>
      </c>
      <c r="E243" s="49" t="s">
        <v>525</v>
      </c>
      <c r="F243" s="49" t="s">
        <v>157</v>
      </c>
      <c r="G243" s="49" t="s">
        <v>651</v>
      </c>
      <c r="H243" s="51">
        <v>1</v>
      </c>
      <c r="I243" s="49" t="s">
        <v>70</v>
      </c>
      <c r="J243" s="51"/>
      <c r="K243" s="49"/>
      <c r="L243" s="49"/>
      <c r="M243" s="53" t="s">
        <v>690</v>
      </c>
      <c r="N243" t="str">
        <f t="shared" si="3"/>
        <v>13</v>
      </c>
    </row>
    <row r="244" spans="1:14" ht="15" x14ac:dyDescent="0.25">
      <c r="A244" s="48">
        <v>262</v>
      </c>
      <c r="B244" s="49" t="s">
        <v>523</v>
      </c>
      <c r="C244" s="50">
        <v>45131</v>
      </c>
      <c r="D244" s="49" t="s">
        <v>524</v>
      </c>
      <c r="E244" s="49" t="s">
        <v>525</v>
      </c>
      <c r="F244" s="49" t="s">
        <v>161</v>
      </c>
      <c r="G244" s="49" t="s">
        <v>653</v>
      </c>
      <c r="H244" s="51">
        <v>1</v>
      </c>
      <c r="I244" s="49" t="s">
        <v>70</v>
      </c>
      <c r="J244" s="51"/>
      <c r="K244" s="49"/>
      <c r="L244" s="49"/>
      <c r="M244" s="53" t="s">
        <v>690</v>
      </c>
      <c r="N244" t="str">
        <f t="shared" si="3"/>
        <v>13</v>
      </c>
    </row>
    <row r="245" spans="1:14" ht="15" x14ac:dyDescent="0.25">
      <c r="A245" s="48">
        <v>263</v>
      </c>
      <c r="B245" s="49" t="s">
        <v>523</v>
      </c>
      <c r="C245" s="50">
        <v>45131</v>
      </c>
      <c r="D245" s="49" t="s">
        <v>524</v>
      </c>
      <c r="E245" s="49" t="s">
        <v>525</v>
      </c>
      <c r="F245" s="49" t="s">
        <v>166</v>
      </c>
      <c r="G245" s="49" t="s">
        <v>648</v>
      </c>
      <c r="H245" s="51">
        <v>1</v>
      </c>
      <c r="I245" s="49" t="s">
        <v>70</v>
      </c>
      <c r="J245" s="51"/>
      <c r="K245" s="49"/>
      <c r="L245" s="49"/>
      <c r="M245" s="53" t="s">
        <v>690</v>
      </c>
      <c r="N245" t="str">
        <f t="shared" si="3"/>
        <v>13</v>
      </c>
    </row>
    <row r="246" spans="1:14" ht="15" x14ac:dyDescent="0.25">
      <c r="A246" s="48">
        <v>264</v>
      </c>
      <c r="B246" s="49" t="s">
        <v>523</v>
      </c>
      <c r="C246" s="50">
        <v>45131</v>
      </c>
      <c r="D246" s="49" t="s">
        <v>524</v>
      </c>
      <c r="E246" s="49" t="s">
        <v>525</v>
      </c>
      <c r="F246" s="49" t="s">
        <v>167</v>
      </c>
      <c r="G246" s="49" t="s">
        <v>650</v>
      </c>
      <c r="H246" s="51">
        <v>1</v>
      </c>
      <c r="I246" s="49" t="s">
        <v>70</v>
      </c>
      <c r="J246" s="51"/>
      <c r="K246" s="49"/>
      <c r="L246" s="49"/>
      <c r="M246" s="53" t="s">
        <v>690</v>
      </c>
      <c r="N246" t="str">
        <f t="shared" si="3"/>
        <v>13</v>
      </c>
    </row>
    <row r="247" spans="1:14" ht="15" x14ac:dyDescent="0.25">
      <c r="A247" s="48">
        <v>265</v>
      </c>
      <c r="B247" s="49" t="s">
        <v>523</v>
      </c>
      <c r="C247" s="50">
        <v>45131</v>
      </c>
      <c r="D247" s="49" t="s">
        <v>524</v>
      </c>
      <c r="E247" s="49" t="s">
        <v>525</v>
      </c>
      <c r="F247" s="49" t="s">
        <v>168</v>
      </c>
      <c r="G247" s="49" t="s">
        <v>650</v>
      </c>
      <c r="H247" s="51">
        <v>1</v>
      </c>
      <c r="I247" s="49" t="s">
        <v>70</v>
      </c>
      <c r="J247" s="51"/>
      <c r="K247" s="49"/>
      <c r="L247" s="49"/>
      <c r="M247" s="53" t="s">
        <v>690</v>
      </c>
      <c r="N247" t="str">
        <f t="shared" si="3"/>
        <v>13</v>
      </c>
    </row>
    <row r="248" spans="1:14" ht="15" x14ac:dyDescent="0.25">
      <c r="A248" s="48">
        <v>277</v>
      </c>
      <c r="B248" s="49" t="s">
        <v>523</v>
      </c>
      <c r="C248" s="50">
        <v>45131</v>
      </c>
      <c r="D248" s="49" t="s">
        <v>524</v>
      </c>
      <c r="E248" s="49" t="s">
        <v>525</v>
      </c>
      <c r="F248" s="49" t="s">
        <v>442</v>
      </c>
      <c r="G248" s="49" t="s">
        <v>660</v>
      </c>
      <c r="H248" s="51">
        <v>1</v>
      </c>
      <c r="I248" s="49" t="s">
        <v>70</v>
      </c>
      <c r="J248" s="51"/>
      <c r="K248" s="49"/>
      <c r="L248" s="49"/>
      <c r="M248" s="53" t="s">
        <v>690</v>
      </c>
      <c r="N248" t="str">
        <f t="shared" si="3"/>
        <v>13</v>
      </c>
    </row>
    <row r="249" spans="1:14" ht="15" x14ac:dyDescent="0.25">
      <c r="A249" s="48">
        <v>280</v>
      </c>
      <c r="B249" s="49" t="s">
        <v>523</v>
      </c>
      <c r="C249" s="50">
        <v>45131</v>
      </c>
      <c r="D249" s="49" t="s">
        <v>524</v>
      </c>
      <c r="E249" s="49" t="s">
        <v>525</v>
      </c>
      <c r="F249" s="49" t="s">
        <v>244</v>
      </c>
      <c r="G249" s="49" t="s">
        <v>660</v>
      </c>
      <c r="H249" s="51">
        <v>1</v>
      </c>
      <c r="I249" s="49" t="s">
        <v>70</v>
      </c>
      <c r="J249" s="51"/>
      <c r="K249" s="49"/>
      <c r="L249" s="49"/>
      <c r="M249" s="53" t="s">
        <v>690</v>
      </c>
      <c r="N249" t="str">
        <f t="shared" si="3"/>
        <v>13</v>
      </c>
    </row>
    <row r="250" spans="1:14" ht="15" x14ac:dyDescent="0.25">
      <c r="A250" s="48">
        <v>281</v>
      </c>
      <c r="B250" s="49" t="s">
        <v>523</v>
      </c>
      <c r="C250" s="50">
        <v>45131</v>
      </c>
      <c r="D250" s="49" t="s">
        <v>524</v>
      </c>
      <c r="E250" s="49" t="s">
        <v>525</v>
      </c>
      <c r="F250" s="49" t="s">
        <v>250</v>
      </c>
      <c r="G250" s="49" t="s">
        <v>640</v>
      </c>
      <c r="H250" s="51">
        <v>1</v>
      </c>
      <c r="I250" s="49" t="s">
        <v>70</v>
      </c>
      <c r="J250" s="51"/>
      <c r="K250" s="49"/>
      <c r="L250" s="49"/>
      <c r="M250" s="53" t="s">
        <v>690</v>
      </c>
      <c r="N250" t="str">
        <f t="shared" si="3"/>
        <v>13</v>
      </c>
    </row>
    <row r="251" spans="1:14" ht="15" x14ac:dyDescent="0.25">
      <c r="A251" s="48">
        <v>282</v>
      </c>
      <c r="B251" s="49" t="s">
        <v>523</v>
      </c>
      <c r="C251" s="50">
        <v>45131</v>
      </c>
      <c r="D251" s="49" t="s">
        <v>524</v>
      </c>
      <c r="E251" s="49" t="s">
        <v>525</v>
      </c>
      <c r="F251" s="49" t="s">
        <v>251</v>
      </c>
      <c r="G251" s="49" t="s">
        <v>637</v>
      </c>
      <c r="H251" s="51">
        <v>1</v>
      </c>
      <c r="I251" s="49" t="s">
        <v>70</v>
      </c>
      <c r="J251" s="51"/>
      <c r="K251" s="49"/>
      <c r="L251" s="49"/>
      <c r="M251" s="53" t="s">
        <v>690</v>
      </c>
      <c r="N251" t="str">
        <f t="shared" si="3"/>
        <v>13</v>
      </c>
    </row>
    <row r="252" spans="1:14" ht="15" x14ac:dyDescent="0.25">
      <c r="A252" s="48">
        <v>283</v>
      </c>
      <c r="B252" s="49" t="s">
        <v>523</v>
      </c>
      <c r="C252" s="50">
        <v>45131</v>
      </c>
      <c r="D252" s="49" t="s">
        <v>524</v>
      </c>
      <c r="E252" s="49" t="s">
        <v>525</v>
      </c>
      <c r="F252" s="49" t="s">
        <v>252</v>
      </c>
      <c r="G252" s="49" t="s">
        <v>637</v>
      </c>
      <c r="H252" s="51">
        <v>1</v>
      </c>
      <c r="I252" s="49" t="s">
        <v>70</v>
      </c>
      <c r="J252" s="51"/>
      <c r="K252" s="49"/>
      <c r="L252" s="49"/>
      <c r="M252" s="53" t="s">
        <v>690</v>
      </c>
      <c r="N252" t="str">
        <f t="shared" si="3"/>
        <v>13</v>
      </c>
    </row>
    <row r="253" spans="1:14" ht="15" x14ac:dyDescent="0.25">
      <c r="A253" s="48">
        <v>284</v>
      </c>
      <c r="B253" s="49" t="s">
        <v>523</v>
      </c>
      <c r="C253" s="50">
        <v>45131</v>
      </c>
      <c r="D253" s="49" t="s">
        <v>524</v>
      </c>
      <c r="E253" s="49" t="s">
        <v>525</v>
      </c>
      <c r="F253" s="49" t="s">
        <v>255</v>
      </c>
      <c r="G253" s="49" t="s">
        <v>640</v>
      </c>
      <c r="H253" s="51">
        <v>1</v>
      </c>
      <c r="I253" s="49" t="s">
        <v>70</v>
      </c>
      <c r="J253" s="51"/>
      <c r="K253" s="49"/>
      <c r="L253" s="49"/>
      <c r="M253" s="53" t="s">
        <v>690</v>
      </c>
      <c r="N253" t="str">
        <f t="shared" si="3"/>
        <v>13</v>
      </c>
    </row>
    <row r="254" spans="1:14" ht="15" x14ac:dyDescent="0.25">
      <c r="A254" s="48">
        <v>288</v>
      </c>
      <c r="B254" s="49" t="s">
        <v>523</v>
      </c>
      <c r="C254" s="50">
        <v>45131</v>
      </c>
      <c r="D254" s="49" t="s">
        <v>524</v>
      </c>
      <c r="E254" s="49" t="s">
        <v>525</v>
      </c>
      <c r="F254" s="49" t="s">
        <v>284</v>
      </c>
      <c r="G254" s="49" t="s">
        <v>645</v>
      </c>
      <c r="H254" s="51">
        <v>1</v>
      </c>
      <c r="I254" s="49" t="s">
        <v>70</v>
      </c>
      <c r="J254" s="51"/>
      <c r="K254" s="49"/>
      <c r="L254" s="49"/>
      <c r="M254" s="53" t="s">
        <v>690</v>
      </c>
      <c r="N254" t="str">
        <f t="shared" si="3"/>
        <v>13</v>
      </c>
    </row>
    <row r="255" spans="1:14" ht="15" x14ac:dyDescent="0.25">
      <c r="A255" s="48">
        <v>290</v>
      </c>
      <c r="B255" s="49" t="s">
        <v>523</v>
      </c>
      <c r="C255" s="50">
        <v>45131</v>
      </c>
      <c r="D255" s="49" t="s">
        <v>524</v>
      </c>
      <c r="E255" s="49" t="s">
        <v>525</v>
      </c>
      <c r="F255" s="49" t="s">
        <v>289</v>
      </c>
      <c r="G255" s="49" t="s">
        <v>645</v>
      </c>
      <c r="H255" s="51">
        <v>1</v>
      </c>
      <c r="I255" s="49" t="s">
        <v>70</v>
      </c>
      <c r="J255" s="51"/>
      <c r="K255" s="49"/>
      <c r="L255" s="49"/>
      <c r="M255" s="53" t="s">
        <v>690</v>
      </c>
      <c r="N255" t="str">
        <f t="shared" si="3"/>
        <v>13</v>
      </c>
    </row>
    <row r="256" spans="1:14" ht="15" x14ac:dyDescent="0.25">
      <c r="A256" s="48">
        <v>178</v>
      </c>
      <c r="B256" s="49" t="s">
        <v>523</v>
      </c>
      <c r="C256" s="50">
        <v>45131</v>
      </c>
      <c r="D256" s="49" t="s">
        <v>524</v>
      </c>
      <c r="E256" s="49" t="s">
        <v>525</v>
      </c>
      <c r="F256" s="49" t="s">
        <v>328</v>
      </c>
      <c r="G256" s="49" t="s">
        <v>618</v>
      </c>
      <c r="H256" s="51">
        <v>1</v>
      </c>
      <c r="I256" s="49" t="s">
        <v>70</v>
      </c>
      <c r="J256" s="51"/>
      <c r="K256" s="49"/>
      <c r="L256" s="49"/>
      <c r="M256" s="53" t="s">
        <v>690</v>
      </c>
      <c r="N256" t="str">
        <f t="shared" si="3"/>
        <v>13</v>
      </c>
    </row>
    <row r="257" spans="1:14" ht="15" x14ac:dyDescent="0.25">
      <c r="A257" s="48">
        <v>179</v>
      </c>
      <c r="B257" s="49" t="s">
        <v>523</v>
      </c>
      <c r="C257" s="50">
        <v>45131</v>
      </c>
      <c r="D257" s="49" t="s">
        <v>524</v>
      </c>
      <c r="E257" s="49" t="s">
        <v>525</v>
      </c>
      <c r="F257" s="54" t="s">
        <v>620</v>
      </c>
      <c r="G257" s="54" t="s">
        <v>329</v>
      </c>
      <c r="H257" s="52">
        <v>101</v>
      </c>
      <c r="I257" s="54" t="s">
        <v>70</v>
      </c>
      <c r="J257" s="51"/>
      <c r="K257" s="49"/>
      <c r="L257" s="49"/>
      <c r="M257" s="53" t="s">
        <v>680</v>
      </c>
      <c r="N257" t="str">
        <f t="shared" si="3"/>
        <v>14</v>
      </c>
    </row>
    <row r="258" spans="1:14" ht="47.25" customHeight="1" x14ac:dyDescent="0.25">
      <c r="A258" s="48">
        <v>180</v>
      </c>
      <c r="B258" s="49" t="s">
        <v>523</v>
      </c>
      <c r="C258" s="50">
        <v>45131</v>
      </c>
      <c r="D258" s="49" t="s">
        <v>524</v>
      </c>
      <c r="E258" s="49" t="s">
        <v>525</v>
      </c>
      <c r="F258" s="54" t="s">
        <v>620</v>
      </c>
      <c r="G258" s="54" t="s">
        <v>329</v>
      </c>
      <c r="H258" s="52">
        <v>100</v>
      </c>
      <c r="I258" s="54" t="s">
        <v>70</v>
      </c>
      <c r="J258" s="51"/>
      <c r="K258" s="49"/>
      <c r="L258" s="49"/>
      <c r="M258" s="53" t="s">
        <v>680</v>
      </c>
      <c r="N258" t="str">
        <f t="shared" ref="N258:N302" si="4">RIGHT(M258,2)</f>
        <v>14</v>
      </c>
    </row>
    <row r="259" spans="1:14" ht="47.25" customHeight="1" x14ac:dyDescent="0.25">
      <c r="A259" s="48">
        <v>181</v>
      </c>
      <c r="B259" s="49" t="s">
        <v>523</v>
      </c>
      <c r="C259" s="50">
        <v>45131</v>
      </c>
      <c r="D259" s="49" t="s">
        <v>524</v>
      </c>
      <c r="E259" s="49" t="s">
        <v>525</v>
      </c>
      <c r="F259" s="54" t="s">
        <v>620</v>
      </c>
      <c r="G259" s="54" t="s">
        <v>329</v>
      </c>
      <c r="H259" s="52">
        <v>100</v>
      </c>
      <c r="I259" s="54" t="s">
        <v>70</v>
      </c>
      <c r="J259" s="51"/>
      <c r="K259" s="49"/>
      <c r="L259" s="49"/>
      <c r="M259" s="53" t="s">
        <v>680</v>
      </c>
      <c r="N259" t="str">
        <f t="shared" si="4"/>
        <v>14</v>
      </c>
    </row>
    <row r="260" spans="1:14" ht="47.25" customHeight="1" x14ac:dyDescent="0.25">
      <c r="A260" s="48">
        <v>182</v>
      </c>
      <c r="B260" s="49" t="s">
        <v>523</v>
      </c>
      <c r="C260" s="50">
        <v>45131</v>
      </c>
      <c r="D260" s="49" t="s">
        <v>524</v>
      </c>
      <c r="E260" s="49" t="s">
        <v>525</v>
      </c>
      <c r="F260" s="54" t="s">
        <v>620</v>
      </c>
      <c r="G260" s="54" t="s">
        <v>329</v>
      </c>
      <c r="H260" s="52">
        <v>100</v>
      </c>
      <c r="I260" s="54" t="s">
        <v>70</v>
      </c>
      <c r="J260" s="51"/>
      <c r="K260" s="49"/>
      <c r="L260" s="49"/>
      <c r="M260" s="53" t="s">
        <v>680</v>
      </c>
      <c r="N260" t="str">
        <f t="shared" si="4"/>
        <v>14</v>
      </c>
    </row>
    <row r="261" spans="1:14" ht="15" x14ac:dyDescent="0.25">
      <c r="A261" s="48">
        <v>183</v>
      </c>
      <c r="B261" s="49" t="s">
        <v>523</v>
      </c>
      <c r="C261" s="50">
        <v>45131</v>
      </c>
      <c r="D261" s="49" t="s">
        <v>524</v>
      </c>
      <c r="E261" s="49" t="s">
        <v>525</v>
      </c>
      <c r="F261" s="54" t="s">
        <v>620</v>
      </c>
      <c r="G261" s="54" t="s">
        <v>329</v>
      </c>
      <c r="H261" s="52">
        <v>100</v>
      </c>
      <c r="I261" s="54" t="s">
        <v>70</v>
      </c>
      <c r="J261" s="51"/>
      <c r="K261" s="49"/>
      <c r="L261" s="49"/>
      <c r="M261" s="53" t="s">
        <v>680</v>
      </c>
      <c r="N261" t="str">
        <f t="shared" si="4"/>
        <v>14</v>
      </c>
    </row>
    <row r="262" spans="1:14" ht="15" x14ac:dyDescent="0.25">
      <c r="A262" s="48">
        <v>184</v>
      </c>
      <c r="B262" s="49" t="s">
        <v>523</v>
      </c>
      <c r="C262" s="50">
        <v>45131</v>
      </c>
      <c r="D262" s="49" t="s">
        <v>524</v>
      </c>
      <c r="E262" s="49" t="s">
        <v>525</v>
      </c>
      <c r="F262" s="54" t="s">
        <v>620</v>
      </c>
      <c r="G262" s="54" t="s">
        <v>329</v>
      </c>
      <c r="H262" s="52">
        <v>100</v>
      </c>
      <c r="I262" s="54" t="s">
        <v>70</v>
      </c>
      <c r="J262" s="51"/>
      <c r="K262" s="49"/>
      <c r="L262" s="49"/>
      <c r="M262" s="53" t="s">
        <v>680</v>
      </c>
      <c r="N262" t="str">
        <f t="shared" si="4"/>
        <v>14</v>
      </c>
    </row>
    <row r="263" spans="1:14" ht="15" x14ac:dyDescent="0.25">
      <c r="A263" s="48">
        <v>185</v>
      </c>
      <c r="B263" s="49" t="s">
        <v>523</v>
      </c>
      <c r="C263" s="50">
        <v>45131</v>
      </c>
      <c r="D263" s="49" t="s">
        <v>524</v>
      </c>
      <c r="E263" s="49" t="s">
        <v>525</v>
      </c>
      <c r="F263" s="54" t="s">
        <v>620</v>
      </c>
      <c r="G263" s="54" t="s">
        <v>329</v>
      </c>
      <c r="H263" s="52">
        <v>100</v>
      </c>
      <c r="I263" s="54" t="s">
        <v>70</v>
      </c>
      <c r="J263" s="51"/>
      <c r="K263" s="49"/>
      <c r="L263" s="49"/>
      <c r="M263" s="53" t="s">
        <v>680</v>
      </c>
      <c r="N263" t="str">
        <f t="shared" si="4"/>
        <v>14</v>
      </c>
    </row>
    <row r="264" spans="1:14" ht="15" x14ac:dyDescent="0.25">
      <c r="A264" s="48">
        <v>186</v>
      </c>
      <c r="B264" s="49" t="s">
        <v>523</v>
      </c>
      <c r="C264" s="50">
        <v>45131</v>
      </c>
      <c r="D264" s="49" t="s">
        <v>524</v>
      </c>
      <c r="E264" s="49" t="s">
        <v>525</v>
      </c>
      <c r="F264" s="54" t="s">
        <v>620</v>
      </c>
      <c r="G264" s="54" t="s">
        <v>329</v>
      </c>
      <c r="H264" s="52">
        <v>100</v>
      </c>
      <c r="I264" s="54" t="s">
        <v>70</v>
      </c>
      <c r="J264" s="51"/>
      <c r="K264" s="49"/>
      <c r="L264" s="49"/>
      <c r="M264" s="53" t="s">
        <v>680</v>
      </c>
      <c r="N264" t="str">
        <f t="shared" si="4"/>
        <v>14</v>
      </c>
    </row>
    <row r="265" spans="1:14" ht="15" x14ac:dyDescent="0.25">
      <c r="A265" s="48">
        <v>187</v>
      </c>
      <c r="B265" s="49" t="s">
        <v>523</v>
      </c>
      <c r="C265" s="50">
        <v>45131</v>
      </c>
      <c r="D265" s="49" t="s">
        <v>524</v>
      </c>
      <c r="E265" s="49" t="s">
        <v>525</v>
      </c>
      <c r="F265" s="54" t="s">
        <v>620</v>
      </c>
      <c r="G265" s="54" t="s">
        <v>329</v>
      </c>
      <c r="H265" s="52">
        <v>100</v>
      </c>
      <c r="I265" s="54" t="s">
        <v>70</v>
      </c>
      <c r="J265" s="51"/>
      <c r="K265" s="49"/>
      <c r="L265" s="49"/>
      <c r="M265" s="53" t="s">
        <v>680</v>
      </c>
      <c r="N265" t="str">
        <f t="shared" si="4"/>
        <v>14</v>
      </c>
    </row>
    <row r="266" spans="1:14" ht="15" x14ac:dyDescent="0.25">
      <c r="A266" s="48">
        <v>188</v>
      </c>
      <c r="B266" s="49" t="s">
        <v>523</v>
      </c>
      <c r="C266" s="50">
        <v>45131</v>
      </c>
      <c r="D266" s="49" t="s">
        <v>524</v>
      </c>
      <c r="E266" s="49" t="s">
        <v>525</v>
      </c>
      <c r="F266" s="54" t="s">
        <v>620</v>
      </c>
      <c r="G266" s="54" t="s">
        <v>329</v>
      </c>
      <c r="H266" s="52">
        <v>100</v>
      </c>
      <c r="I266" s="54" t="s">
        <v>70</v>
      </c>
      <c r="J266" s="51"/>
      <c r="K266" s="49"/>
      <c r="L266" s="49"/>
      <c r="M266" s="53" t="s">
        <v>680</v>
      </c>
      <c r="N266" t="str">
        <f t="shared" si="4"/>
        <v>14</v>
      </c>
    </row>
    <row r="267" spans="1:14" ht="15" x14ac:dyDescent="0.25">
      <c r="A267" s="48">
        <v>189</v>
      </c>
      <c r="B267" s="49" t="s">
        <v>523</v>
      </c>
      <c r="C267" s="50">
        <v>45131</v>
      </c>
      <c r="D267" s="49" t="s">
        <v>524</v>
      </c>
      <c r="E267" s="49" t="s">
        <v>525</v>
      </c>
      <c r="F267" s="54" t="s">
        <v>620</v>
      </c>
      <c r="G267" s="54" t="s">
        <v>329</v>
      </c>
      <c r="H267" s="52">
        <v>100</v>
      </c>
      <c r="I267" s="54" t="s">
        <v>70</v>
      </c>
      <c r="J267" s="51"/>
      <c r="K267" s="49"/>
      <c r="L267" s="49"/>
      <c r="M267" s="53" t="s">
        <v>680</v>
      </c>
      <c r="N267" t="str">
        <f t="shared" si="4"/>
        <v>14</v>
      </c>
    </row>
    <row r="268" spans="1:14" ht="15" x14ac:dyDescent="0.25">
      <c r="A268" s="48">
        <v>190</v>
      </c>
      <c r="B268" s="49" t="s">
        <v>523</v>
      </c>
      <c r="C268" s="50">
        <v>45131</v>
      </c>
      <c r="D268" s="49" t="s">
        <v>524</v>
      </c>
      <c r="E268" s="49" t="s">
        <v>525</v>
      </c>
      <c r="F268" s="54" t="s">
        <v>620</v>
      </c>
      <c r="G268" s="54" t="s">
        <v>329</v>
      </c>
      <c r="H268" s="52">
        <v>100</v>
      </c>
      <c r="I268" s="54" t="s">
        <v>70</v>
      </c>
      <c r="J268" s="51"/>
      <c r="K268" s="49"/>
      <c r="L268" s="49"/>
      <c r="M268" s="53" t="s">
        <v>680</v>
      </c>
      <c r="N268" t="str">
        <f t="shared" si="4"/>
        <v>14</v>
      </c>
    </row>
    <row r="269" spans="1:14" ht="15" x14ac:dyDescent="0.25">
      <c r="A269" s="48">
        <v>191</v>
      </c>
      <c r="B269" s="49" t="s">
        <v>523</v>
      </c>
      <c r="C269" s="50">
        <v>45131</v>
      </c>
      <c r="D269" s="49" t="s">
        <v>524</v>
      </c>
      <c r="E269" s="49" t="s">
        <v>525</v>
      </c>
      <c r="F269" s="54" t="s">
        <v>620</v>
      </c>
      <c r="G269" s="54" t="s">
        <v>329</v>
      </c>
      <c r="H269" s="52">
        <v>100</v>
      </c>
      <c r="I269" s="54" t="s">
        <v>70</v>
      </c>
      <c r="J269" s="51"/>
      <c r="K269" s="49"/>
      <c r="L269" s="49"/>
      <c r="M269" s="53" t="s">
        <v>680</v>
      </c>
      <c r="N269" t="str">
        <f t="shared" si="4"/>
        <v>14</v>
      </c>
    </row>
    <row r="270" spans="1:14" ht="15" x14ac:dyDescent="0.25">
      <c r="A270" s="48">
        <v>192</v>
      </c>
      <c r="B270" s="49" t="s">
        <v>523</v>
      </c>
      <c r="C270" s="50">
        <v>45131</v>
      </c>
      <c r="D270" s="49" t="s">
        <v>524</v>
      </c>
      <c r="E270" s="49" t="s">
        <v>525</v>
      </c>
      <c r="F270" s="54" t="s">
        <v>620</v>
      </c>
      <c r="G270" s="54" t="s">
        <v>329</v>
      </c>
      <c r="H270" s="52">
        <v>100</v>
      </c>
      <c r="I270" s="54" t="s">
        <v>70</v>
      </c>
      <c r="J270" s="51"/>
      <c r="K270" s="49"/>
      <c r="L270" s="49"/>
      <c r="M270" s="53" t="s">
        <v>680</v>
      </c>
      <c r="N270" t="str">
        <f t="shared" si="4"/>
        <v>14</v>
      </c>
    </row>
    <row r="271" spans="1:14" ht="15" x14ac:dyDescent="0.25">
      <c r="A271" s="48">
        <v>193</v>
      </c>
      <c r="B271" s="49" t="s">
        <v>523</v>
      </c>
      <c r="C271" s="50">
        <v>45131</v>
      </c>
      <c r="D271" s="49" t="s">
        <v>524</v>
      </c>
      <c r="E271" s="49" t="s">
        <v>525</v>
      </c>
      <c r="F271" s="54" t="s">
        <v>620</v>
      </c>
      <c r="G271" s="54" t="s">
        <v>329</v>
      </c>
      <c r="H271" s="52">
        <v>100</v>
      </c>
      <c r="I271" s="54" t="s">
        <v>70</v>
      </c>
      <c r="J271" s="51"/>
      <c r="K271" s="49"/>
      <c r="L271" s="49"/>
      <c r="M271" s="53" t="s">
        <v>680</v>
      </c>
      <c r="N271" t="str">
        <f t="shared" si="4"/>
        <v>14</v>
      </c>
    </row>
    <row r="272" spans="1:14" ht="15" x14ac:dyDescent="0.25">
      <c r="A272" s="48">
        <v>194</v>
      </c>
      <c r="B272" s="49" t="s">
        <v>523</v>
      </c>
      <c r="C272" s="50">
        <v>45131</v>
      </c>
      <c r="D272" s="49" t="s">
        <v>524</v>
      </c>
      <c r="E272" s="49" t="s">
        <v>525</v>
      </c>
      <c r="F272" s="54" t="s">
        <v>620</v>
      </c>
      <c r="G272" s="54" t="s">
        <v>329</v>
      </c>
      <c r="H272" s="52">
        <v>100</v>
      </c>
      <c r="I272" s="54" t="s">
        <v>70</v>
      </c>
      <c r="J272" s="51"/>
      <c r="K272" s="49"/>
      <c r="L272" s="49"/>
      <c r="M272" s="53" t="s">
        <v>680</v>
      </c>
      <c r="N272" t="str">
        <f t="shared" si="4"/>
        <v>14</v>
      </c>
    </row>
    <row r="273" spans="1:14" ht="15" x14ac:dyDescent="0.25">
      <c r="A273" s="48">
        <v>195</v>
      </c>
      <c r="B273" s="49" t="s">
        <v>523</v>
      </c>
      <c r="C273" s="50">
        <v>45131</v>
      </c>
      <c r="D273" s="49" t="s">
        <v>524</v>
      </c>
      <c r="E273" s="49" t="s">
        <v>525</v>
      </c>
      <c r="F273" s="54" t="s">
        <v>620</v>
      </c>
      <c r="G273" s="54" t="s">
        <v>329</v>
      </c>
      <c r="H273" s="52">
        <v>100</v>
      </c>
      <c r="I273" s="54" t="s">
        <v>70</v>
      </c>
      <c r="J273" s="51"/>
      <c r="K273" s="49"/>
      <c r="L273" s="49"/>
      <c r="M273" s="53" t="s">
        <v>680</v>
      </c>
      <c r="N273" t="str">
        <f t="shared" si="4"/>
        <v>14</v>
      </c>
    </row>
    <row r="274" spans="1:14" ht="15" x14ac:dyDescent="0.25">
      <c r="A274" s="48">
        <v>196</v>
      </c>
      <c r="B274" s="49" t="s">
        <v>523</v>
      </c>
      <c r="C274" s="50">
        <v>45131</v>
      </c>
      <c r="D274" s="49" t="s">
        <v>524</v>
      </c>
      <c r="E274" s="49" t="s">
        <v>525</v>
      </c>
      <c r="F274" s="54" t="s">
        <v>620</v>
      </c>
      <c r="G274" s="54" t="s">
        <v>329</v>
      </c>
      <c r="H274" s="52">
        <v>100</v>
      </c>
      <c r="I274" s="54" t="s">
        <v>70</v>
      </c>
      <c r="J274" s="51"/>
      <c r="K274" s="49"/>
      <c r="L274" s="49"/>
      <c r="M274" s="53" t="s">
        <v>680</v>
      </c>
      <c r="N274" t="str">
        <f t="shared" si="4"/>
        <v>14</v>
      </c>
    </row>
    <row r="275" spans="1:14" ht="15" x14ac:dyDescent="0.25">
      <c r="A275" s="48">
        <v>197</v>
      </c>
      <c r="B275" s="49" t="s">
        <v>523</v>
      </c>
      <c r="C275" s="50">
        <v>45131</v>
      </c>
      <c r="D275" s="49" t="s">
        <v>524</v>
      </c>
      <c r="E275" s="49" t="s">
        <v>525</v>
      </c>
      <c r="F275" s="54" t="s">
        <v>620</v>
      </c>
      <c r="G275" s="54" t="s">
        <v>329</v>
      </c>
      <c r="H275" s="52">
        <v>100</v>
      </c>
      <c r="I275" s="54" t="s">
        <v>70</v>
      </c>
      <c r="J275" s="51"/>
      <c r="K275" s="49"/>
      <c r="L275" s="49"/>
      <c r="M275" s="53" t="s">
        <v>680</v>
      </c>
      <c r="N275" t="str">
        <f t="shared" si="4"/>
        <v>14</v>
      </c>
    </row>
    <row r="276" spans="1:14" ht="15" x14ac:dyDescent="0.25">
      <c r="A276" s="48">
        <v>198</v>
      </c>
      <c r="B276" s="49" t="s">
        <v>523</v>
      </c>
      <c r="C276" s="50">
        <v>45131</v>
      </c>
      <c r="D276" s="49" t="s">
        <v>524</v>
      </c>
      <c r="E276" s="49" t="s">
        <v>525</v>
      </c>
      <c r="F276" s="54" t="s">
        <v>620</v>
      </c>
      <c r="G276" s="54" t="s">
        <v>329</v>
      </c>
      <c r="H276" s="52">
        <v>100</v>
      </c>
      <c r="I276" s="54" t="s">
        <v>70</v>
      </c>
      <c r="J276" s="51"/>
      <c r="K276" s="49"/>
      <c r="L276" s="49"/>
      <c r="M276" s="53" t="s">
        <v>680</v>
      </c>
      <c r="N276" t="str">
        <f t="shared" si="4"/>
        <v>14</v>
      </c>
    </row>
    <row r="277" spans="1:14" ht="15" x14ac:dyDescent="0.25">
      <c r="A277" s="48">
        <v>199</v>
      </c>
      <c r="B277" s="49" t="s">
        <v>523</v>
      </c>
      <c r="C277" s="50">
        <v>45131</v>
      </c>
      <c r="D277" s="49" t="s">
        <v>524</v>
      </c>
      <c r="E277" s="49" t="s">
        <v>525</v>
      </c>
      <c r="F277" s="54" t="s">
        <v>620</v>
      </c>
      <c r="G277" s="54" t="s">
        <v>329</v>
      </c>
      <c r="H277" s="52">
        <v>100</v>
      </c>
      <c r="I277" s="54" t="s">
        <v>70</v>
      </c>
      <c r="J277" s="51"/>
      <c r="K277" s="49"/>
      <c r="L277" s="49"/>
      <c r="M277" s="53" t="s">
        <v>680</v>
      </c>
      <c r="N277" t="str">
        <f t="shared" si="4"/>
        <v>14</v>
      </c>
    </row>
    <row r="278" spans="1:14" ht="15" x14ac:dyDescent="0.25">
      <c r="A278" s="48">
        <v>200</v>
      </c>
      <c r="B278" s="49" t="s">
        <v>523</v>
      </c>
      <c r="C278" s="50">
        <v>45131</v>
      </c>
      <c r="D278" s="49" t="s">
        <v>524</v>
      </c>
      <c r="E278" s="49" t="s">
        <v>525</v>
      </c>
      <c r="F278" s="54" t="s">
        <v>620</v>
      </c>
      <c r="G278" s="54" t="s">
        <v>329</v>
      </c>
      <c r="H278" s="52">
        <v>100</v>
      </c>
      <c r="I278" s="54" t="s">
        <v>70</v>
      </c>
      <c r="J278" s="51"/>
      <c r="K278" s="49"/>
      <c r="L278" s="49"/>
      <c r="M278" s="53" t="s">
        <v>680</v>
      </c>
      <c r="N278" t="str">
        <f t="shared" si="4"/>
        <v>14</v>
      </c>
    </row>
    <row r="279" spans="1:14" ht="15" x14ac:dyDescent="0.25">
      <c r="A279" s="48">
        <v>201</v>
      </c>
      <c r="B279" s="49" t="s">
        <v>523</v>
      </c>
      <c r="C279" s="50">
        <v>45131</v>
      </c>
      <c r="D279" s="49" t="s">
        <v>524</v>
      </c>
      <c r="E279" s="49" t="s">
        <v>525</v>
      </c>
      <c r="F279" s="54" t="s">
        <v>620</v>
      </c>
      <c r="G279" s="54" t="s">
        <v>329</v>
      </c>
      <c r="H279" s="52">
        <v>100</v>
      </c>
      <c r="I279" s="54" t="s">
        <v>70</v>
      </c>
      <c r="J279" s="51"/>
      <c r="K279" s="49"/>
      <c r="L279" s="49"/>
      <c r="M279" s="53" t="s">
        <v>680</v>
      </c>
      <c r="N279" t="str">
        <f t="shared" si="4"/>
        <v>14</v>
      </c>
    </row>
    <row r="280" spans="1:14" ht="15" x14ac:dyDescent="0.25">
      <c r="A280" s="48">
        <v>202</v>
      </c>
      <c r="B280" s="49" t="s">
        <v>523</v>
      </c>
      <c r="C280" s="50">
        <v>45131</v>
      </c>
      <c r="D280" s="49" t="s">
        <v>524</v>
      </c>
      <c r="E280" s="49" t="s">
        <v>525</v>
      </c>
      <c r="F280" s="54" t="s">
        <v>621</v>
      </c>
      <c r="G280" s="54" t="s">
        <v>330</v>
      </c>
      <c r="H280" s="52">
        <v>34</v>
      </c>
      <c r="I280" s="54" t="s">
        <v>70</v>
      </c>
      <c r="J280" s="51"/>
      <c r="K280" s="49"/>
      <c r="L280" s="49"/>
      <c r="M280" s="53" t="s">
        <v>681</v>
      </c>
      <c r="N280" t="str">
        <f t="shared" si="4"/>
        <v>15</v>
      </c>
    </row>
    <row r="281" spans="1:14" ht="15" x14ac:dyDescent="0.25">
      <c r="A281" s="48">
        <v>203</v>
      </c>
      <c r="B281" s="49" t="s">
        <v>523</v>
      </c>
      <c r="C281" s="50">
        <v>45131</v>
      </c>
      <c r="D281" s="49" t="s">
        <v>524</v>
      </c>
      <c r="E281" s="49" t="s">
        <v>525</v>
      </c>
      <c r="F281" s="54" t="s">
        <v>622</v>
      </c>
      <c r="G281" s="54" t="s">
        <v>331</v>
      </c>
      <c r="H281" s="52">
        <v>40</v>
      </c>
      <c r="I281" s="54" t="s">
        <v>70</v>
      </c>
      <c r="J281" s="51"/>
      <c r="K281" s="49"/>
      <c r="L281" s="49"/>
      <c r="M281" s="53" t="s">
        <v>682</v>
      </c>
      <c r="N281" t="str">
        <f t="shared" si="4"/>
        <v>16</v>
      </c>
    </row>
    <row r="282" spans="1:14" ht="15" x14ac:dyDescent="0.25">
      <c r="A282" s="48">
        <v>204</v>
      </c>
      <c r="B282" s="49" t="s">
        <v>523</v>
      </c>
      <c r="C282" s="50">
        <v>45131</v>
      </c>
      <c r="D282" s="49" t="s">
        <v>524</v>
      </c>
      <c r="E282" s="49" t="s">
        <v>525</v>
      </c>
      <c r="F282" s="54" t="s">
        <v>622</v>
      </c>
      <c r="G282" s="54" t="s">
        <v>331</v>
      </c>
      <c r="H282" s="52">
        <v>40</v>
      </c>
      <c r="I282" s="54" t="s">
        <v>70</v>
      </c>
      <c r="J282" s="51"/>
      <c r="K282" s="49"/>
      <c r="L282" s="49"/>
      <c r="M282" s="53" t="s">
        <v>682</v>
      </c>
      <c r="N282" t="str">
        <f t="shared" si="4"/>
        <v>16</v>
      </c>
    </row>
    <row r="283" spans="1:14" ht="15" x14ac:dyDescent="0.25">
      <c r="A283" s="48">
        <v>205</v>
      </c>
      <c r="B283" s="49" t="s">
        <v>523</v>
      </c>
      <c r="C283" s="50">
        <v>45131</v>
      </c>
      <c r="D283" s="49" t="s">
        <v>524</v>
      </c>
      <c r="E283" s="49" t="s">
        <v>525</v>
      </c>
      <c r="F283" s="54" t="s">
        <v>622</v>
      </c>
      <c r="G283" s="54" t="s">
        <v>331</v>
      </c>
      <c r="H283" s="52">
        <v>40</v>
      </c>
      <c r="I283" s="54" t="s">
        <v>70</v>
      </c>
      <c r="J283" s="51"/>
      <c r="K283" s="49"/>
      <c r="L283" s="49"/>
      <c r="M283" s="53" t="s">
        <v>682</v>
      </c>
      <c r="N283" t="str">
        <f t="shared" si="4"/>
        <v>16</v>
      </c>
    </row>
    <row r="284" spans="1:14" ht="15" x14ac:dyDescent="0.25">
      <c r="A284" s="48">
        <v>206</v>
      </c>
      <c r="B284" s="49" t="s">
        <v>523</v>
      </c>
      <c r="C284" s="50">
        <v>45131</v>
      </c>
      <c r="D284" s="49" t="s">
        <v>524</v>
      </c>
      <c r="E284" s="49" t="s">
        <v>525</v>
      </c>
      <c r="F284" s="54" t="s">
        <v>622</v>
      </c>
      <c r="G284" s="54" t="s">
        <v>331</v>
      </c>
      <c r="H284" s="52">
        <v>40</v>
      </c>
      <c r="I284" s="54" t="s">
        <v>70</v>
      </c>
      <c r="J284" s="51"/>
      <c r="K284" s="49"/>
      <c r="L284" s="49"/>
      <c r="M284" s="53" t="s">
        <v>682</v>
      </c>
      <c r="N284" t="str">
        <f t="shared" si="4"/>
        <v>16</v>
      </c>
    </row>
    <row r="285" spans="1:14" ht="15" x14ac:dyDescent="0.25">
      <c r="A285" s="48">
        <v>207</v>
      </c>
      <c r="B285" s="49" t="s">
        <v>523</v>
      </c>
      <c r="C285" s="50">
        <v>45131</v>
      </c>
      <c r="D285" s="49" t="s">
        <v>524</v>
      </c>
      <c r="E285" s="49" t="s">
        <v>525</v>
      </c>
      <c r="F285" s="54" t="s">
        <v>622</v>
      </c>
      <c r="G285" s="54" t="s">
        <v>331</v>
      </c>
      <c r="H285" s="52">
        <v>28</v>
      </c>
      <c r="I285" s="54" t="s">
        <v>70</v>
      </c>
      <c r="J285" s="51"/>
      <c r="K285" s="49"/>
      <c r="L285" s="49"/>
      <c r="M285" s="53" t="s">
        <v>682</v>
      </c>
      <c r="N285" t="str">
        <f t="shared" si="4"/>
        <v>16</v>
      </c>
    </row>
    <row r="286" spans="1:14" ht="15" x14ac:dyDescent="0.25">
      <c r="A286" s="48">
        <v>208</v>
      </c>
      <c r="B286" s="49" t="s">
        <v>523</v>
      </c>
      <c r="C286" s="50">
        <v>45131</v>
      </c>
      <c r="D286" s="49" t="s">
        <v>524</v>
      </c>
      <c r="E286" s="49" t="s">
        <v>525</v>
      </c>
      <c r="F286" s="54" t="s">
        <v>623</v>
      </c>
      <c r="G286" s="54" t="s">
        <v>332</v>
      </c>
      <c r="H286" s="52">
        <v>30</v>
      </c>
      <c r="I286" s="54" t="s">
        <v>70</v>
      </c>
      <c r="J286" s="51"/>
      <c r="K286" s="49"/>
      <c r="L286" s="49"/>
      <c r="M286" s="53" t="s">
        <v>683</v>
      </c>
      <c r="N286" t="str">
        <f t="shared" si="4"/>
        <v>17</v>
      </c>
    </row>
    <row r="287" spans="1:14" ht="15" x14ac:dyDescent="0.25">
      <c r="A287" s="48">
        <v>209</v>
      </c>
      <c r="B287" s="49" t="s">
        <v>523</v>
      </c>
      <c r="C287" s="50">
        <v>45131</v>
      </c>
      <c r="D287" s="49" t="s">
        <v>524</v>
      </c>
      <c r="E287" s="49" t="s">
        <v>525</v>
      </c>
      <c r="F287" s="54" t="s">
        <v>623</v>
      </c>
      <c r="G287" s="54" t="s">
        <v>332</v>
      </c>
      <c r="H287" s="52">
        <v>30</v>
      </c>
      <c r="I287" s="54" t="s">
        <v>70</v>
      </c>
      <c r="J287" s="51"/>
      <c r="K287" s="49"/>
      <c r="L287" s="49"/>
      <c r="M287" s="53" t="s">
        <v>683</v>
      </c>
      <c r="N287" t="str">
        <f t="shared" si="4"/>
        <v>17</v>
      </c>
    </row>
    <row r="288" spans="1:14" ht="15" x14ac:dyDescent="0.25">
      <c r="A288" s="48">
        <v>210</v>
      </c>
      <c r="B288" s="49" t="s">
        <v>523</v>
      </c>
      <c r="C288" s="50">
        <v>45131</v>
      </c>
      <c r="D288" s="49" t="s">
        <v>524</v>
      </c>
      <c r="E288" s="49" t="s">
        <v>525</v>
      </c>
      <c r="F288" s="54" t="s">
        <v>623</v>
      </c>
      <c r="G288" s="54" t="s">
        <v>332</v>
      </c>
      <c r="H288" s="52">
        <v>30</v>
      </c>
      <c r="I288" s="54" t="s">
        <v>70</v>
      </c>
      <c r="J288" s="51"/>
      <c r="K288" s="49"/>
      <c r="L288" s="49"/>
      <c r="M288" s="53" t="s">
        <v>683</v>
      </c>
      <c r="N288" t="str">
        <f t="shared" si="4"/>
        <v>17</v>
      </c>
    </row>
    <row r="289" spans="1:14" ht="15" x14ac:dyDescent="0.25">
      <c r="A289" s="48">
        <v>211</v>
      </c>
      <c r="B289" s="49" t="s">
        <v>523</v>
      </c>
      <c r="C289" s="50">
        <v>45131</v>
      </c>
      <c r="D289" s="49" t="s">
        <v>524</v>
      </c>
      <c r="E289" s="49" t="s">
        <v>525</v>
      </c>
      <c r="F289" s="54" t="s">
        <v>623</v>
      </c>
      <c r="G289" s="54" t="s">
        <v>332</v>
      </c>
      <c r="H289" s="52">
        <v>30</v>
      </c>
      <c r="I289" s="54" t="s">
        <v>70</v>
      </c>
      <c r="J289" s="51"/>
      <c r="K289" s="49"/>
      <c r="L289" s="49"/>
      <c r="M289" s="53" t="s">
        <v>683</v>
      </c>
      <c r="N289" t="str">
        <f t="shared" si="4"/>
        <v>17</v>
      </c>
    </row>
    <row r="290" spans="1:14" ht="15" x14ac:dyDescent="0.25">
      <c r="A290" s="48">
        <v>212</v>
      </c>
      <c r="B290" s="49" t="s">
        <v>523</v>
      </c>
      <c r="C290" s="50">
        <v>45131</v>
      </c>
      <c r="D290" s="49" t="s">
        <v>524</v>
      </c>
      <c r="E290" s="49" t="s">
        <v>525</v>
      </c>
      <c r="F290" s="54" t="s">
        <v>623</v>
      </c>
      <c r="G290" s="54" t="s">
        <v>332</v>
      </c>
      <c r="H290" s="52">
        <v>30</v>
      </c>
      <c r="I290" s="54" t="s">
        <v>70</v>
      </c>
      <c r="J290" s="51"/>
      <c r="K290" s="49"/>
      <c r="L290" s="49"/>
      <c r="M290" s="53" t="s">
        <v>683</v>
      </c>
      <c r="N290" t="str">
        <f t="shared" si="4"/>
        <v>17</v>
      </c>
    </row>
    <row r="291" spans="1:14" ht="15" x14ac:dyDescent="0.25">
      <c r="A291" s="48">
        <v>213</v>
      </c>
      <c r="B291" s="49" t="s">
        <v>523</v>
      </c>
      <c r="C291" s="50">
        <v>45131</v>
      </c>
      <c r="D291" s="49" t="s">
        <v>524</v>
      </c>
      <c r="E291" s="49" t="s">
        <v>525</v>
      </c>
      <c r="F291" s="54" t="s">
        <v>623</v>
      </c>
      <c r="G291" s="54" t="s">
        <v>332</v>
      </c>
      <c r="H291" s="52">
        <v>17</v>
      </c>
      <c r="I291" s="54" t="s">
        <v>70</v>
      </c>
      <c r="J291" s="51"/>
      <c r="K291" s="49"/>
      <c r="L291" s="49"/>
      <c r="M291" s="53" t="s">
        <v>683</v>
      </c>
      <c r="N291" t="str">
        <f t="shared" si="4"/>
        <v>17</v>
      </c>
    </row>
    <row r="292" spans="1:14" ht="15" x14ac:dyDescent="0.25">
      <c r="A292" s="48">
        <v>214</v>
      </c>
      <c r="B292" s="49" t="s">
        <v>523</v>
      </c>
      <c r="C292" s="50">
        <v>45131</v>
      </c>
      <c r="D292" s="49" t="s">
        <v>524</v>
      </c>
      <c r="E292" s="49" t="s">
        <v>525</v>
      </c>
      <c r="F292" s="54" t="s">
        <v>624</v>
      </c>
      <c r="G292" s="54" t="s">
        <v>333</v>
      </c>
      <c r="H292" s="52">
        <v>20</v>
      </c>
      <c r="I292" s="54" t="s">
        <v>70</v>
      </c>
      <c r="J292" s="51"/>
      <c r="K292" s="49"/>
      <c r="L292" s="49"/>
      <c r="M292" s="53" t="s">
        <v>684</v>
      </c>
      <c r="N292" t="str">
        <f t="shared" si="4"/>
        <v>18</v>
      </c>
    </row>
    <row r="293" spans="1:14" ht="15" x14ac:dyDescent="0.25">
      <c r="A293" s="48">
        <v>215</v>
      </c>
      <c r="B293" s="49" t="s">
        <v>523</v>
      </c>
      <c r="C293" s="50">
        <v>45131</v>
      </c>
      <c r="D293" s="49" t="s">
        <v>524</v>
      </c>
      <c r="E293" s="49" t="s">
        <v>525</v>
      </c>
      <c r="F293" s="54" t="s">
        <v>624</v>
      </c>
      <c r="G293" s="54" t="s">
        <v>333</v>
      </c>
      <c r="H293" s="52">
        <v>13</v>
      </c>
      <c r="I293" s="54" t="s">
        <v>70</v>
      </c>
      <c r="J293" s="51"/>
      <c r="K293" s="49"/>
      <c r="L293" s="49"/>
      <c r="M293" s="53" t="s">
        <v>684</v>
      </c>
      <c r="N293" t="str">
        <f t="shared" si="4"/>
        <v>18</v>
      </c>
    </row>
    <row r="294" spans="1:14" ht="15" x14ac:dyDescent="0.25">
      <c r="A294" s="48">
        <v>216</v>
      </c>
      <c r="B294" s="49" t="s">
        <v>523</v>
      </c>
      <c r="C294" s="50">
        <v>45131</v>
      </c>
      <c r="D294" s="49" t="s">
        <v>524</v>
      </c>
      <c r="E294" s="49" t="s">
        <v>525</v>
      </c>
      <c r="F294" s="54" t="s">
        <v>625</v>
      </c>
      <c r="G294" s="54" t="s">
        <v>626</v>
      </c>
      <c r="H294" s="52">
        <v>400</v>
      </c>
      <c r="I294" s="54" t="s">
        <v>70</v>
      </c>
      <c r="J294" s="51"/>
      <c r="K294" s="49"/>
      <c r="L294" s="49"/>
      <c r="M294" s="53" t="s">
        <v>685</v>
      </c>
      <c r="N294" t="str">
        <f t="shared" si="4"/>
        <v>19</v>
      </c>
    </row>
    <row r="295" spans="1:14" ht="15" x14ac:dyDescent="0.25">
      <c r="A295" s="48">
        <v>217</v>
      </c>
      <c r="B295" s="49" t="s">
        <v>523</v>
      </c>
      <c r="C295" s="50">
        <v>45131</v>
      </c>
      <c r="D295" s="49" t="s">
        <v>524</v>
      </c>
      <c r="E295" s="49" t="s">
        <v>525</v>
      </c>
      <c r="F295" s="54" t="s">
        <v>625</v>
      </c>
      <c r="G295" s="54" t="s">
        <v>626</v>
      </c>
      <c r="H295" s="52">
        <v>238</v>
      </c>
      <c r="I295" s="54" t="s">
        <v>70</v>
      </c>
      <c r="J295" s="51"/>
      <c r="K295" s="49"/>
      <c r="L295" s="49"/>
      <c r="M295" s="53" t="s">
        <v>685</v>
      </c>
      <c r="N295" t="str">
        <f t="shared" si="4"/>
        <v>19</v>
      </c>
    </row>
    <row r="296" spans="1:14" ht="15" x14ac:dyDescent="0.25">
      <c r="A296" s="48">
        <v>218</v>
      </c>
      <c r="B296" s="49" t="s">
        <v>523</v>
      </c>
      <c r="C296" s="50">
        <v>45131</v>
      </c>
      <c r="D296" s="49" t="s">
        <v>524</v>
      </c>
      <c r="E296" s="49" t="s">
        <v>525</v>
      </c>
      <c r="F296" s="54" t="s">
        <v>627</v>
      </c>
      <c r="G296" s="54" t="s">
        <v>628</v>
      </c>
      <c r="H296" s="52">
        <v>34</v>
      </c>
      <c r="I296" s="54" t="s">
        <v>70</v>
      </c>
      <c r="J296" s="51"/>
      <c r="K296" s="49"/>
      <c r="L296" s="49"/>
      <c r="M296" s="53" t="s">
        <v>686</v>
      </c>
      <c r="N296" t="str">
        <f t="shared" si="4"/>
        <v>20</v>
      </c>
    </row>
    <row r="297" spans="1:14" ht="15" x14ac:dyDescent="0.25">
      <c r="A297" s="48">
        <v>219</v>
      </c>
      <c r="B297" s="49" t="s">
        <v>523</v>
      </c>
      <c r="C297" s="50">
        <v>45131</v>
      </c>
      <c r="D297" s="49" t="s">
        <v>524</v>
      </c>
      <c r="E297" s="49" t="s">
        <v>525</v>
      </c>
      <c r="F297" s="54" t="s">
        <v>629</v>
      </c>
      <c r="G297" s="54" t="s">
        <v>630</v>
      </c>
      <c r="H297" s="52">
        <v>120</v>
      </c>
      <c r="I297" s="54" t="s">
        <v>70</v>
      </c>
      <c r="J297" s="51"/>
      <c r="K297" s="49"/>
      <c r="L297" s="49"/>
      <c r="M297" s="53" t="s">
        <v>687</v>
      </c>
      <c r="N297" t="str">
        <f t="shared" si="4"/>
        <v>21</v>
      </c>
    </row>
    <row r="298" spans="1:14" ht="15" x14ac:dyDescent="0.25">
      <c r="A298" s="48">
        <v>220</v>
      </c>
      <c r="B298" s="49" t="s">
        <v>523</v>
      </c>
      <c r="C298" s="50">
        <v>45131</v>
      </c>
      <c r="D298" s="49" t="s">
        <v>524</v>
      </c>
      <c r="E298" s="49" t="s">
        <v>525</v>
      </c>
      <c r="F298" s="54" t="s">
        <v>629</v>
      </c>
      <c r="G298" s="54" t="s">
        <v>630</v>
      </c>
      <c r="H298" s="52">
        <v>68</v>
      </c>
      <c r="I298" s="54" t="s">
        <v>70</v>
      </c>
      <c r="J298" s="51"/>
      <c r="K298" s="49"/>
      <c r="L298" s="49"/>
      <c r="M298" s="53" t="s">
        <v>687</v>
      </c>
      <c r="N298" t="str">
        <f t="shared" si="4"/>
        <v>21</v>
      </c>
    </row>
    <row r="299" spans="1:14" ht="15" x14ac:dyDescent="0.25">
      <c r="A299" s="48">
        <v>221</v>
      </c>
      <c r="B299" s="49" t="s">
        <v>523</v>
      </c>
      <c r="C299" s="50">
        <v>45131</v>
      </c>
      <c r="D299" s="49" t="s">
        <v>524</v>
      </c>
      <c r="E299" s="49" t="s">
        <v>525</v>
      </c>
      <c r="F299" s="54" t="s">
        <v>631</v>
      </c>
      <c r="G299" s="54" t="s">
        <v>632</v>
      </c>
      <c r="H299" s="52">
        <v>27</v>
      </c>
      <c r="I299" s="54" t="s">
        <v>70</v>
      </c>
      <c r="J299" s="51"/>
      <c r="K299" s="49"/>
      <c r="L299" s="49"/>
      <c r="M299" s="53" t="s">
        <v>688</v>
      </c>
      <c r="N299" t="str">
        <f t="shared" si="4"/>
        <v>22</v>
      </c>
    </row>
    <row r="300" spans="1:14" ht="15" x14ac:dyDescent="0.25">
      <c r="A300" s="48">
        <v>222</v>
      </c>
      <c r="B300" s="49" t="s">
        <v>523</v>
      </c>
      <c r="C300" s="50">
        <v>45131</v>
      </c>
      <c r="D300" s="49" t="s">
        <v>524</v>
      </c>
      <c r="E300" s="49" t="s">
        <v>525</v>
      </c>
      <c r="F300" s="54" t="s">
        <v>631</v>
      </c>
      <c r="G300" s="54" t="s">
        <v>632</v>
      </c>
      <c r="H300" s="52">
        <v>70</v>
      </c>
      <c r="I300" s="54" t="s">
        <v>70</v>
      </c>
      <c r="J300" s="51"/>
      <c r="K300" s="49"/>
      <c r="L300" s="49"/>
      <c r="M300" s="53" t="s">
        <v>688</v>
      </c>
      <c r="N300" t="str">
        <f t="shared" si="4"/>
        <v>22</v>
      </c>
    </row>
    <row r="301" spans="1:14" ht="15" x14ac:dyDescent="0.25">
      <c r="A301" s="48">
        <v>223</v>
      </c>
      <c r="B301" s="49" t="s">
        <v>523</v>
      </c>
      <c r="C301" s="50">
        <v>45131</v>
      </c>
      <c r="D301" s="49" t="s">
        <v>524</v>
      </c>
      <c r="E301" s="49" t="s">
        <v>525</v>
      </c>
      <c r="F301" s="54" t="s">
        <v>631</v>
      </c>
      <c r="G301" s="54" t="s">
        <v>632</v>
      </c>
      <c r="H301" s="52">
        <v>70</v>
      </c>
      <c r="I301" s="54" t="s">
        <v>70</v>
      </c>
      <c r="J301" s="51"/>
      <c r="K301" s="49"/>
      <c r="L301" s="49"/>
      <c r="M301" s="53" t="s">
        <v>688</v>
      </c>
      <c r="N301" t="str">
        <f t="shared" si="4"/>
        <v>22</v>
      </c>
    </row>
    <row r="302" spans="1:14" ht="15" x14ac:dyDescent="0.25">
      <c r="A302" s="48">
        <v>224</v>
      </c>
      <c r="B302" s="49" t="s">
        <v>523</v>
      </c>
      <c r="C302" s="50">
        <v>45131</v>
      </c>
      <c r="D302" s="49" t="s">
        <v>524</v>
      </c>
      <c r="E302" s="49" t="s">
        <v>525</v>
      </c>
      <c r="F302" s="54" t="s">
        <v>633</v>
      </c>
      <c r="G302" s="54" t="s">
        <v>634</v>
      </c>
      <c r="H302" s="52">
        <v>33</v>
      </c>
      <c r="I302" s="54" t="s">
        <v>70</v>
      </c>
      <c r="J302" s="51"/>
      <c r="K302" s="49"/>
      <c r="L302" s="49"/>
      <c r="M302" s="53" t="s">
        <v>689</v>
      </c>
      <c r="N302" t="str">
        <f t="shared" si="4"/>
        <v>23</v>
      </c>
    </row>
    <row r="304" spans="1:14" ht="47.25" customHeight="1" x14ac:dyDescent="0.2"/>
    <row r="305" ht="47.25" customHeight="1" x14ac:dyDescent="0.2"/>
    <row r="306" ht="47.25" customHeight="1" x14ac:dyDescent="0.2"/>
  </sheetData>
  <autoFilter ref="A1:Z302" xr:uid="{C2B38E6C-4A78-471B-ACB2-F9765F1DC851}"/>
  <sortState xmlns:xlrd2="http://schemas.microsoft.com/office/spreadsheetml/2017/richdata2" ref="A2:N306">
    <sortCondition ref="N1:N30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768D-B31C-4681-865C-7523AA4ECA21}">
  <dimension ref="B1:AA348"/>
  <sheetViews>
    <sheetView rightToLeft="1" tabSelected="1" view="pageBreakPreview" topLeftCell="A304" zoomScaleNormal="100" zoomScaleSheetLayoutView="100" workbookViewId="0">
      <selection activeCell="W314" sqref="W314"/>
    </sheetView>
  </sheetViews>
  <sheetFormatPr defaultColWidth="9.140625" defaultRowHeight="18.75" x14ac:dyDescent="0.2"/>
  <cols>
    <col min="1" max="1" width="1.140625" style="134" customWidth="1"/>
    <col min="2" max="2" width="5.7109375" style="134" customWidth="1"/>
    <col min="3" max="3" width="13.85546875" style="115" customWidth="1"/>
    <col min="4" max="4" width="38.28515625" style="115" customWidth="1"/>
    <col min="5" max="5" width="7" style="115" customWidth="1"/>
    <col min="6" max="6" width="8.140625" style="118" customWidth="1"/>
    <col min="7" max="7" width="9.85546875" style="117" customWidth="1"/>
    <col min="8" max="8" width="10.28515625" style="115" customWidth="1"/>
    <col min="9" max="9" width="1.7109375" style="115" customWidth="1"/>
    <col min="10" max="10" width="8.140625" style="118" customWidth="1"/>
    <col min="11" max="11" width="13.140625" style="115" bestFit="1" customWidth="1"/>
    <col min="12" max="12" width="10.28515625" style="100" customWidth="1"/>
    <col min="13" max="13" width="1.7109375" style="115" customWidth="1"/>
    <col min="14" max="14" width="8.140625" style="118" customWidth="1"/>
    <col min="15" max="15" width="8.5703125" style="115" customWidth="1"/>
    <col min="16" max="16" width="10.85546875" style="100" customWidth="1"/>
    <col min="17" max="17" width="2.7109375" style="134" customWidth="1"/>
    <col min="18" max="18" width="0" style="134" hidden="1" customWidth="1"/>
    <col min="19" max="19" width="16.42578125" style="134" hidden="1" customWidth="1"/>
    <col min="20" max="20" width="10" style="134" hidden="1" customWidth="1"/>
    <col min="21" max="21" width="19.28515625" style="134" customWidth="1"/>
    <col min="22" max="23" width="8.85546875" style="134" customWidth="1"/>
    <col min="24" max="24" width="7.7109375" style="115" customWidth="1"/>
    <col min="25" max="25" width="1.140625" style="134" customWidth="1"/>
    <col min="26" max="16384" width="9.140625" style="134"/>
  </cols>
  <sheetData>
    <row r="1" spans="2:24" s="130" customFormat="1" ht="21" x14ac:dyDescent="0.2">
      <c r="B1" s="130" t="s">
        <v>691</v>
      </c>
      <c r="C1" s="119"/>
      <c r="D1" s="119"/>
      <c r="E1" s="119"/>
      <c r="F1" s="124"/>
      <c r="G1" s="131"/>
      <c r="H1" s="119"/>
      <c r="I1" s="119"/>
      <c r="J1" s="124"/>
      <c r="K1" s="119"/>
      <c r="L1" s="121"/>
      <c r="M1" s="119"/>
      <c r="N1" s="124"/>
      <c r="O1" s="119"/>
      <c r="X1" s="132" t="s">
        <v>696</v>
      </c>
    </row>
    <row r="2" spans="2:24" s="130" customFormat="1" ht="21" x14ac:dyDescent="0.2">
      <c r="B2" s="130" t="s">
        <v>488</v>
      </c>
      <c r="C2" s="119"/>
      <c r="D2" s="119"/>
      <c r="E2" s="119"/>
      <c r="F2" s="124"/>
      <c r="G2" s="131"/>
      <c r="H2" s="119"/>
      <c r="I2" s="119"/>
      <c r="J2" s="124"/>
      <c r="K2" s="119"/>
      <c r="L2" s="121"/>
      <c r="M2" s="119"/>
      <c r="N2" s="124"/>
      <c r="O2" s="119"/>
      <c r="X2" s="132" t="s">
        <v>692</v>
      </c>
    </row>
    <row r="3" spans="2:24" s="130" customFormat="1" ht="21" x14ac:dyDescent="0.2">
      <c r="B3" s="130" t="s">
        <v>489</v>
      </c>
      <c r="C3" s="119"/>
      <c r="D3" s="119"/>
      <c r="E3" s="119"/>
      <c r="F3" s="124"/>
      <c r="G3" s="131"/>
      <c r="H3" s="119"/>
      <c r="I3" s="119"/>
      <c r="J3" s="124"/>
      <c r="K3" s="119"/>
      <c r="L3" s="121"/>
      <c r="M3" s="119"/>
      <c r="N3" s="124"/>
      <c r="O3" s="119"/>
      <c r="X3" s="132" t="s">
        <v>697</v>
      </c>
    </row>
    <row r="4" spans="2:24" s="90" customFormat="1" ht="77.25" customHeight="1" x14ac:dyDescent="0.2">
      <c r="B4" s="85" t="s">
        <v>0</v>
      </c>
      <c r="C4" s="86" t="s">
        <v>1</v>
      </c>
      <c r="D4" s="86" t="s">
        <v>490</v>
      </c>
      <c r="E4" s="86" t="s">
        <v>491</v>
      </c>
      <c r="F4" s="87" t="s">
        <v>492</v>
      </c>
      <c r="G4" s="88" t="s">
        <v>699</v>
      </c>
      <c r="H4" s="89" t="s">
        <v>700</v>
      </c>
      <c r="J4" s="91" t="s">
        <v>702</v>
      </c>
      <c r="K4" s="86" t="s">
        <v>493</v>
      </c>
      <c r="L4" s="92" t="s">
        <v>494</v>
      </c>
      <c r="N4" s="91" t="s">
        <v>701</v>
      </c>
      <c r="O4" s="86" t="s">
        <v>495</v>
      </c>
      <c r="P4" s="92" t="s">
        <v>496</v>
      </c>
      <c r="R4" s="90" t="s">
        <v>497</v>
      </c>
      <c r="U4" s="92" t="s">
        <v>498</v>
      </c>
      <c r="V4" s="92" t="s">
        <v>499</v>
      </c>
      <c r="W4" s="92" t="s">
        <v>500</v>
      </c>
      <c r="X4" s="92" t="s">
        <v>666</v>
      </c>
    </row>
    <row r="5" spans="2:24" s="103" customFormat="1" ht="24.75" customHeight="1" x14ac:dyDescent="0.2">
      <c r="B5" s="93">
        <v>1</v>
      </c>
      <c r="C5" s="138" t="s">
        <v>73</v>
      </c>
      <c r="D5" s="168" t="s">
        <v>528</v>
      </c>
      <c r="E5" s="138" t="s">
        <v>70</v>
      </c>
      <c r="F5" s="94">
        <v>1</v>
      </c>
      <c r="G5" s="95">
        <v>156.80000000000001</v>
      </c>
      <c r="H5" s="96">
        <f t="shared" ref="H5:H68" si="0">F5*G5</f>
        <v>156.80000000000001</v>
      </c>
      <c r="I5" s="97"/>
      <c r="J5" s="98">
        <v>1</v>
      </c>
      <c r="K5" s="99">
        <f>J5/F5</f>
        <v>1</v>
      </c>
      <c r="L5" s="96">
        <f>J5*G5</f>
        <v>156.80000000000001</v>
      </c>
      <c r="M5" s="100"/>
      <c r="N5" s="101">
        <v>130</v>
      </c>
      <c r="O5" s="102">
        <f>0.2%</f>
        <v>2E-3</v>
      </c>
      <c r="P5" s="96">
        <f>(O5*N5)*L5</f>
        <v>40.768000000000008</v>
      </c>
      <c r="R5" s="103">
        <v>36</v>
      </c>
      <c r="S5" s="104">
        <f t="shared" ref="S5:S27" si="1">R5-J5</f>
        <v>35</v>
      </c>
      <c r="T5" s="105">
        <f t="shared" ref="T5:T27" si="2">R5*G5</f>
        <v>5644.8</v>
      </c>
      <c r="U5" s="140" t="s">
        <v>525</v>
      </c>
      <c r="V5" s="141" t="s">
        <v>694</v>
      </c>
      <c r="W5" s="141" t="s">
        <v>693</v>
      </c>
      <c r="X5" s="142" t="s">
        <v>668</v>
      </c>
    </row>
    <row r="6" spans="2:24" s="103" customFormat="1" ht="24.75" customHeight="1" x14ac:dyDescent="0.2">
      <c r="B6" s="93">
        <v>2</v>
      </c>
      <c r="C6" s="138" t="s">
        <v>77</v>
      </c>
      <c r="D6" s="168" t="s">
        <v>529</v>
      </c>
      <c r="E6" s="138" t="s">
        <v>70</v>
      </c>
      <c r="F6" s="94">
        <v>1</v>
      </c>
      <c r="G6" s="95">
        <v>156.80000000000001</v>
      </c>
      <c r="H6" s="96">
        <f t="shared" si="0"/>
        <v>156.80000000000001</v>
      </c>
      <c r="I6" s="97"/>
      <c r="J6" s="98">
        <v>1</v>
      </c>
      <c r="K6" s="106">
        <f t="shared" ref="K6:K34" si="3">J6/F6</f>
        <v>1</v>
      </c>
      <c r="L6" s="96">
        <f>J6*G6</f>
        <v>156.80000000000001</v>
      </c>
      <c r="M6" s="100"/>
      <c r="N6" s="101">
        <v>130</v>
      </c>
      <c r="O6" s="102">
        <f t="shared" ref="O6:O69" si="4">0.2%</f>
        <v>2E-3</v>
      </c>
      <c r="P6" s="96">
        <f t="shared" ref="P6:P69" si="5">(O6*N6)*L6</f>
        <v>40.768000000000008</v>
      </c>
      <c r="R6" s="103">
        <v>4</v>
      </c>
      <c r="S6" s="104">
        <f t="shared" si="1"/>
        <v>3</v>
      </c>
      <c r="T6" s="105">
        <f t="shared" si="2"/>
        <v>627.20000000000005</v>
      </c>
      <c r="U6" s="140" t="s">
        <v>525</v>
      </c>
      <c r="V6" s="141" t="s">
        <v>694</v>
      </c>
      <c r="W6" s="141" t="s">
        <v>693</v>
      </c>
      <c r="X6" s="142" t="s">
        <v>668</v>
      </c>
    </row>
    <row r="7" spans="2:24" s="103" customFormat="1" ht="24.75" customHeight="1" x14ac:dyDescent="0.2">
      <c r="B7" s="93">
        <v>3</v>
      </c>
      <c r="C7" s="138" t="s">
        <v>78</v>
      </c>
      <c r="D7" s="168" t="s">
        <v>528</v>
      </c>
      <c r="E7" s="138" t="s">
        <v>70</v>
      </c>
      <c r="F7" s="94">
        <v>1</v>
      </c>
      <c r="G7" s="95">
        <v>156.80000000000001</v>
      </c>
      <c r="H7" s="96">
        <f t="shared" si="0"/>
        <v>156.80000000000001</v>
      </c>
      <c r="I7" s="97"/>
      <c r="J7" s="98">
        <v>1</v>
      </c>
      <c r="K7" s="106">
        <f t="shared" si="3"/>
        <v>1</v>
      </c>
      <c r="L7" s="96">
        <f t="shared" ref="L7:L34" si="6">J7*G7</f>
        <v>156.80000000000001</v>
      </c>
      <c r="M7" s="100"/>
      <c r="N7" s="101">
        <v>130</v>
      </c>
      <c r="O7" s="102">
        <f t="shared" si="4"/>
        <v>2E-3</v>
      </c>
      <c r="P7" s="96">
        <f t="shared" si="5"/>
        <v>40.768000000000008</v>
      </c>
      <c r="R7" s="103">
        <v>112</v>
      </c>
      <c r="S7" s="104">
        <f t="shared" si="1"/>
        <v>111</v>
      </c>
      <c r="T7" s="105">
        <f t="shared" si="2"/>
        <v>17561.600000000002</v>
      </c>
      <c r="U7" s="140" t="s">
        <v>525</v>
      </c>
      <c r="V7" s="141" t="s">
        <v>694</v>
      </c>
      <c r="W7" s="141" t="s">
        <v>693</v>
      </c>
      <c r="X7" s="142" t="s">
        <v>668</v>
      </c>
    </row>
    <row r="8" spans="2:24" s="103" customFormat="1" ht="24.75" customHeight="1" x14ac:dyDescent="0.2">
      <c r="B8" s="93">
        <v>4</v>
      </c>
      <c r="C8" s="138" t="s">
        <v>79</v>
      </c>
      <c r="D8" s="168" t="s">
        <v>530</v>
      </c>
      <c r="E8" s="138" t="s">
        <v>70</v>
      </c>
      <c r="F8" s="94">
        <v>1</v>
      </c>
      <c r="G8" s="95">
        <v>156.80000000000001</v>
      </c>
      <c r="H8" s="96">
        <f t="shared" si="0"/>
        <v>156.80000000000001</v>
      </c>
      <c r="I8" s="97"/>
      <c r="J8" s="98">
        <v>1</v>
      </c>
      <c r="K8" s="106">
        <f t="shared" si="3"/>
        <v>1</v>
      </c>
      <c r="L8" s="96">
        <f t="shared" si="6"/>
        <v>156.80000000000001</v>
      </c>
      <c r="M8" s="100"/>
      <c r="N8" s="101">
        <v>130</v>
      </c>
      <c r="O8" s="102">
        <f t="shared" si="4"/>
        <v>2E-3</v>
      </c>
      <c r="P8" s="96">
        <f t="shared" si="5"/>
        <v>40.768000000000008</v>
      </c>
      <c r="R8" s="103">
        <v>30</v>
      </c>
      <c r="S8" s="104">
        <f t="shared" si="1"/>
        <v>29</v>
      </c>
      <c r="T8" s="105">
        <f t="shared" si="2"/>
        <v>4704</v>
      </c>
      <c r="U8" s="140" t="s">
        <v>525</v>
      </c>
      <c r="V8" s="141" t="s">
        <v>694</v>
      </c>
      <c r="W8" s="141" t="s">
        <v>693</v>
      </c>
      <c r="X8" s="142" t="s">
        <v>668</v>
      </c>
    </row>
    <row r="9" spans="2:24" s="103" customFormat="1" ht="24.75" customHeight="1" x14ac:dyDescent="0.2">
      <c r="B9" s="93">
        <v>5</v>
      </c>
      <c r="C9" s="138" t="s">
        <v>80</v>
      </c>
      <c r="D9" s="168" t="s">
        <v>528</v>
      </c>
      <c r="E9" s="138" t="s">
        <v>70</v>
      </c>
      <c r="F9" s="94">
        <v>1</v>
      </c>
      <c r="G9" s="95">
        <v>156.80000000000001</v>
      </c>
      <c r="H9" s="96">
        <f t="shared" si="0"/>
        <v>156.80000000000001</v>
      </c>
      <c r="I9" s="97"/>
      <c r="J9" s="98">
        <v>1</v>
      </c>
      <c r="K9" s="106">
        <f t="shared" si="3"/>
        <v>1</v>
      </c>
      <c r="L9" s="96">
        <f t="shared" si="6"/>
        <v>156.80000000000001</v>
      </c>
      <c r="M9" s="100"/>
      <c r="N9" s="101">
        <v>130</v>
      </c>
      <c r="O9" s="102">
        <f t="shared" si="4"/>
        <v>2E-3</v>
      </c>
      <c r="P9" s="96">
        <f t="shared" si="5"/>
        <v>40.768000000000008</v>
      </c>
      <c r="R9" s="103">
        <v>54</v>
      </c>
      <c r="S9" s="104">
        <f t="shared" si="1"/>
        <v>53</v>
      </c>
      <c r="T9" s="105">
        <f t="shared" si="2"/>
        <v>8467.2000000000007</v>
      </c>
      <c r="U9" s="140" t="s">
        <v>525</v>
      </c>
      <c r="V9" s="141" t="s">
        <v>694</v>
      </c>
      <c r="W9" s="141" t="s">
        <v>693</v>
      </c>
      <c r="X9" s="142" t="s">
        <v>668</v>
      </c>
    </row>
    <row r="10" spans="2:24" s="103" customFormat="1" ht="24.75" customHeight="1" x14ac:dyDescent="0.2">
      <c r="B10" s="93">
        <v>6</v>
      </c>
      <c r="C10" s="138" t="s">
        <v>81</v>
      </c>
      <c r="D10" s="168" t="s">
        <v>529</v>
      </c>
      <c r="E10" s="138" t="s">
        <v>70</v>
      </c>
      <c r="F10" s="94">
        <v>1</v>
      </c>
      <c r="G10" s="95">
        <v>156.80000000000001</v>
      </c>
      <c r="H10" s="96">
        <f t="shared" si="0"/>
        <v>156.80000000000001</v>
      </c>
      <c r="I10" s="97"/>
      <c r="J10" s="98">
        <v>1</v>
      </c>
      <c r="K10" s="106">
        <f t="shared" si="3"/>
        <v>1</v>
      </c>
      <c r="L10" s="96">
        <f t="shared" si="6"/>
        <v>156.80000000000001</v>
      </c>
      <c r="M10" s="100"/>
      <c r="N10" s="101">
        <v>130</v>
      </c>
      <c r="O10" s="102">
        <f t="shared" si="4"/>
        <v>2E-3</v>
      </c>
      <c r="P10" s="96">
        <f t="shared" si="5"/>
        <v>40.768000000000008</v>
      </c>
      <c r="R10" s="103">
        <v>14</v>
      </c>
      <c r="S10" s="104">
        <f t="shared" si="1"/>
        <v>13</v>
      </c>
      <c r="T10" s="105">
        <f t="shared" si="2"/>
        <v>2195.2000000000003</v>
      </c>
      <c r="U10" s="140" t="s">
        <v>525</v>
      </c>
      <c r="V10" s="141" t="s">
        <v>694</v>
      </c>
      <c r="W10" s="141" t="s">
        <v>693</v>
      </c>
      <c r="X10" s="142" t="s">
        <v>668</v>
      </c>
    </row>
    <row r="11" spans="2:24" s="103" customFormat="1" ht="24.75" customHeight="1" x14ac:dyDescent="0.2">
      <c r="B11" s="93">
        <v>7</v>
      </c>
      <c r="C11" s="138" t="s">
        <v>85</v>
      </c>
      <c r="D11" s="168" t="s">
        <v>531</v>
      </c>
      <c r="E11" s="138" t="s">
        <v>70</v>
      </c>
      <c r="F11" s="94">
        <v>1</v>
      </c>
      <c r="G11" s="95">
        <v>156.80000000000001</v>
      </c>
      <c r="H11" s="96">
        <f t="shared" si="0"/>
        <v>156.80000000000001</v>
      </c>
      <c r="I11" s="97"/>
      <c r="J11" s="98">
        <v>1</v>
      </c>
      <c r="K11" s="106">
        <f t="shared" si="3"/>
        <v>1</v>
      </c>
      <c r="L11" s="96">
        <f t="shared" si="6"/>
        <v>156.80000000000001</v>
      </c>
      <c r="M11" s="100"/>
      <c r="N11" s="101">
        <v>130</v>
      </c>
      <c r="O11" s="102">
        <f t="shared" si="4"/>
        <v>2E-3</v>
      </c>
      <c r="P11" s="96">
        <f t="shared" si="5"/>
        <v>40.768000000000008</v>
      </c>
      <c r="R11" s="103">
        <v>10</v>
      </c>
      <c r="S11" s="104">
        <f t="shared" si="1"/>
        <v>9</v>
      </c>
      <c r="T11" s="105">
        <f t="shared" si="2"/>
        <v>1568</v>
      </c>
      <c r="U11" s="140" t="s">
        <v>525</v>
      </c>
      <c r="V11" s="141" t="s">
        <v>694</v>
      </c>
      <c r="W11" s="141" t="s">
        <v>693</v>
      </c>
      <c r="X11" s="142" t="s">
        <v>668</v>
      </c>
    </row>
    <row r="12" spans="2:24" s="103" customFormat="1" ht="24.75" customHeight="1" x14ac:dyDescent="0.2">
      <c r="B12" s="93">
        <v>8</v>
      </c>
      <c r="C12" s="138" t="s">
        <v>86</v>
      </c>
      <c r="D12" s="168" t="s">
        <v>528</v>
      </c>
      <c r="E12" s="138" t="s">
        <v>70</v>
      </c>
      <c r="F12" s="94">
        <v>1</v>
      </c>
      <c r="G12" s="95">
        <v>156.80000000000001</v>
      </c>
      <c r="H12" s="96">
        <f t="shared" si="0"/>
        <v>156.80000000000001</v>
      </c>
      <c r="I12" s="97"/>
      <c r="J12" s="98">
        <v>1</v>
      </c>
      <c r="K12" s="106">
        <f t="shared" si="3"/>
        <v>1</v>
      </c>
      <c r="L12" s="96">
        <f t="shared" si="6"/>
        <v>156.80000000000001</v>
      </c>
      <c r="M12" s="100"/>
      <c r="N12" s="101">
        <v>130</v>
      </c>
      <c r="O12" s="102">
        <f t="shared" si="4"/>
        <v>2E-3</v>
      </c>
      <c r="P12" s="96">
        <f t="shared" si="5"/>
        <v>40.768000000000008</v>
      </c>
      <c r="R12" s="103">
        <v>6</v>
      </c>
      <c r="S12" s="104">
        <f t="shared" si="1"/>
        <v>5</v>
      </c>
      <c r="T12" s="105">
        <f t="shared" si="2"/>
        <v>940.80000000000007</v>
      </c>
      <c r="U12" s="140" t="s">
        <v>525</v>
      </c>
      <c r="V12" s="141" t="s">
        <v>694</v>
      </c>
      <c r="W12" s="141" t="s">
        <v>693</v>
      </c>
      <c r="X12" s="142" t="s">
        <v>668</v>
      </c>
    </row>
    <row r="13" spans="2:24" s="103" customFormat="1" ht="24.75" customHeight="1" x14ac:dyDescent="0.2">
      <c r="B13" s="93">
        <v>9</v>
      </c>
      <c r="C13" s="138" t="s">
        <v>87</v>
      </c>
      <c r="D13" s="168" t="s">
        <v>529</v>
      </c>
      <c r="E13" s="138" t="s">
        <v>70</v>
      </c>
      <c r="F13" s="94">
        <v>1</v>
      </c>
      <c r="G13" s="95">
        <v>156.80000000000001</v>
      </c>
      <c r="H13" s="96">
        <f t="shared" si="0"/>
        <v>156.80000000000001</v>
      </c>
      <c r="I13" s="97"/>
      <c r="J13" s="98">
        <v>1</v>
      </c>
      <c r="K13" s="106">
        <f t="shared" si="3"/>
        <v>1</v>
      </c>
      <c r="L13" s="96">
        <f t="shared" si="6"/>
        <v>156.80000000000001</v>
      </c>
      <c r="M13" s="100"/>
      <c r="N13" s="101">
        <v>130</v>
      </c>
      <c r="O13" s="102">
        <f t="shared" si="4"/>
        <v>2E-3</v>
      </c>
      <c r="P13" s="96">
        <f t="shared" si="5"/>
        <v>40.768000000000008</v>
      </c>
      <c r="R13" s="103">
        <v>12</v>
      </c>
      <c r="S13" s="104">
        <f t="shared" si="1"/>
        <v>11</v>
      </c>
      <c r="T13" s="105">
        <f t="shared" si="2"/>
        <v>1881.6000000000001</v>
      </c>
      <c r="U13" s="140" t="s">
        <v>525</v>
      </c>
      <c r="V13" s="141" t="s">
        <v>694</v>
      </c>
      <c r="W13" s="141" t="s">
        <v>693</v>
      </c>
      <c r="X13" s="142" t="s">
        <v>668</v>
      </c>
    </row>
    <row r="14" spans="2:24" s="103" customFormat="1" ht="24.75" customHeight="1" x14ac:dyDescent="0.2">
      <c r="B14" s="93">
        <v>10</v>
      </c>
      <c r="C14" s="138" t="s">
        <v>91</v>
      </c>
      <c r="D14" s="168" t="s">
        <v>532</v>
      </c>
      <c r="E14" s="138" t="s">
        <v>70</v>
      </c>
      <c r="F14" s="94">
        <v>1</v>
      </c>
      <c r="G14" s="95">
        <v>156.80000000000001</v>
      </c>
      <c r="H14" s="96">
        <f t="shared" si="0"/>
        <v>156.80000000000001</v>
      </c>
      <c r="I14" s="97"/>
      <c r="J14" s="98">
        <v>1</v>
      </c>
      <c r="K14" s="106">
        <f t="shared" si="3"/>
        <v>1</v>
      </c>
      <c r="L14" s="96">
        <f t="shared" si="6"/>
        <v>156.80000000000001</v>
      </c>
      <c r="M14" s="100"/>
      <c r="N14" s="101">
        <v>130</v>
      </c>
      <c r="O14" s="102">
        <f t="shared" si="4"/>
        <v>2E-3</v>
      </c>
      <c r="P14" s="96">
        <f t="shared" si="5"/>
        <v>40.768000000000008</v>
      </c>
      <c r="R14" s="103">
        <v>10</v>
      </c>
      <c r="S14" s="104">
        <f t="shared" si="1"/>
        <v>9</v>
      </c>
      <c r="T14" s="105">
        <f t="shared" si="2"/>
        <v>1568</v>
      </c>
      <c r="U14" s="140" t="s">
        <v>525</v>
      </c>
      <c r="V14" s="141" t="s">
        <v>694</v>
      </c>
      <c r="W14" s="141" t="s">
        <v>693</v>
      </c>
      <c r="X14" s="142" t="s">
        <v>668</v>
      </c>
    </row>
    <row r="15" spans="2:24" s="103" customFormat="1" ht="24.75" customHeight="1" x14ac:dyDescent="0.2">
      <c r="B15" s="93">
        <v>11</v>
      </c>
      <c r="C15" s="138" t="s">
        <v>92</v>
      </c>
      <c r="D15" s="168" t="s">
        <v>531</v>
      </c>
      <c r="E15" s="138" t="s">
        <v>70</v>
      </c>
      <c r="F15" s="94">
        <v>1</v>
      </c>
      <c r="G15" s="95">
        <v>156.80000000000001</v>
      </c>
      <c r="H15" s="96">
        <f t="shared" si="0"/>
        <v>156.80000000000001</v>
      </c>
      <c r="I15" s="97"/>
      <c r="J15" s="98">
        <v>1</v>
      </c>
      <c r="K15" s="106">
        <f t="shared" si="3"/>
        <v>1</v>
      </c>
      <c r="L15" s="96">
        <f t="shared" si="6"/>
        <v>156.80000000000001</v>
      </c>
      <c r="M15" s="100"/>
      <c r="N15" s="101">
        <v>130</v>
      </c>
      <c r="O15" s="102">
        <f t="shared" si="4"/>
        <v>2E-3</v>
      </c>
      <c r="P15" s="96">
        <f t="shared" si="5"/>
        <v>40.768000000000008</v>
      </c>
      <c r="R15" s="103">
        <v>10</v>
      </c>
      <c r="S15" s="104">
        <f t="shared" si="1"/>
        <v>9</v>
      </c>
      <c r="T15" s="105">
        <f t="shared" si="2"/>
        <v>1568</v>
      </c>
      <c r="U15" s="140" t="s">
        <v>525</v>
      </c>
      <c r="V15" s="141" t="s">
        <v>694</v>
      </c>
      <c r="W15" s="141" t="s">
        <v>693</v>
      </c>
      <c r="X15" s="142" t="s">
        <v>668</v>
      </c>
    </row>
    <row r="16" spans="2:24" s="103" customFormat="1" ht="24.75" customHeight="1" x14ac:dyDescent="0.2">
      <c r="B16" s="93">
        <v>12</v>
      </c>
      <c r="C16" s="138" t="s">
        <v>355</v>
      </c>
      <c r="D16" s="168" t="s">
        <v>533</v>
      </c>
      <c r="E16" s="138" t="s">
        <v>70</v>
      </c>
      <c r="F16" s="94">
        <v>1</v>
      </c>
      <c r="G16" s="95">
        <v>156.80000000000001</v>
      </c>
      <c r="H16" s="96">
        <f t="shared" si="0"/>
        <v>156.80000000000001</v>
      </c>
      <c r="I16" s="97"/>
      <c r="J16" s="98">
        <v>1</v>
      </c>
      <c r="K16" s="106">
        <f t="shared" si="3"/>
        <v>1</v>
      </c>
      <c r="L16" s="96">
        <f t="shared" si="6"/>
        <v>156.80000000000001</v>
      </c>
      <c r="M16" s="100"/>
      <c r="N16" s="101">
        <v>130</v>
      </c>
      <c r="O16" s="102">
        <f t="shared" si="4"/>
        <v>2E-3</v>
      </c>
      <c r="P16" s="96">
        <f t="shared" si="5"/>
        <v>40.768000000000008</v>
      </c>
      <c r="S16" s="104">
        <f t="shared" si="1"/>
        <v>-1</v>
      </c>
      <c r="T16" s="105">
        <f t="shared" si="2"/>
        <v>0</v>
      </c>
      <c r="U16" s="140" t="s">
        <v>525</v>
      </c>
      <c r="V16" s="141" t="s">
        <v>694</v>
      </c>
      <c r="W16" s="141" t="s">
        <v>693</v>
      </c>
      <c r="X16" s="142" t="s">
        <v>668</v>
      </c>
    </row>
    <row r="17" spans="2:24" s="103" customFormat="1" ht="24.75" customHeight="1" x14ac:dyDescent="0.2">
      <c r="B17" s="93">
        <v>13</v>
      </c>
      <c r="C17" s="138" t="s">
        <v>105</v>
      </c>
      <c r="D17" s="168" t="s">
        <v>540</v>
      </c>
      <c r="E17" s="138" t="s">
        <v>70</v>
      </c>
      <c r="F17" s="94">
        <v>1</v>
      </c>
      <c r="G17" s="95">
        <v>156.80000000000001</v>
      </c>
      <c r="H17" s="96">
        <f t="shared" si="0"/>
        <v>156.80000000000001</v>
      </c>
      <c r="I17" s="97"/>
      <c r="J17" s="98">
        <v>1</v>
      </c>
      <c r="K17" s="106">
        <f t="shared" si="3"/>
        <v>1</v>
      </c>
      <c r="L17" s="96">
        <f t="shared" si="6"/>
        <v>156.80000000000001</v>
      </c>
      <c r="M17" s="100"/>
      <c r="N17" s="101">
        <v>130</v>
      </c>
      <c r="O17" s="102">
        <f t="shared" si="4"/>
        <v>2E-3</v>
      </c>
      <c r="P17" s="96">
        <f t="shared" si="5"/>
        <v>40.768000000000008</v>
      </c>
      <c r="R17" s="103">
        <v>3</v>
      </c>
      <c r="S17" s="104">
        <f t="shared" si="1"/>
        <v>2</v>
      </c>
      <c r="T17" s="105">
        <f t="shared" si="2"/>
        <v>470.40000000000003</v>
      </c>
      <c r="U17" s="140" t="s">
        <v>525</v>
      </c>
      <c r="V17" s="141" t="s">
        <v>694</v>
      </c>
      <c r="W17" s="141" t="s">
        <v>693</v>
      </c>
      <c r="X17" s="142" t="s">
        <v>668</v>
      </c>
    </row>
    <row r="18" spans="2:24" s="103" customFormat="1" ht="24.75" customHeight="1" x14ac:dyDescent="0.2">
      <c r="B18" s="93">
        <v>14</v>
      </c>
      <c r="C18" s="138" t="s">
        <v>110</v>
      </c>
      <c r="D18" s="168" t="s">
        <v>544</v>
      </c>
      <c r="E18" s="138" t="s">
        <v>70</v>
      </c>
      <c r="F18" s="94">
        <v>1</v>
      </c>
      <c r="G18" s="95">
        <v>156.80000000000001</v>
      </c>
      <c r="H18" s="96">
        <f t="shared" si="0"/>
        <v>156.80000000000001</v>
      </c>
      <c r="I18" s="97"/>
      <c r="J18" s="98">
        <v>1</v>
      </c>
      <c r="K18" s="106">
        <f t="shared" si="3"/>
        <v>1</v>
      </c>
      <c r="L18" s="96">
        <f t="shared" si="6"/>
        <v>156.80000000000001</v>
      </c>
      <c r="M18" s="100"/>
      <c r="N18" s="101">
        <v>130</v>
      </c>
      <c r="O18" s="102">
        <f t="shared" si="4"/>
        <v>2E-3</v>
      </c>
      <c r="P18" s="96">
        <f t="shared" si="5"/>
        <v>40.768000000000008</v>
      </c>
      <c r="R18" s="103">
        <v>8</v>
      </c>
      <c r="S18" s="104">
        <f t="shared" si="1"/>
        <v>7</v>
      </c>
      <c r="T18" s="105">
        <f t="shared" si="2"/>
        <v>1254.4000000000001</v>
      </c>
      <c r="U18" s="140" t="s">
        <v>525</v>
      </c>
      <c r="V18" s="141" t="s">
        <v>694</v>
      </c>
      <c r="W18" s="141" t="s">
        <v>693</v>
      </c>
      <c r="X18" s="142" t="s">
        <v>668</v>
      </c>
    </row>
    <row r="19" spans="2:24" s="103" customFormat="1" ht="24.75" customHeight="1" x14ac:dyDescent="0.2">
      <c r="B19" s="93">
        <v>15</v>
      </c>
      <c r="C19" s="138" t="s">
        <v>113</v>
      </c>
      <c r="D19" s="168" t="s">
        <v>545</v>
      </c>
      <c r="E19" s="138" t="s">
        <v>70</v>
      </c>
      <c r="F19" s="94">
        <v>1</v>
      </c>
      <c r="G19" s="95">
        <v>156.80000000000001</v>
      </c>
      <c r="H19" s="96">
        <f t="shared" si="0"/>
        <v>156.80000000000001</v>
      </c>
      <c r="I19" s="97"/>
      <c r="J19" s="98">
        <v>1</v>
      </c>
      <c r="K19" s="106">
        <f t="shared" si="3"/>
        <v>1</v>
      </c>
      <c r="L19" s="96">
        <f t="shared" si="6"/>
        <v>156.80000000000001</v>
      </c>
      <c r="M19" s="100"/>
      <c r="N19" s="101">
        <v>130</v>
      </c>
      <c r="O19" s="102">
        <f t="shared" si="4"/>
        <v>2E-3</v>
      </c>
      <c r="P19" s="96">
        <f t="shared" si="5"/>
        <v>40.768000000000008</v>
      </c>
      <c r="R19" s="103">
        <v>2</v>
      </c>
      <c r="S19" s="104">
        <f t="shared" si="1"/>
        <v>1</v>
      </c>
      <c r="T19" s="105">
        <f t="shared" si="2"/>
        <v>313.60000000000002</v>
      </c>
      <c r="U19" s="140" t="s">
        <v>525</v>
      </c>
      <c r="V19" s="141" t="s">
        <v>694</v>
      </c>
      <c r="W19" s="141" t="s">
        <v>693</v>
      </c>
      <c r="X19" s="142" t="s">
        <v>668</v>
      </c>
    </row>
    <row r="20" spans="2:24" s="103" customFormat="1" ht="24.75" customHeight="1" x14ac:dyDescent="0.2">
      <c r="B20" s="93">
        <v>16</v>
      </c>
      <c r="C20" s="138" t="s">
        <v>114</v>
      </c>
      <c r="D20" s="168" t="s">
        <v>546</v>
      </c>
      <c r="E20" s="138" t="s">
        <v>70</v>
      </c>
      <c r="F20" s="94">
        <v>1</v>
      </c>
      <c r="G20" s="95">
        <v>156.80000000000001</v>
      </c>
      <c r="H20" s="96">
        <f t="shared" si="0"/>
        <v>156.80000000000001</v>
      </c>
      <c r="I20" s="97"/>
      <c r="J20" s="98">
        <v>1</v>
      </c>
      <c r="K20" s="106">
        <f t="shared" si="3"/>
        <v>1</v>
      </c>
      <c r="L20" s="96">
        <f t="shared" si="6"/>
        <v>156.80000000000001</v>
      </c>
      <c r="M20" s="100"/>
      <c r="N20" s="101">
        <v>130</v>
      </c>
      <c r="O20" s="102">
        <f t="shared" si="4"/>
        <v>2E-3</v>
      </c>
      <c r="P20" s="96">
        <f t="shared" si="5"/>
        <v>40.768000000000008</v>
      </c>
      <c r="R20" s="103">
        <v>4</v>
      </c>
      <c r="S20" s="104">
        <f t="shared" si="1"/>
        <v>3</v>
      </c>
      <c r="T20" s="105">
        <f t="shared" si="2"/>
        <v>627.20000000000005</v>
      </c>
      <c r="U20" s="140" t="s">
        <v>525</v>
      </c>
      <c r="V20" s="141" t="s">
        <v>694</v>
      </c>
      <c r="W20" s="141" t="s">
        <v>693</v>
      </c>
      <c r="X20" s="142" t="s">
        <v>668</v>
      </c>
    </row>
    <row r="21" spans="2:24" s="103" customFormat="1" ht="24.75" customHeight="1" x14ac:dyDescent="0.2">
      <c r="B21" s="93">
        <v>17</v>
      </c>
      <c r="C21" s="138" t="s">
        <v>144</v>
      </c>
      <c r="D21" s="168" t="s">
        <v>553</v>
      </c>
      <c r="E21" s="138" t="s">
        <v>70</v>
      </c>
      <c r="F21" s="94">
        <v>1</v>
      </c>
      <c r="G21" s="95">
        <v>156.80000000000001</v>
      </c>
      <c r="H21" s="96">
        <f t="shared" si="0"/>
        <v>156.80000000000001</v>
      </c>
      <c r="I21" s="97"/>
      <c r="J21" s="98">
        <v>1</v>
      </c>
      <c r="K21" s="106">
        <f t="shared" si="3"/>
        <v>1</v>
      </c>
      <c r="L21" s="96">
        <f t="shared" si="6"/>
        <v>156.80000000000001</v>
      </c>
      <c r="M21" s="100"/>
      <c r="N21" s="101">
        <v>130</v>
      </c>
      <c r="O21" s="102">
        <f t="shared" si="4"/>
        <v>2E-3</v>
      </c>
      <c r="P21" s="96">
        <f t="shared" si="5"/>
        <v>40.768000000000008</v>
      </c>
      <c r="R21" s="103">
        <v>53</v>
      </c>
      <c r="S21" s="104">
        <f t="shared" si="1"/>
        <v>52</v>
      </c>
      <c r="T21" s="105">
        <f t="shared" si="2"/>
        <v>8310.4000000000015</v>
      </c>
      <c r="U21" s="140" t="s">
        <v>525</v>
      </c>
      <c r="V21" s="141" t="s">
        <v>694</v>
      </c>
      <c r="W21" s="141" t="s">
        <v>693</v>
      </c>
      <c r="X21" s="142" t="s">
        <v>668</v>
      </c>
    </row>
    <row r="22" spans="2:24" s="103" customFormat="1" ht="24.75" customHeight="1" x14ac:dyDescent="0.2">
      <c r="B22" s="93">
        <v>18</v>
      </c>
      <c r="C22" s="138" t="s">
        <v>147</v>
      </c>
      <c r="D22" s="168" t="s">
        <v>555</v>
      </c>
      <c r="E22" s="138" t="s">
        <v>70</v>
      </c>
      <c r="F22" s="94">
        <v>1</v>
      </c>
      <c r="G22" s="95">
        <v>156.80000000000001</v>
      </c>
      <c r="H22" s="96">
        <f t="shared" si="0"/>
        <v>156.80000000000001</v>
      </c>
      <c r="I22" s="97"/>
      <c r="J22" s="98">
        <v>1</v>
      </c>
      <c r="K22" s="106">
        <f t="shared" si="3"/>
        <v>1</v>
      </c>
      <c r="L22" s="96">
        <f t="shared" si="6"/>
        <v>156.80000000000001</v>
      </c>
      <c r="M22" s="100"/>
      <c r="N22" s="101">
        <v>130</v>
      </c>
      <c r="O22" s="102">
        <f t="shared" si="4"/>
        <v>2E-3</v>
      </c>
      <c r="P22" s="96">
        <f t="shared" si="5"/>
        <v>40.768000000000008</v>
      </c>
      <c r="R22" s="103">
        <v>6</v>
      </c>
      <c r="S22" s="104">
        <f t="shared" si="1"/>
        <v>5</v>
      </c>
      <c r="T22" s="105">
        <f t="shared" si="2"/>
        <v>940.80000000000007</v>
      </c>
      <c r="U22" s="140" t="s">
        <v>525</v>
      </c>
      <c r="V22" s="141" t="s">
        <v>694</v>
      </c>
      <c r="W22" s="141" t="s">
        <v>693</v>
      </c>
      <c r="X22" s="142" t="s">
        <v>668</v>
      </c>
    </row>
    <row r="23" spans="2:24" s="103" customFormat="1" ht="24.75" customHeight="1" x14ac:dyDescent="0.2">
      <c r="B23" s="93">
        <v>19</v>
      </c>
      <c r="C23" s="138" t="s">
        <v>151</v>
      </c>
      <c r="D23" s="168" t="s">
        <v>556</v>
      </c>
      <c r="E23" s="138" t="s">
        <v>70</v>
      </c>
      <c r="F23" s="94">
        <v>1</v>
      </c>
      <c r="G23" s="95">
        <v>156.80000000000001</v>
      </c>
      <c r="H23" s="96">
        <f t="shared" si="0"/>
        <v>156.80000000000001</v>
      </c>
      <c r="I23" s="97"/>
      <c r="J23" s="98">
        <v>1</v>
      </c>
      <c r="K23" s="106">
        <f t="shared" si="3"/>
        <v>1</v>
      </c>
      <c r="L23" s="96">
        <f t="shared" si="6"/>
        <v>156.80000000000001</v>
      </c>
      <c r="M23" s="100"/>
      <c r="N23" s="101">
        <v>130</v>
      </c>
      <c r="O23" s="102">
        <f t="shared" si="4"/>
        <v>2E-3</v>
      </c>
      <c r="P23" s="96">
        <f t="shared" si="5"/>
        <v>40.768000000000008</v>
      </c>
      <c r="R23" s="103">
        <v>4</v>
      </c>
      <c r="S23" s="104">
        <f t="shared" si="1"/>
        <v>3</v>
      </c>
      <c r="T23" s="105">
        <f t="shared" si="2"/>
        <v>627.20000000000005</v>
      </c>
      <c r="U23" s="140" t="s">
        <v>525</v>
      </c>
      <c r="V23" s="141" t="s">
        <v>694</v>
      </c>
      <c r="W23" s="141" t="s">
        <v>693</v>
      </c>
      <c r="X23" s="142" t="s">
        <v>668</v>
      </c>
    </row>
    <row r="24" spans="2:24" s="103" customFormat="1" ht="24.75" customHeight="1" x14ac:dyDescent="0.2">
      <c r="B24" s="93">
        <v>20</v>
      </c>
      <c r="C24" s="138" t="s">
        <v>159</v>
      </c>
      <c r="D24" s="168" t="s">
        <v>558</v>
      </c>
      <c r="E24" s="138" t="s">
        <v>70</v>
      </c>
      <c r="F24" s="94">
        <v>1</v>
      </c>
      <c r="G24" s="95">
        <v>156.80000000000001</v>
      </c>
      <c r="H24" s="96">
        <f t="shared" si="0"/>
        <v>156.80000000000001</v>
      </c>
      <c r="I24" s="97"/>
      <c r="J24" s="98">
        <v>1</v>
      </c>
      <c r="K24" s="106">
        <f t="shared" si="3"/>
        <v>1</v>
      </c>
      <c r="L24" s="96">
        <f t="shared" si="6"/>
        <v>156.80000000000001</v>
      </c>
      <c r="M24" s="100"/>
      <c r="N24" s="101">
        <v>130</v>
      </c>
      <c r="O24" s="102">
        <f t="shared" si="4"/>
        <v>2E-3</v>
      </c>
      <c r="P24" s="96">
        <f t="shared" si="5"/>
        <v>40.768000000000008</v>
      </c>
      <c r="R24" s="103">
        <v>465</v>
      </c>
      <c r="S24" s="104">
        <f t="shared" si="1"/>
        <v>464</v>
      </c>
      <c r="T24" s="105">
        <f t="shared" si="2"/>
        <v>72912</v>
      </c>
      <c r="U24" s="140" t="s">
        <v>525</v>
      </c>
      <c r="V24" s="141" t="s">
        <v>694</v>
      </c>
      <c r="W24" s="141" t="s">
        <v>693</v>
      </c>
      <c r="X24" s="142" t="s">
        <v>668</v>
      </c>
    </row>
    <row r="25" spans="2:24" s="103" customFormat="1" ht="24.75" customHeight="1" x14ac:dyDescent="0.2">
      <c r="B25" s="93">
        <v>21</v>
      </c>
      <c r="C25" s="138" t="s">
        <v>162</v>
      </c>
      <c r="D25" s="168" t="s">
        <v>559</v>
      </c>
      <c r="E25" s="138" t="s">
        <v>70</v>
      </c>
      <c r="F25" s="94">
        <v>1</v>
      </c>
      <c r="G25" s="95">
        <v>156.80000000000001</v>
      </c>
      <c r="H25" s="96">
        <f t="shared" si="0"/>
        <v>156.80000000000001</v>
      </c>
      <c r="I25" s="97"/>
      <c r="J25" s="98">
        <v>1</v>
      </c>
      <c r="K25" s="106">
        <f t="shared" si="3"/>
        <v>1</v>
      </c>
      <c r="L25" s="96">
        <f t="shared" si="6"/>
        <v>156.80000000000001</v>
      </c>
      <c r="M25" s="100"/>
      <c r="N25" s="101">
        <v>130</v>
      </c>
      <c r="O25" s="102">
        <f t="shared" si="4"/>
        <v>2E-3</v>
      </c>
      <c r="P25" s="96">
        <f t="shared" si="5"/>
        <v>40.768000000000008</v>
      </c>
      <c r="R25" s="103">
        <v>97</v>
      </c>
      <c r="S25" s="104">
        <f t="shared" si="1"/>
        <v>96</v>
      </c>
      <c r="T25" s="105">
        <f t="shared" si="2"/>
        <v>15209.6</v>
      </c>
      <c r="U25" s="140" t="s">
        <v>525</v>
      </c>
      <c r="V25" s="141" t="s">
        <v>694</v>
      </c>
      <c r="W25" s="141" t="s">
        <v>693</v>
      </c>
      <c r="X25" s="142" t="s">
        <v>668</v>
      </c>
    </row>
    <row r="26" spans="2:24" s="103" customFormat="1" ht="24.75" customHeight="1" x14ac:dyDescent="0.2">
      <c r="B26" s="93">
        <v>22</v>
      </c>
      <c r="C26" s="138" t="s">
        <v>163</v>
      </c>
      <c r="D26" s="168" t="s">
        <v>560</v>
      </c>
      <c r="E26" s="138" t="s">
        <v>70</v>
      </c>
      <c r="F26" s="94">
        <v>1</v>
      </c>
      <c r="G26" s="95">
        <v>156.80000000000001</v>
      </c>
      <c r="H26" s="96">
        <f t="shared" si="0"/>
        <v>156.80000000000001</v>
      </c>
      <c r="I26" s="97"/>
      <c r="J26" s="98">
        <v>1</v>
      </c>
      <c r="K26" s="106">
        <f t="shared" si="3"/>
        <v>1</v>
      </c>
      <c r="L26" s="96">
        <f t="shared" si="6"/>
        <v>156.80000000000001</v>
      </c>
      <c r="M26" s="100"/>
      <c r="N26" s="101">
        <v>130</v>
      </c>
      <c r="O26" s="102">
        <f t="shared" si="4"/>
        <v>2E-3</v>
      </c>
      <c r="P26" s="96">
        <f t="shared" si="5"/>
        <v>40.768000000000008</v>
      </c>
      <c r="R26" s="103">
        <v>12</v>
      </c>
      <c r="S26" s="104">
        <f t="shared" si="1"/>
        <v>11</v>
      </c>
      <c r="T26" s="105">
        <f t="shared" si="2"/>
        <v>1881.6000000000001</v>
      </c>
      <c r="U26" s="140" t="s">
        <v>525</v>
      </c>
      <c r="V26" s="141" t="s">
        <v>694</v>
      </c>
      <c r="W26" s="141" t="s">
        <v>693</v>
      </c>
      <c r="X26" s="142" t="s">
        <v>668</v>
      </c>
    </row>
    <row r="27" spans="2:24" s="103" customFormat="1" ht="24.75" customHeight="1" x14ac:dyDescent="0.2">
      <c r="B27" s="93">
        <v>23</v>
      </c>
      <c r="C27" s="138" t="s">
        <v>165</v>
      </c>
      <c r="D27" s="168" t="s">
        <v>553</v>
      </c>
      <c r="E27" s="138" t="s">
        <v>70</v>
      </c>
      <c r="F27" s="94">
        <v>1</v>
      </c>
      <c r="G27" s="95">
        <v>156.80000000000001</v>
      </c>
      <c r="H27" s="96">
        <f t="shared" si="0"/>
        <v>156.80000000000001</v>
      </c>
      <c r="I27" s="97"/>
      <c r="J27" s="98">
        <v>1</v>
      </c>
      <c r="K27" s="106">
        <f t="shared" si="3"/>
        <v>1</v>
      </c>
      <c r="L27" s="96">
        <f t="shared" si="6"/>
        <v>156.80000000000001</v>
      </c>
      <c r="M27" s="100"/>
      <c r="N27" s="101">
        <v>130</v>
      </c>
      <c r="O27" s="102">
        <f t="shared" si="4"/>
        <v>2E-3</v>
      </c>
      <c r="P27" s="96">
        <f t="shared" si="5"/>
        <v>40.768000000000008</v>
      </c>
      <c r="R27" s="103">
        <v>3</v>
      </c>
      <c r="S27" s="104">
        <f t="shared" si="1"/>
        <v>2</v>
      </c>
      <c r="T27" s="105">
        <f t="shared" si="2"/>
        <v>470.40000000000003</v>
      </c>
      <c r="U27" s="140" t="s">
        <v>525</v>
      </c>
      <c r="V27" s="141" t="s">
        <v>694</v>
      </c>
      <c r="W27" s="141" t="s">
        <v>693</v>
      </c>
      <c r="X27" s="142" t="s">
        <v>668</v>
      </c>
    </row>
    <row r="28" spans="2:24" s="103" customFormat="1" ht="24.75" customHeight="1" x14ac:dyDescent="0.2">
      <c r="B28" s="93">
        <v>24</v>
      </c>
      <c r="C28" s="138" t="s">
        <v>172</v>
      </c>
      <c r="D28" s="168" t="s">
        <v>563</v>
      </c>
      <c r="E28" s="138" t="s">
        <v>70</v>
      </c>
      <c r="F28" s="94">
        <v>1</v>
      </c>
      <c r="G28" s="95">
        <v>156.80000000000001</v>
      </c>
      <c r="H28" s="96">
        <f t="shared" si="0"/>
        <v>156.80000000000001</v>
      </c>
      <c r="I28" s="97"/>
      <c r="J28" s="98">
        <v>1</v>
      </c>
      <c r="K28" s="106">
        <f t="shared" si="3"/>
        <v>1</v>
      </c>
      <c r="L28" s="96">
        <f t="shared" si="6"/>
        <v>156.80000000000001</v>
      </c>
      <c r="M28" s="100"/>
      <c r="N28" s="101">
        <v>130</v>
      </c>
      <c r="O28" s="102">
        <f t="shared" si="4"/>
        <v>2E-3</v>
      </c>
      <c r="P28" s="96">
        <f t="shared" si="5"/>
        <v>40.768000000000008</v>
      </c>
      <c r="U28" s="140" t="s">
        <v>525</v>
      </c>
      <c r="V28" s="141" t="s">
        <v>694</v>
      </c>
      <c r="W28" s="141" t="s">
        <v>693</v>
      </c>
      <c r="X28" s="142" t="s">
        <v>668</v>
      </c>
    </row>
    <row r="29" spans="2:24" s="103" customFormat="1" ht="24.75" customHeight="1" x14ac:dyDescent="0.2">
      <c r="B29" s="93">
        <v>25</v>
      </c>
      <c r="C29" s="138" t="s">
        <v>174</v>
      </c>
      <c r="D29" s="168" t="s">
        <v>565</v>
      </c>
      <c r="E29" s="138" t="s">
        <v>70</v>
      </c>
      <c r="F29" s="94">
        <v>1</v>
      </c>
      <c r="G29" s="95">
        <v>156.80000000000001</v>
      </c>
      <c r="H29" s="96">
        <f t="shared" si="0"/>
        <v>156.80000000000001</v>
      </c>
      <c r="I29" s="97"/>
      <c r="J29" s="98">
        <v>1</v>
      </c>
      <c r="K29" s="106">
        <f t="shared" si="3"/>
        <v>1</v>
      </c>
      <c r="L29" s="96">
        <f t="shared" si="6"/>
        <v>156.80000000000001</v>
      </c>
      <c r="M29" s="100"/>
      <c r="N29" s="101">
        <v>130</v>
      </c>
      <c r="O29" s="102">
        <f t="shared" si="4"/>
        <v>2E-3</v>
      </c>
      <c r="P29" s="96">
        <f t="shared" si="5"/>
        <v>40.768000000000008</v>
      </c>
      <c r="U29" s="140" t="s">
        <v>525</v>
      </c>
      <c r="V29" s="141" t="s">
        <v>694</v>
      </c>
      <c r="W29" s="141" t="s">
        <v>693</v>
      </c>
      <c r="X29" s="142" t="s">
        <v>668</v>
      </c>
    </row>
    <row r="30" spans="2:24" s="103" customFormat="1" ht="24.75" customHeight="1" x14ac:dyDescent="0.2">
      <c r="B30" s="93">
        <v>26</v>
      </c>
      <c r="C30" s="138" t="s">
        <v>175</v>
      </c>
      <c r="D30" s="168" t="s">
        <v>563</v>
      </c>
      <c r="E30" s="138" t="s">
        <v>70</v>
      </c>
      <c r="F30" s="94">
        <v>1</v>
      </c>
      <c r="G30" s="95">
        <v>156.80000000000001</v>
      </c>
      <c r="H30" s="96">
        <f t="shared" si="0"/>
        <v>156.80000000000001</v>
      </c>
      <c r="I30" s="97"/>
      <c r="J30" s="98">
        <v>1</v>
      </c>
      <c r="K30" s="106">
        <f t="shared" si="3"/>
        <v>1</v>
      </c>
      <c r="L30" s="96">
        <f t="shared" si="6"/>
        <v>156.80000000000001</v>
      </c>
      <c r="M30" s="100"/>
      <c r="N30" s="101">
        <v>130</v>
      </c>
      <c r="O30" s="102">
        <f t="shared" si="4"/>
        <v>2E-3</v>
      </c>
      <c r="P30" s="96">
        <f t="shared" si="5"/>
        <v>40.768000000000008</v>
      </c>
      <c r="U30" s="140" t="s">
        <v>525</v>
      </c>
      <c r="V30" s="141" t="s">
        <v>694</v>
      </c>
      <c r="W30" s="141" t="s">
        <v>693</v>
      </c>
      <c r="X30" s="142" t="s">
        <v>668</v>
      </c>
    </row>
    <row r="31" spans="2:24" s="103" customFormat="1" ht="24.75" customHeight="1" x14ac:dyDescent="0.2">
      <c r="B31" s="93">
        <v>27</v>
      </c>
      <c r="C31" s="138" t="s">
        <v>177</v>
      </c>
      <c r="D31" s="168" t="s">
        <v>567</v>
      </c>
      <c r="E31" s="138" t="s">
        <v>70</v>
      </c>
      <c r="F31" s="94">
        <v>1</v>
      </c>
      <c r="G31" s="95">
        <v>156.80000000000001</v>
      </c>
      <c r="H31" s="96">
        <f t="shared" si="0"/>
        <v>156.80000000000001</v>
      </c>
      <c r="I31" s="97"/>
      <c r="J31" s="98">
        <v>1</v>
      </c>
      <c r="K31" s="106">
        <f t="shared" si="3"/>
        <v>1</v>
      </c>
      <c r="L31" s="96">
        <f t="shared" si="6"/>
        <v>156.80000000000001</v>
      </c>
      <c r="M31" s="100"/>
      <c r="N31" s="101">
        <v>130</v>
      </c>
      <c r="O31" s="102">
        <f t="shared" si="4"/>
        <v>2E-3</v>
      </c>
      <c r="P31" s="96">
        <f t="shared" si="5"/>
        <v>40.768000000000008</v>
      </c>
      <c r="U31" s="140" t="s">
        <v>525</v>
      </c>
      <c r="V31" s="141" t="s">
        <v>694</v>
      </c>
      <c r="W31" s="141" t="s">
        <v>693</v>
      </c>
      <c r="X31" s="142" t="s">
        <v>668</v>
      </c>
    </row>
    <row r="32" spans="2:24" s="103" customFormat="1" ht="24.75" customHeight="1" x14ac:dyDescent="0.2">
      <c r="B32" s="93">
        <v>28</v>
      </c>
      <c r="C32" s="138" t="s">
        <v>178</v>
      </c>
      <c r="D32" s="168" t="s">
        <v>568</v>
      </c>
      <c r="E32" s="138" t="s">
        <v>70</v>
      </c>
      <c r="F32" s="94">
        <v>1</v>
      </c>
      <c r="G32" s="95">
        <v>156.80000000000001</v>
      </c>
      <c r="H32" s="96">
        <f t="shared" si="0"/>
        <v>156.80000000000001</v>
      </c>
      <c r="I32" s="97"/>
      <c r="J32" s="98">
        <v>1</v>
      </c>
      <c r="K32" s="106">
        <f t="shared" si="3"/>
        <v>1</v>
      </c>
      <c r="L32" s="96">
        <f t="shared" si="6"/>
        <v>156.80000000000001</v>
      </c>
      <c r="M32" s="100"/>
      <c r="N32" s="101">
        <v>130</v>
      </c>
      <c r="O32" s="102">
        <f t="shared" si="4"/>
        <v>2E-3</v>
      </c>
      <c r="P32" s="96">
        <f t="shared" si="5"/>
        <v>40.768000000000008</v>
      </c>
      <c r="U32" s="140" t="s">
        <v>525</v>
      </c>
      <c r="V32" s="141" t="s">
        <v>694</v>
      </c>
      <c r="W32" s="141" t="s">
        <v>693</v>
      </c>
      <c r="X32" s="142" t="s">
        <v>668</v>
      </c>
    </row>
    <row r="33" spans="2:24" s="103" customFormat="1" ht="24.75" customHeight="1" x14ac:dyDescent="0.2">
      <c r="B33" s="93">
        <v>29</v>
      </c>
      <c r="C33" s="138" t="s">
        <v>180</v>
      </c>
      <c r="D33" s="168" t="s">
        <v>570</v>
      </c>
      <c r="E33" s="138" t="s">
        <v>70</v>
      </c>
      <c r="F33" s="94">
        <v>1</v>
      </c>
      <c r="G33" s="95">
        <v>156.80000000000001</v>
      </c>
      <c r="H33" s="96">
        <f t="shared" si="0"/>
        <v>156.80000000000001</v>
      </c>
      <c r="I33" s="97"/>
      <c r="J33" s="98">
        <v>1</v>
      </c>
      <c r="K33" s="106">
        <f t="shared" si="3"/>
        <v>1</v>
      </c>
      <c r="L33" s="96">
        <f t="shared" si="6"/>
        <v>156.80000000000001</v>
      </c>
      <c r="M33" s="100"/>
      <c r="N33" s="101">
        <v>130</v>
      </c>
      <c r="O33" s="102">
        <f t="shared" si="4"/>
        <v>2E-3</v>
      </c>
      <c r="P33" s="96">
        <f t="shared" si="5"/>
        <v>40.768000000000008</v>
      </c>
      <c r="U33" s="140" t="s">
        <v>525</v>
      </c>
      <c r="V33" s="141" t="s">
        <v>694</v>
      </c>
      <c r="W33" s="141" t="s">
        <v>693</v>
      </c>
      <c r="X33" s="142" t="s">
        <v>668</v>
      </c>
    </row>
    <row r="34" spans="2:24" s="103" customFormat="1" ht="24.75" customHeight="1" x14ac:dyDescent="0.2">
      <c r="B34" s="93">
        <v>30</v>
      </c>
      <c r="C34" s="138" t="s">
        <v>181</v>
      </c>
      <c r="D34" s="168" t="s">
        <v>571</v>
      </c>
      <c r="E34" s="138" t="s">
        <v>70</v>
      </c>
      <c r="F34" s="94">
        <v>1</v>
      </c>
      <c r="G34" s="95">
        <v>156.80000000000001</v>
      </c>
      <c r="H34" s="96">
        <f t="shared" si="0"/>
        <v>156.80000000000001</v>
      </c>
      <c r="I34" s="97"/>
      <c r="J34" s="98">
        <v>1</v>
      </c>
      <c r="K34" s="106">
        <f t="shared" si="3"/>
        <v>1</v>
      </c>
      <c r="L34" s="96">
        <f t="shared" si="6"/>
        <v>156.80000000000001</v>
      </c>
      <c r="M34" s="100"/>
      <c r="N34" s="101">
        <v>130</v>
      </c>
      <c r="O34" s="102">
        <f t="shared" si="4"/>
        <v>2E-3</v>
      </c>
      <c r="P34" s="96">
        <f t="shared" si="5"/>
        <v>40.768000000000008</v>
      </c>
      <c r="U34" s="140" t="s">
        <v>525</v>
      </c>
      <c r="V34" s="141" t="s">
        <v>694</v>
      </c>
      <c r="W34" s="141" t="s">
        <v>693</v>
      </c>
      <c r="X34" s="142" t="s">
        <v>668</v>
      </c>
    </row>
    <row r="35" spans="2:24" s="103" customFormat="1" ht="24.75" customHeight="1" x14ac:dyDescent="0.2">
      <c r="B35" s="93">
        <v>31</v>
      </c>
      <c r="C35" s="138" t="s">
        <v>185</v>
      </c>
      <c r="D35" s="168" t="s">
        <v>570</v>
      </c>
      <c r="E35" s="138" t="s">
        <v>70</v>
      </c>
      <c r="F35" s="94">
        <v>1</v>
      </c>
      <c r="G35" s="95">
        <v>156.80000000000001</v>
      </c>
      <c r="H35" s="96">
        <f t="shared" si="0"/>
        <v>156.80000000000001</v>
      </c>
      <c r="I35" s="97"/>
      <c r="J35" s="98">
        <v>1</v>
      </c>
      <c r="K35" s="106">
        <f>J35/F35</f>
        <v>1</v>
      </c>
      <c r="L35" s="96">
        <f>J35*G35</f>
        <v>156.80000000000001</v>
      </c>
      <c r="M35" s="100"/>
      <c r="N35" s="101">
        <v>130</v>
      </c>
      <c r="O35" s="102">
        <f t="shared" si="4"/>
        <v>2E-3</v>
      </c>
      <c r="P35" s="96">
        <f t="shared" si="5"/>
        <v>40.768000000000008</v>
      </c>
      <c r="R35" s="103">
        <v>36</v>
      </c>
      <c r="S35" s="103">
        <f t="shared" ref="S35:S57" si="7">R35-J35</f>
        <v>35</v>
      </c>
      <c r="T35" s="103">
        <f t="shared" ref="T35:T57" si="8">R35*G35</f>
        <v>5644.8</v>
      </c>
      <c r="U35" s="140" t="s">
        <v>525</v>
      </c>
      <c r="V35" s="141" t="s">
        <v>694</v>
      </c>
      <c r="W35" s="141" t="s">
        <v>693</v>
      </c>
      <c r="X35" s="142" t="s">
        <v>668</v>
      </c>
    </row>
    <row r="36" spans="2:24" s="103" customFormat="1" ht="24.75" customHeight="1" x14ac:dyDescent="0.2">
      <c r="B36" s="93">
        <v>32</v>
      </c>
      <c r="C36" s="138" t="s">
        <v>188</v>
      </c>
      <c r="D36" s="168" t="s">
        <v>574</v>
      </c>
      <c r="E36" s="138" t="s">
        <v>70</v>
      </c>
      <c r="F36" s="94">
        <v>1</v>
      </c>
      <c r="G36" s="95">
        <v>156.80000000000001</v>
      </c>
      <c r="H36" s="96">
        <f t="shared" si="0"/>
        <v>156.80000000000001</v>
      </c>
      <c r="I36" s="97"/>
      <c r="J36" s="98">
        <v>1</v>
      </c>
      <c r="K36" s="106">
        <f t="shared" ref="K36:K64" si="9">J36/F36</f>
        <v>1</v>
      </c>
      <c r="L36" s="96">
        <f>J36*G36</f>
        <v>156.80000000000001</v>
      </c>
      <c r="M36" s="100"/>
      <c r="N36" s="101">
        <v>130</v>
      </c>
      <c r="O36" s="102">
        <f t="shared" si="4"/>
        <v>2E-3</v>
      </c>
      <c r="P36" s="96">
        <f t="shared" si="5"/>
        <v>40.768000000000008</v>
      </c>
      <c r="R36" s="103">
        <v>4</v>
      </c>
      <c r="S36" s="103">
        <f t="shared" si="7"/>
        <v>3</v>
      </c>
      <c r="T36" s="103">
        <f t="shared" si="8"/>
        <v>627.20000000000005</v>
      </c>
      <c r="U36" s="140" t="s">
        <v>525</v>
      </c>
      <c r="V36" s="141" t="s">
        <v>694</v>
      </c>
      <c r="W36" s="141" t="s">
        <v>693</v>
      </c>
      <c r="X36" s="142" t="s">
        <v>668</v>
      </c>
    </row>
    <row r="37" spans="2:24" s="103" customFormat="1" ht="24.75" customHeight="1" x14ac:dyDescent="0.2">
      <c r="B37" s="93">
        <v>33</v>
      </c>
      <c r="C37" s="138" t="s">
        <v>190</v>
      </c>
      <c r="D37" s="168" t="s">
        <v>574</v>
      </c>
      <c r="E37" s="138" t="s">
        <v>70</v>
      </c>
      <c r="F37" s="94">
        <v>1</v>
      </c>
      <c r="G37" s="95">
        <v>156.80000000000001</v>
      </c>
      <c r="H37" s="96">
        <f t="shared" si="0"/>
        <v>156.80000000000001</v>
      </c>
      <c r="I37" s="97"/>
      <c r="J37" s="98">
        <v>1</v>
      </c>
      <c r="K37" s="106">
        <f t="shared" si="9"/>
        <v>1</v>
      </c>
      <c r="L37" s="96">
        <f t="shared" ref="L37:L64" si="10">J37*G37</f>
        <v>156.80000000000001</v>
      </c>
      <c r="M37" s="100"/>
      <c r="N37" s="101">
        <v>130</v>
      </c>
      <c r="O37" s="102">
        <f t="shared" si="4"/>
        <v>2E-3</v>
      </c>
      <c r="P37" s="96">
        <f t="shared" si="5"/>
        <v>40.768000000000008</v>
      </c>
      <c r="R37" s="103">
        <v>112</v>
      </c>
      <c r="S37" s="103">
        <f t="shared" si="7"/>
        <v>111</v>
      </c>
      <c r="T37" s="103">
        <f t="shared" si="8"/>
        <v>17561.600000000002</v>
      </c>
      <c r="U37" s="140" t="s">
        <v>525</v>
      </c>
      <c r="V37" s="141" t="s">
        <v>694</v>
      </c>
      <c r="W37" s="141" t="s">
        <v>693</v>
      </c>
      <c r="X37" s="142" t="s">
        <v>668</v>
      </c>
    </row>
    <row r="38" spans="2:24" s="103" customFormat="1" ht="24.75" customHeight="1" x14ac:dyDescent="0.2">
      <c r="B38" s="93">
        <v>34</v>
      </c>
      <c r="C38" s="138" t="s">
        <v>193</v>
      </c>
      <c r="D38" s="168" t="s">
        <v>574</v>
      </c>
      <c r="E38" s="138" t="s">
        <v>70</v>
      </c>
      <c r="F38" s="94">
        <v>1</v>
      </c>
      <c r="G38" s="95">
        <v>156.80000000000001</v>
      </c>
      <c r="H38" s="96">
        <f t="shared" si="0"/>
        <v>156.80000000000001</v>
      </c>
      <c r="I38" s="97"/>
      <c r="J38" s="98">
        <v>1</v>
      </c>
      <c r="K38" s="106">
        <f t="shared" si="9"/>
        <v>1</v>
      </c>
      <c r="L38" s="96">
        <f t="shared" si="10"/>
        <v>156.80000000000001</v>
      </c>
      <c r="M38" s="100"/>
      <c r="N38" s="101">
        <v>130</v>
      </c>
      <c r="O38" s="102">
        <f t="shared" si="4"/>
        <v>2E-3</v>
      </c>
      <c r="P38" s="96">
        <f t="shared" si="5"/>
        <v>40.768000000000008</v>
      </c>
      <c r="R38" s="103">
        <v>30</v>
      </c>
      <c r="S38" s="103">
        <f t="shared" si="7"/>
        <v>29</v>
      </c>
      <c r="T38" s="103">
        <f t="shared" si="8"/>
        <v>4704</v>
      </c>
      <c r="U38" s="140" t="s">
        <v>525</v>
      </c>
      <c r="V38" s="141" t="s">
        <v>694</v>
      </c>
      <c r="W38" s="141" t="s">
        <v>693</v>
      </c>
      <c r="X38" s="142" t="s">
        <v>668</v>
      </c>
    </row>
    <row r="39" spans="2:24" s="103" customFormat="1" ht="24.75" customHeight="1" x14ac:dyDescent="0.2">
      <c r="B39" s="93">
        <v>35</v>
      </c>
      <c r="C39" s="138" t="s">
        <v>198</v>
      </c>
      <c r="D39" s="168" t="s">
        <v>577</v>
      </c>
      <c r="E39" s="138" t="s">
        <v>70</v>
      </c>
      <c r="F39" s="94">
        <v>1</v>
      </c>
      <c r="G39" s="95">
        <v>156.80000000000001</v>
      </c>
      <c r="H39" s="96">
        <f t="shared" si="0"/>
        <v>156.80000000000001</v>
      </c>
      <c r="I39" s="97"/>
      <c r="J39" s="98">
        <v>1</v>
      </c>
      <c r="K39" s="106">
        <f t="shared" si="9"/>
        <v>1</v>
      </c>
      <c r="L39" s="96">
        <f t="shared" si="10"/>
        <v>156.80000000000001</v>
      </c>
      <c r="M39" s="100"/>
      <c r="N39" s="101">
        <v>130</v>
      </c>
      <c r="O39" s="102">
        <f t="shared" si="4"/>
        <v>2E-3</v>
      </c>
      <c r="P39" s="96">
        <f t="shared" si="5"/>
        <v>40.768000000000008</v>
      </c>
      <c r="R39" s="103">
        <v>54</v>
      </c>
      <c r="S39" s="103">
        <f t="shared" si="7"/>
        <v>53</v>
      </c>
      <c r="T39" s="103">
        <f t="shared" si="8"/>
        <v>8467.2000000000007</v>
      </c>
      <c r="U39" s="140" t="s">
        <v>525</v>
      </c>
      <c r="V39" s="141" t="s">
        <v>694</v>
      </c>
      <c r="W39" s="141" t="s">
        <v>693</v>
      </c>
      <c r="X39" s="142" t="s">
        <v>668</v>
      </c>
    </row>
    <row r="40" spans="2:24" s="103" customFormat="1" ht="24.75" customHeight="1" x14ac:dyDescent="0.2">
      <c r="B40" s="93">
        <v>36</v>
      </c>
      <c r="C40" s="138" t="s">
        <v>201</v>
      </c>
      <c r="D40" s="168" t="s">
        <v>580</v>
      </c>
      <c r="E40" s="138" t="s">
        <v>70</v>
      </c>
      <c r="F40" s="94">
        <v>1</v>
      </c>
      <c r="G40" s="95">
        <v>156.80000000000001</v>
      </c>
      <c r="H40" s="96">
        <f t="shared" si="0"/>
        <v>156.80000000000001</v>
      </c>
      <c r="I40" s="97"/>
      <c r="J40" s="98">
        <v>1</v>
      </c>
      <c r="K40" s="106">
        <f t="shared" si="9"/>
        <v>1</v>
      </c>
      <c r="L40" s="96">
        <f t="shared" si="10"/>
        <v>156.80000000000001</v>
      </c>
      <c r="M40" s="100"/>
      <c r="N40" s="101">
        <v>130</v>
      </c>
      <c r="O40" s="102">
        <f t="shared" si="4"/>
        <v>2E-3</v>
      </c>
      <c r="P40" s="96">
        <f t="shared" si="5"/>
        <v>40.768000000000008</v>
      </c>
      <c r="R40" s="103">
        <v>14</v>
      </c>
      <c r="S40" s="103">
        <f t="shared" si="7"/>
        <v>13</v>
      </c>
      <c r="T40" s="103">
        <f t="shared" si="8"/>
        <v>2195.2000000000003</v>
      </c>
      <c r="U40" s="140" t="s">
        <v>525</v>
      </c>
      <c r="V40" s="141" t="s">
        <v>694</v>
      </c>
      <c r="W40" s="141" t="s">
        <v>693</v>
      </c>
      <c r="X40" s="142" t="s">
        <v>668</v>
      </c>
    </row>
    <row r="41" spans="2:24" s="103" customFormat="1" ht="24.75" customHeight="1" x14ac:dyDescent="0.2">
      <c r="B41" s="93">
        <v>37</v>
      </c>
      <c r="C41" s="138" t="s">
        <v>202</v>
      </c>
      <c r="D41" s="168" t="s">
        <v>581</v>
      </c>
      <c r="E41" s="138" t="s">
        <v>70</v>
      </c>
      <c r="F41" s="94">
        <v>1</v>
      </c>
      <c r="G41" s="95">
        <v>156.80000000000001</v>
      </c>
      <c r="H41" s="96">
        <f t="shared" si="0"/>
        <v>156.80000000000001</v>
      </c>
      <c r="I41" s="97"/>
      <c r="J41" s="98">
        <v>1</v>
      </c>
      <c r="K41" s="106">
        <f t="shared" si="9"/>
        <v>1</v>
      </c>
      <c r="L41" s="96">
        <f t="shared" si="10"/>
        <v>156.80000000000001</v>
      </c>
      <c r="M41" s="100"/>
      <c r="N41" s="101">
        <v>130</v>
      </c>
      <c r="O41" s="102">
        <f t="shared" si="4"/>
        <v>2E-3</v>
      </c>
      <c r="P41" s="96">
        <f t="shared" si="5"/>
        <v>40.768000000000008</v>
      </c>
      <c r="R41" s="103">
        <v>10</v>
      </c>
      <c r="S41" s="103">
        <f t="shared" si="7"/>
        <v>9</v>
      </c>
      <c r="T41" s="103">
        <f t="shared" si="8"/>
        <v>1568</v>
      </c>
      <c r="U41" s="140" t="s">
        <v>525</v>
      </c>
      <c r="V41" s="141" t="s">
        <v>694</v>
      </c>
      <c r="W41" s="141" t="s">
        <v>693</v>
      </c>
      <c r="X41" s="142" t="s">
        <v>668</v>
      </c>
    </row>
    <row r="42" spans="2:24" s="103" customFormat="1" ht="24.75" customHeight="1" x14ac:dyDescent="0.2">
      <c r="B42" s="93">
        <v>38</v>
      </c>
      <c r="C42" s="138" t="s">
        <v>203</v>
      </c>
      <c r="D42" s="168" t="s">
        <v>580</v>
      </c>
      <c r="E42" s="138" t="s">
        <v>70</v>
      </c>
      <c r="F42" s="94">
        <v>1</v>
      </c>
      <c r="G42" s="95">
        <v>156.80000000000001</v>
      </c>
      <c r="H42" s="96">
        <f t="shared" si="0"/>
        <v>156.80000000000001</v>
      </c>
      <c r="I42" s="97"/>
      <c r="J42" s="98">
        <v>1</v>
      </c>
      <c r="K42" s="106">
        <f t="shared" si="9"/>
        <v>1</v>
      </c>
      <c r="L42" s="96">
        <f t="shared" si="10"/>
        <v>156.80000000000001</v>
      </c>
      <c r="M42" s="100"/>
      <c r="N42" s="101">
        <v>130</v>
      </c>
      <c r="O42" s="102">
        <f t="shared" si="4"/>
        <v>2E-3</v>
      </c>
      <c r="P42" s="96">
        <f t="shared" si="5"/>
        <v>40.768000000000008</v>
      </c>
      <c r="R42" s="103">
        <v>6</v>
      </c>
      <c r="S42" s="103">
        <f t="shared" si="7"/>
        <v>5</v>
      </c>
      <c r="T42" s="103">
        <f t="shared" si="8"/>
        <v>940.80000000000007</v>
      </c>
      <c r="U42" s="140" t="s">
        <v>525</v>
      </c>
      <c r="V42" s="141" t="s">
        <v>694</v>
      </c>
      <c r="W42" s="141" t="s">
        <v>693</v>
      </c>
      <c r="X42" s="142" t="s">
        <v>668</v>
      </c>
    </row>
    <row r="43" spans="2:24" s="103" customFormat="1" ht="24.75" customHeight="1" x14ac:dyDescent="0.2">
      <c r="B43" s="93">
        <v>39</v>
      </c>
      <c r="C43" s="138" t="s">
        <v>206</v>
      </c>
      <c r="D43" s="168" t="s">
        <v>580</v>
      </c>
      <c r="E43" s="138" t="s">
        <v>70</v>
      </c>
      <c r="F43" s="94">
        <v>1</v>
      </c>
      <c r="G43" s="95">
        <v>156.80000000000001</v>
      </c>
      <c r="H43" s="96">
        <f t="shared" si="0"/>
        <v>156.80000000000001</v>
      </c>
      <c r="I43" s="97"/>
      <c r="J43" s="98">
        <v>1</v>
      </c>
      <c r="K43" s="106">
        <f t="shared" si="9"/>
        <v>1</v>
      </c>
      <c r="L43" s="96">
        <f t="shared" si="10"/>
        <v>156.80000000000001</v>
      </c>
      <c r="M43" s="100"/>
      <c r="N43" s="101">
        <v>130</v>
      </c>
      <c r="O43" s="102">
        <f t="shared" si="4"/>
        <v>2E-3</v>
      </c>
      <c r="P43" s="96">
        <f t="shared" si="5"/>
        <v>40.768000000000008</v>
      </c>
      <c r="R43" s="103">
        <v>12</v>
      </c>
      <c r="S43" s="103">
        <f t="shared" si="7"/>
        <v>11</v>
      </c>
      <c r="T43" s="103">
        <f t="shared" si="8"/>
        <v>1881.6000000000001</v>
      </c>
      <c r="U43" s="140" t="s">
        <v>525</v>
      </c>
      <c r="V43" s="141" t="s">
        <v>694</v>
      </c>
      <c r="W43" s="141" t="s">
        <v>693</v>
      </c>
      <c r="X43" s="142" t="s">
        <v>668</v>
      </c>
    </row>
    <row r="44" spans="2:24" s="103" customFormat="1" ht="24.75" customHeight="1" x14ac:dyDescent="0.2">
      <c r="B44" s="93">
        <v>40</v>
      </c>
      <c r="C44" s="138" t="s">
        <v>225</v>
      </c>
      <c r="D44" s="168" t="s">
        <v>588</v>
      </c>
      <c r="E44" s="138" t="s">
        <v>70</v>
      </c>
      <c r="F44" s="94">
        <v>1</v>
      </c>
      <c r="G44" s="95">
        <v>156.80000000000001</v>
      </c>
      <c r="H44" s="96">
        <f t="shared" si="0"/>
        <v>156.80000000000001</v>
      </c>
      <c r="I44" s="97"/>
      <c r="J44" s="98">
        <v>1</v>
      </c>
      <c r="K44" s="106">
        <f t="shared" si="9"/>
        <v>1</v>
      </c>
      <c r="L44" s="96">
        <f t="shared" si="10"/>
        <v>156.80000000000001</v>
      </c>
      <c r="M44" s="100"/>
      <c r="N44" s="101">
        <v>130</v>
      </c>
      <c r="O44" s="102">
        <f t="shared" si="4"/>
        <v>2E-3</v>
      </c>
      <c r="P44" s="96">
        <f t="shared" si="5"/>
        <v>40.768000000000008</v>
      </c>
      <c r="R44" s="103">
        <v>10</v>
      </c>
      <c r="S44" s="103">
        <f t="shared" si="7"/>
        <v>9</v>
      </c>
      <c r="T44" s="103">
        <f t="shared" si="8"/>
        <v>1568</v>
      </c>
      <c r="U44" s="140" t="s">
        <v>525</v>
      </c>
      <c r="V44" s="141" t="s">
        <v>694</v>
      </c>
      <c r="W44" s="141" t="s">
        <v>693</v>
      </c>
      <c r="X44" s="142" t="s">
        <v>668</v>
      </c>
    </row>
    <row r="45" spans="2:24" s="103" customFormat="1" ht="24.75" customHeight="1" x14ac:dyDescent="0.2">
      <c r="B45" s="93">
        <v>41</v>
      </c>
      <c r="C45" s="138" t="s">
        <v>451</v>
      </c>
      <c r="D45" s="168" t="s">
        <v>531</v>
      </c>
      <c r="E45" s="138" t="s">
        <v>70</v>
      </c>
      <c r="F45" s="94">
        <v>1</v>
      </c>
      <c r="G45" s="95">
        <v>156.80000000000001</v>
      </c>
      <c r="H45" s="96">
        <f t="shared" si="0"/>
        <v>156.80000000000001</v>
      </c>
      <c r="I45" s="97"/>
      <c r="J45" s="98">
        <v>1</v>
      </c>
      <c r="K45" s="106">
        <f t="shared" si="9"/>
        <v>1</v>
      </c>
      <c r="L45" s="96">
        <f t="shared" si="10"/>
        <v>156.80000000000001</v>
      </c>
      <c r="M45" s="100"/>
      <c r="N45" s="101">
        <v>130</v>
      </c>
      <c r="O45" s="102">
        <f t="shared" si="4"/>
        <v>2E-3</v>
      </c>
      <c r="P45" s="96">
        <f t="shared" si="5"/>
        <v>40.768000000000008</v>
      </c>
      <c r="R45" s="103">
        <v>10</v>
      </c>
      <c r="S45" s="103">
        <f t="shared" si="7"/>
        <v>9</v>
      </c>
      <c r="T45" s="103">
        <f t="shared" si="8"/>
        <v>1568</v>
      </c>
      <c r="U45" s="140" t="s">
        <v>525</v>
      </c>
      <c r="V45" s="141" t="s">
        <v>694</v>
      </c>
      <c r="W45" s="141" t="s">
        <v>693</v>
      </c>
      <c r="X45" s="142" t="s">
        <v>668</v>
      </c>
    </row>
    <row r="46" spans="2:24" s="103" customFormat="1" ht="24.75" customHeight="1" x14ac:dyDescent="0.2">
      <c r="B46" s="93">
        <v>42</v>
      </c>
      <c r="C46" s="138" t="s">
        <v>452</v>
      </c>
      <c r="D46" s="168" t="s">
        <v>592</v>
      </c>
      <c r="E46" s="138" t="s">
        <v>70</v>
      </c>
      <c r="F46" s="94">
        <v>1</v>
      </c>
      <c r="G46" s="95">
        <v>156.80000000000001</v>
      </c>
      <c r="H46" s="96">
        <f t="shared" si="0"/>
        <v>156.80000000000001</v>
      </c>
      <c r="I46" s="97"/>
      <c r="J46" s="98">
        <v>1</v>
      </c>
      <c r="K46" s="106">
        <f t="shared" si="9"/>
        <v>1</v>
      </c>
      <c r="L46" s="96">
        <f t="shared" si="10"/>
        <v>156.80000000000001</v>
      </c>
      <c r="M46" s="100"/>
      <c r="N46" s="101">
        <v>130</v>
      </c>
      <c r="O46" s="102">
        <f t="shared" si="4"/>
        <v>2E-3</v>
      </c>
      <c r="P46" s="96">
        <f t="shared" si="5"/>
        <v>40.768000000000008</v>
      </c>
      <c r="S46" s="103">
        <f t="shared" si="7"/>
        <v>-1</v>
      </c>
      <c r="T46" s="103">
        <f t="shared" si="8"/>
        <v>0</v>
      </c>
      <c r="U46" s="140" t="s">
        <v>525</v>
      </c>
      <c r="V46" s="141" t="s">
        <v>694</v>
      </c>
      <c r="W46" s="141" t="s">
        <v>693</v>
      </c>
      <c r="X46" s="142" t="s">
        <v>668</v>
      </c>
    </row>
    <row r="47" spans="2:24" s="103" customFormat="1" ht="24.75" customHeight="1" x14ac:dyDescent="0.2">
      <c r="B47" s="93">
        <v>43</v>
      </c>
      <c r="C47" s="138" t="s">
        <v>67</v>
      </c>
      <c r="D47" s="168" t="s">
        <v>526</v>
      </c>
      <c r="E47" s="138" t="s">
        <v>70</v>
      </c>
      <c r="F47" s="94">
        <v>1</v>
      </c>
      <c r="G47" s="95">
        <v>156.80000000000001</v>
      </c>
      <c r="H47" s="96">
        <f t="shared" si="0"/>
        <v>156.80000000000001</v>
      </c>
      <c r="I47" s="97"/>
      <c r="J47" s="98">
        <v>1</v>
      </c>
      <c r="K47" s="106">
        <f t="shared" si="9"/>
        <v>1</v>
      </c>
      <c r="L47" s="96">
        <f t="shared" si="10"/>
        <v>156.80000000000001</v>
      </c>
      <c r="M47" s="100"/>
      <c r="N47" s="101">
        <v>130</v>
      </c>
      <c r="O47" s="102">
        <f t="shared" si="4"/>
        <v>2E-3</v>
      </c>
      <c r="P47" s="96">
        <f t="shared" si="5"/>
        <v>40.768000000000008</v>
      </c>
      <c r="R47" s="103">
        <v>3</v>
      </c>
      <c r="S47" s="103">
        <f t="shared" si="7"/>
        <v>2</v>
      </c>
      <c r="T47" s="103">
        <f t="shared" si="8"/>
        <v>470.40000000000003</v>
      </c>
      <c r="U47" s="140" t="s">
        <v>525</v>
      </c>
      <c r="V47" s="141" t="s">
        <v>694</v>
      </c>
      <c r="W47" s="141" t="s">
        <v>693</v>
      </c>
      <c r="X47" s="143" t="s">
        <v>669</v>
      </c>
    </row>
    <row r="48" spans="2:24" s="103" customFormat="1" ht="24.75" customHeight="1" x14ac:dyDescent="0.2">
      <c r="B48" s="93">
        <v>44</v>
      </c>
      <c r="C48" s="138" t="s">
        <v>72</v>
      </c>
      <c r="D48" s="168" t="s">
        <v>527</v>
      </c>
      <c r="E48" s="138" t="s">
        <v>70</v>
      </c>
      <c r="F48" s="94">
        <v>1</v>
      </c>
      <c r="G48" s="95">
        <v>156.80000000000001</v>
      </c>
      <c r="H48" s="96">
        <f t="shared" si="0"/>
        <v>156.80000000000001</v>
      </c>
      <c r="I48" s="97"/>
      <c r="J48" s="98">
        <v>1</v>
      </c>
      <c r="K48" s="106">
        <f t="shared" si="9"/>
        <v>1</v>
      </c>
      <c r="L48" s="96">
        <f t="shared" si="10"/>
        <v>156.80000000000001</v>
      </c>
      <c r="M48" s="100"/>
      <c r="N48" s="101">
        <v>130</v>
      </c>
      <c r="O48" s="102">
        <f t="shared" si="4"/>
        <v>2E-3</v>
      </c>
      <c r="P48" s="96">
        <f t="shared" si="5"/>
        <v>40.768000000000008</v>
      </c>
      <c r="R48" s="103">
        <v>8</v>
      </c>
      <c r="S48" s="103">
        <f t="shared" si="7"/>
        <v>7</v>
      </c>
      <c r="T48" s="103">
        <f t="shared" si="8"/>
        <v>1254.4000000000001</v>
      </c>
      <c r="U48" s="140" t="s">
        <v>525</v>
      </c>
      <c r="V48" s="141" t="s">
        <v>694</v>
      </c>
      <c r="W48" s="141" t="s">
        <v>693</v>
      </c>
      <c r="X48" s="143" t="s">
        <v>669</v>
      </c>
    </row>
    <row r="49" spans="2:24" s="103" customFormat="1" ht="24.75" customHeight="1" x14ac:dyDescent="0.2">
      <c r="B49" s="93">
        <v>45</v>
      </c>
      <c r="C49" s="138" t="s">
        <v>362</v>
      </c>
      <c r="D49" s="168" t="s">
        <v>534</v>
      </c>
      <c r="E49" s="138" t="s">
        <v>70</v>
      </c>
      <c r="F49" s="94">
        <v>1</v>
      </c>
      <c r="G49" s="95">
        <v>156.80000000000001</v>
      </c>
      <c r="H49" s="96">
        <f t="shared" si="0"/>
        <v>156.80000000000001</v>
      </c>
      <c r="I49" s="97"/>
      <c r="J49" s="98">
        <v>1</v>
      </c>
      <c r="K49" s="106">
        <f t="shared" si="9"/>
        <v>1</v>
      </c>
      <c r="L49" s="96">
        <f t="shared" si="10"/>
        <v>156.80000000000001</v>
      </c>
      <c r="M49" s="100"/>
      <c r="N49" s="101">
        <v>130</v>
      </c>
      <c r="O49" s="102">
        <f t="shared" si="4"/>
        <v>2E-3</v>
      </c>
      <c r="P49" s="96">
        <f t="shared" si="5"/>
        <v>40.768000000000008</v>
      </c>
      <c r="R49" s="103">
        <v>2</v>
      </c>
      <c r="S49" s="103">
        <f t="shared" si="7"/>
        <v>1</v>
      </c>
      <c r="T49" s="103">
        <f t="shared" si="8"/>
        <v>313.60000000000002</v>
      </c>
      <c r="U49" s="140" t="s">
        <v>525</v>
      </c>
      <c r="V49" s="141" t="s">
        <v>694</v>
      </c>
      <c r="W49" s="141" t="s">
        <v>693</v>
      </c>
      <c r="X49" s="143" t="s">
        <v>669</v>
      </c>
    </row>
    <row r="50" spans="2:24" s="103" customFormat="1" ht="24.75" customHeight="1" x14ac:dyDescent="0.2">
      <c r="B50" s="93">
        <v>46</v>
      </c>
      <c r="C50" s="138" t="s">
        <v>364</v>
      </c>
      <c r="D50" s="168" t="s">
        <v>535</v>
      </c>
      <c r="E50" s="138" t="s">
        <v>70</v>
      </c>
      <c r="F50" s="94">
        <v>1</v>
      </c>
      <c r="G50" s="95">
        <v>156.80000000000001</v>
      </c>
      <c r="H50" s="96">
        <f t="shared" si="0"/>
        <v>156.80000000000001</v>
      </c>
      <c r="I50" s="97"/>
      <c r="J50" s="98">
        <v>1</v>
      </c>
      <c r="K50" s="106">
        <f t="shared" si="9"/>
        <v>1</v>
      </c>
      <c r="L50" s="96">
        <f t="shared" si="10"/>
        <v>156.80000000000001</v>
      </c>
      <c r="M50" s="100"/>
      <c r="N50" s="101">
        <v>130</v>
      </c>
      <c r="O50" s="102">
        <f t="shared" si="4"/>
        <v>2E-3</v>
      </c>
      <c r="P50" s="96">
        <f t="shared" si="5"/>
        <v>40.768000000000008</v>
      </c>
      <c r="R50" s="103">
        <v>4</v>
      </c>
      <c r="S50" s="103">
        <f t="shared" si="7"/>
        <v>3</v>
      </c>
      <c r="T50" s="103">
        <f t="shared" si="8"/>
        <v>627.20000000000005</v>
      </c>
      <c r="U50" s="140" t="s">
        <v>525</v>
      </c>
      <c r="V50" s="141" t="s">
        <v>694</v>
      </c>
      <c r="W50" s="141" t="s">
        <v>693</v>
      </c>
      <c r="X50" s="143" t="s">
        <v>669</v>
      </c>
    </row>
    <row r="51" spans="2:24" s="103" customFormat="1" ht="24.75" customHeight="1" x14ac:dyDescent="0.2">
      <c r="B51" s="93">
        <v>47</v>
      </c>
      <c r="C51" s="138" t="s">
        <v>366</v>
      </c>
      <c r="D51" s="168" t="s">
        <v>536</v>
      </c>
      <c r="E51" s="138" t="s">
        <v>70</v>
      </c>
      <c r="F51" s="94">
        <v>1</v>
      </c>
      <c r="G51" s="95">
        <v>156.80000000000001</v>
      </c>
      <c r="H51" s="96">
        <f t="shared" si="0"/>
        <v>156.80000000000001</v>
      </c>
      <c r="I51" s="97"/>
      <c r="J51" s="98">
        <v>1</v>
      </c>
      <c r="K51" s="106">
        <f t="shared" si="9"/>
        <v>1</v>
      </c>
      <c r="L51" s="96">
        <f t="shared" si="10"/>
        <v>156.80000000000001</v>
      </c>
      <c r="M51" s="100"/>
      <c r="N51" s="101">
        <v>130</v>
      </c>
      <c r="O51" s="102">
        <f t="shared" si="4"/>
        <v>2E-3</v>
      </c>
      <c r="P51" s="96">
        <f t="shared" si="5"/>
        <v>40.768000000000008</v>
      </c>
      <c r="R51" s="103">
        <v>53</v>
      </c>
      <c r="S51" s="103">
        <f t="shared" si="7"/>
        <v>52</v>
      </c>
      <c r="T51" s="103">
        <f t="shared" si="8"/>
        <v>8310.4000000000015</v>
      </c>
      <c r="U51" s="140" t="s">
        <v>525</v>
      </c>
      <c r="V51" s="141" t="s">
        <v>694</v>
      </c>
      <c r="W51" s="141" t="s">
        <v>693</v>
      </c>
      <c r="X51" s="143" t="s">
        <v>669</v>
      </c>
    </row>
    <row r="52" spans="2:24" s="103" customFormat="1" ht="24.75" customHeight="1" x14ac:dyDescent="0.2">
      <c r="B52" s="93">
        <v>48</v>
      </c>
      <c r="C52" s="138" t="s">
        <v>368</v>
      </c>
      <c r="D52" s="168" t="s">
        <v>537</v>
      </c>
      <c r="E52" s="138" t="s">
        <v>70</v>
      </c>
      <c r="F52" s="94">
        <v>1</v>
      </c>
      <c r="G52" s="95">
        <v>156.80000000000001</v>
      </c>
      <c r="H52" s="96">
        <f t="shared" si="0"/>
        <v>156.80000000000001</v>
      </c>
      <c r="I52" s="97"/>
      <c r="J52" s="98">
        <v>1</v>
      </c>
      <c r="K52" s="106">
        <f t="shared" si="9"/>
        <v>1</v>
      </c>
      <c r="L52" s="96">
        <f t="shared" si="10"/>
        <v>156.80000000000001</v>
      </c>
      <c r="M52" s="100"/>
      <c r="N52" s="101">
        <v>130</v>
      </c>
      <c r="O52" s="102">
        <f t="shared" si="4"/>
        <v>2E-3</v>
      </c>
      <c r="P52" s="96">
        <f t="shared" si="5"/>
        <v>40.768000000000008</v>
      </c>
      <c r="R52" s="103">
        <v>6</v>
      </c>
      <c r="S52" s="103">
        <f t="shared" si="7"/>
        <v>5</v>
      </c>
      <c r="T52" s="103">
        <f t="shared" si="8"/>
        <v>940.80000000000007</v>
      </c>
      <c r="U52" s="140" t="s">
        <v>525</v>
      </c>
      <c r="V52" s="141" t="s">
        <v>694</v>
      </c>
      <c r="W52" s="141" t="s">
        <v>693</v>
      </c>
      <c r="X52" s="143" t="s">
        <v>669</v>
      </c>
    </row>
    <row r="53" spans="2:24" s="103" customFormat="1" ht="24.75" customHeight="1" x14ac:dyDescent="0.2">
      <c r="B53" s="93">
        <v>49</v>
      </c>
      <c r="C53" s="138" t="s">
        <v>370</v>
      </c>
      <c r="D53" s="168" t="s">
        <v>538</v>
      </c>
      <c r="E53" s="138" t="s">
        <v>70</v>
      </c>
      <c r="F53" s="94">
        <v>1</v>
      </c>
      <c r="G53" s="95">
        <v>156.80000000000001</v>
      </c>
      <c r="H53" s="96">
        <f t="shared" si="0"/>
        <v>156.80000000000001</v>
      </c>
      <c r="I53" s="97"/>
      <c r="J53" s="98">
        <v>1</v>
      </c>
      <c r="K53" s="106">
        <f t="shared" si="9"/>
        <v>1</v>
      </c>
      <c r="L53" s="96">
        <f t="shared" si="10"/>
        <v>156.80000000000001</v>
      </c>
      <c r="M53" s="100"/>
      <c r="N53" s="101">
        <v>130</v>
      </c>
      <c r="O53" s="102">
        <f t="shared" si="4"/>
        <v>2E-3</v>
      </c>
      <c r="P53" s="96">
        <f t="shared" si="5"/>
        <v>40.768000000000008</v>
      </c>
      <c r="R53" s="103">
        <v>4</v>
      </c>
      <c r="S53" s="103">
        <f t="shared" si="7"/>
        <v>3</v>
      </c>
      <c r="T53" s="103">
        <f t="shared" si="8"/>
        <v>627.20000000000005</v>
      </c>
      <c r="U53" s="140" t="s">
        <v>525</v>
      </c>
      <c r="V53" s="141" t="s">
        <v>694</v>
      </c>
      <c r="W53" s="141" t="s">
        <v>693</v>
      </c>
      <c r="X53" s="143" t="s">
        <v>669</v>
      </c>
    </row>
    <row r="54" spans="2:24" s="103" customFormat="1" ht="24.75" customHeight="1" x14ac:dyDescent="0.2">
      <c r="B54" s="93">
        <v>50</v>
      </c>
      <c r="C54" s="138" t="s">
        <v>103</v>
      </c>
      <c r="D54" s="168" t="s">
        <v>539</v>
      </c>
      <c r="E54" s="138" t="s">
        <v>70</v>
      </c>
      <c r="F54" s="94">
        <v>1</v>
      </c>
      <c r="G54" s="95">
        <v>156.80000000000001</v>
      </c>
      <c r="H54" s="96">
        <f t="shared" si="0"/>
        <v>156.80000000000001</v>
      </c>
      <c r="I54" s="97"/>
      <c r="J54" s="98">
        <v>1</v>
      </c>
      <c r="K54" s="106">
        <f t="shared" si="9"/>
        <v>1</v>
      </c>
      <c r="L54" s="96">
        <f t="shared" si="10"/>
        <v>156.80000000000001</v>
      </c>
      <c r="M54" s="100"/>
      <c r="N54" s="101">
        <v>130</v>
      </c>
      <c r="O54" s="102">
        <f t="shared" si="4"/>
        <v>2E-3</v>
      </c>
      <c r="P54" s="96">
        <f t="shared" si="5"/>
        <v>40.768000000000008</v>
      </c>
      <c r="R54" s="103">
        <v>465</v>
      </c>
      <c r="S54" s="103">
        <f t="shared" si="7"/>
        <v>464</v>
      </c>
      <c r="T54" s="103">
        <f t="shared" si="8"/>
        <v>72912</v>
      </c>
      <c r="U54" s="140" t="s">
        <v>525</v>
      </c>
      <c r="V54" s="141" t="s">
        <v>694</v>
      </c>
      <c r="W54" s="141" t="s">
        <v>693</v>
      </c>
      <c r="X54" s="143" t="s">
        <v>669</v>
      </c>
    </row>
    <row r="55" spans="2:24" s="103" customFormat="1" ht="24.75" customHeight="1" x14ac:dyDescent="0.2">
      <c r="B55" s="93">
        <v>51</v>
      </c>
      <c r="C55" s="138" t="s">
        <v>106</v>
      </c>
      <c r="D55" s="168" t="s">
        <v>541</v>
      </c>
      <c r="E55" s="138" t="s">
        <v>70</v>
      </c>
      <c r="F55" s="94">
        <v>1</v>
      </c>
      <c r="G55" s="95">
        <v>156.80000000000001</v>
      </c>
      <c r="H55" s="96">
        <f t="shared" si="0"/>
        <v>156.80000000000001</v>
      </c>
      <c r="I55" s="97"/>
      <c r="J55" s="98">
        <v>1</v>
      </c>
      <c r="K55" s="106">
        <f t="shared" si="9"/>
        <v>1</v>
      </c>
      <c r="L55" s="96">
        <f t="shared" si="10"/>
        <v>156.80000000000001</v>
      </c>
      <c r="M55" s="100"/>
      <c r="N55" s="101">
        <v>130</v>
      </c>
      <c r="O55" s="102">
        <f t="shared" si="4"/>
        <v>2E-3</v>
      </c>
      <c r="P55" s="96">
        <f t="shared" si="5"/>
        <v>40.768000000000008</v>
      </c>
      <c r="R55" s="103">
        <v>97</v>
      </c>
      <c r="S55" s="103">
        <f t="shared" si="7"/>
        <v>96</v>
      </c>
      <c r="T55" s="103">
        <f t="shared" si="8"/>
        <v>15209.6</v>
      </c>
      <c r="U55" s="140" t="s">
        <v>525</v>
      </c>
      <c r="V55" s="141" t="s">
        <v>694</v>
      </c>
      <c r="W55" s="141" t="s">
        <v>693</v>
      </c>
      <c r="X55" s="143" t="s">
        <v>669</v>
      </c>
    </row>
    <row r="56" spans="2:24" s="103" customFormat="1" ht="24.75" customHeight="1" x14ac:dyDescent="0.2">
      <c r="B56" s="93">
        <v>52</v>
      </c>
      <c r="C56" s="138" t="s">
        <v>107</v>
      </c>
      <c r="D56" s="168" t="s">
        <v>542</v>
      </c>
      <c r="E56" s="138" t="s">
        <v>70</v>
      </c>
      <c r="F56" s="94">
        <v>1</v>
      </c>
      <c r="G56" s="95">
        <v>156.80000000000001</v>
      </c>
      <c r="H56" s="96">
        <f t="shared" si="0"/>
        <v>156.80000000000001</v>
      </c>
      <c r="I56" s="97"/>
      <c r="J56" s="98">
        <v>1</v>
      </c>
      <c r="K56" s="106">
        <f t="shared" si="9"/>
        <v>1</v>
      </c>
      <c r="L56" s="96">
        <f t="shared" si="10"/>
        <v>156.80000000000001</v>
      </c>
      <c r="M56" s="100"/>
      <c r="N56" s="101">
        <v>130</v>
      </c>
      <c r="O56" s="102">
        <f t="shared" si="4"/>
        <v>2E-3</v>
      </c>
      <c r="P56" s="96">
        <f t="shared" si="5"/>
        <v>40.768000000000008</v>
      </c>
      <c r="R56" s="103">
        <v>12</v>
      </c>
      <c r="S56" s="103">
        <f t="shared" si="7"/>
        <v>11</v>
      </c>
      <c r="T56" s="103">
        <f t="shared" si="8"/>
        <v>1881.6000000000001</v>
      </c>
      <c r="U56" s="140" t="s">
        <v>525</v>
      </c>
      <c r="V56" s="141" t="s">
        <v>694</v>
      </c>
      <c r="W56" s="141" t="s">
        <v>693</v>
      </c>
      <c r="X56" s="143" t="s">
        <v>669</v>
      </c>
    </row>
    <row r="57" spans="2:24" s="103" customFormat="1" ht="24.75" customHeight="1" x14ac:dyDescent="0.2">
      <c r="B57" s="93">
        <v>53</v>
      </c>
      <c r="C57" s="138" t="s">
        <v>108</v>
      </c>
      <c r="D57" s="168" t="s">
        <v>543</v>
      </c>
      <c r="E57" s="138" t="s">
        <v>70</v>
      </c>
      <c r="F57" s="94">
        <v>1</v>
      </c>
      <c r="G57" s="95">
        <v>156.80000000000001</v>
      </c>
      <c r="H57" s="96">
        <f t="shared" si="0"/>
        <v>156.80000000000001</v>
      </c>
      <c r="I57" s="97"/>
      <c r="J57" s="98">
        <v>1</v>
      </c>
      <c r="K57" s="106">
        <f t="shared" si="9"/>
        <v>1</v>
      </c>
      <c r="L57" s="96">
        <f t="shared" si="10"/>
        <v>156.80000000000001</v>
      </c>
      <c r="M57" s="100"/>
      <c r="N57" s="101">
        <v>130</v>
      </c>
      <c r="O57" s="102">
        <f t="shared" si="4"/>
        <v>2E-3</v>
      </c>
      <c r="P57" s="96">
        <f t="shared" si="5"/>
        <v>40.768000000000008</v>
      </c>
      <c r="R57" s="103">
        <v>3</v>
      </c>
      <c r="S57" s="103">
        <f t="shared" si="7"/>
        <v>2</v>
      </c>
      <c r="T57" s="103">
        <f t="shared" si="8"/>
        <v>470.40000000000003</v>
      </c>
      <c r="U57" s="140" t="s">
        <v>525</v>
      </c>
      <c r="V57" s="141" t="s">
        <v>694</v>
      </c>
      <c r="W57" s="141" t="s">
        <v>693</v>
      </c>
      <c r="X57" s="143" t="s">
        <v>669</v>
      </c>
    </row>
    <row r="58" spans="2:24" s="103" customFormat="1" ht="24.75" customHeight="1" x14ac:dyDescent="0.2">
      <c r="B58" s="93">
        <v>54</v>
      </c>
      <c r="C58" s="138" t="s">
        <v>109</v>
      </c>
      <c r="D58" s="168" t="s">
        <v>543</v>
      </c>
      <c r="E58" s="138" t="s">
        <v>70</v>
      </c>
      <c r="F58" s="94">
        <v>1</v>
      </c>
      <c r="G58" s="95">
        <v>156.80000000000001</v>
      </c>
      <c r="H58" s="96">
        <f t="shared" si="0"/>
        <v>156.80000000000001</v>
      </c>
      <c r="I58" s="97"/>
      <c r="J58" s="98">
        <v>1</v>
      </c>
      <c r="K58" s="106">
        <f t="shared" si="9"/>
        <v>1</v>
      </c>
      <c r="L58" s="96">
        <f t="shared" si="10"/>
        <v>156.80000000000001</v>
      </c>
      <c r="M58" s="100"/>
      <c r="N58" s="101">
        <v>130</v>
      </c>
      <c r="O58" s="102">
        <f t="shared" si="4"/>
        <v>2E-3</v>
      </c>
      <c r="P58" s="96">
        <f t="shared" si="5"/>
        <v>40.768000000000008</v>
      </c>
      <c r="U58" s="140" t="s">
        <v>525</v>
      </c>
      <c r="V58" s="141" t="s">
        <v>694</v>
      </c>
      <c r="W58" s="141" t="s">
        <v>693</v>
      </c>
      <c r="X58" s="143" t="s">
        <v>669</v>
      </c>
    </row>
    <row r="59" spans="2:24" s="103" customFormat="1" ht="24.75" customHeight="1" x14ac:dyDescent="0.2">
      <c r="B59" s="93">
        <v>55</v>
      </c>
      <c r="C59" s="138" t="s">
        <v>116</v>
      </c>
      <c r="D59" s="168" t="s">
        <v>547</v>
      </c>
      <c r="E59" s="138" t="s">
        <v>70</v>
      </c>
      <c r="F59" s="94">
        <v>1</v>
      </c>
      <c r="G59" s="95">
        <v>156.80000000000001</v>
      </c>
      <c r="H59" s="96">
        <f t="shared" si="0"/>
        <v>156.80000000000001</v>
      </c>
      <c r="I59" s="97"/>
      <c r="J59" s="98">
        <v>1</v>
      </c>
      <c r="K59" s="106">
        <f t="shared" si="9"/>
        <v>1</v>
      </c>
      <c r="L59" s="96">
        <f t="shared" si="10"/>
        <v>156.80000000000001</v>
      </c>
      <c r="M59" s="100"/>
      <c r="N59" s="101">
        <v>130</v>
      </c>
      <c r="O59" s="102">
        <f t="shared" si="4"/>
        <v>2E-3</v>
      </c>
      <c r="P59" s="96">
        <f t="shared" si="5"/>
        <v>40.768000000000008</v>
      </c>
      <c r="U59" s="140" t="s">
        <v>525</v>
      </c>
      <c r="V59" s="141" t="s">
        <v>694</v>
      </c>
      <c r="W59" s="141" t="s">
        <v>693</v>
      </c>
      <c r="X59" s="143" t="s">
        <v>669</v>
      </c>
    </row>
    <row r="60" spans="2:24" s="103" customFormat="1" ht="24.75" customHeight="1" x14ac:dyDescent="0.2">
      <c r="B60" s="93">
        <v>56</v>
      </c>
      <c r="C60" s="138" t="s">
        <v>117</v>
      </c>
      <c r="D60" s="168" t="s">
        <v>547</v>
      </c>
      <c r="E60" s="138" t="s">
        <v>70</v>
      </c>
      <c r="F60" s="94">
        <v>1</v>
      </c>
      <c r="G60" s="95">
        <v>156.80000000000001</v>
      </c>
      <c r="H60" s="96">
        <f t="shared" si="0"/>
        <v>156.80000000000001</v>
      </c>
      <c r="I60" s="97"/>
      <c r="J60" s="98">
        <v>1</v>
      </c>
      <c r="K60" s="106">
        <f t="shared" si="9"/>
        <v>1</v>
      </c>
      <c r="L60" s="96">
        <f t="shared" si="10"/>
        <v>156.80000000000001</v>
      </c>
      <c r="M60" s="100"/>
      <c r="N60" s="101">
        <v>130</v>
      </c>
      <c r="O60" s="102">
        <f t="shared" si="4"/>
        <v>2E-3</v>
      </c>
      <c r="P60" s="96">
        <f t="shared" si="5"/>
        <v>40.768000000000008</v>
      </c>
      <c r="U60" s="140" t="s">
        <v>525</v>
      </c>
      <c r="V60" s="141" t="s">
        <v>694</v>
      </c>
      <c r="W60" s="141" t="s">
        <v>693</v>
      </c>
      <c r="X60" s="143" t="s">
        <v>669</v>
      </c>
    </row>
    <row r="61" spans="2:24" s="103" customFormat="1" ht="24.75" customHeight="1" x14ac:dyDescent="0.2">
      <c r="B61" s="93">
        <v>57</v>
      </c>
      <c r="C61" s="138" t="s">
        <v>119</v>
      </c>
      <c r="D61" s="168" t="s">
        <v>547</v>
      </c>
      <c r="E61" s="138" t="s">
        <v>70</v>
      </c>
      <c r="F61" s="94">
        <v>1</v>
      </c>
      <c r="G61" s="95">
        <v>156.80000000000001</v>
      </c>
      <c r="H61" s="96">
        <f t="shared" si="0"/>
        <v>156.80000000000001</v>
      </c>
      <c r="I61" s="97"/>
      <c r="J61" s="98">
        <v>1</v>
      </c>
      <c r="K61" s="106">
        <f t="shared" si="9"/>
        <v>1</v>
      </c>
      <c r="L61" s="96">
        <f t="shared" si="10"/>
        <v>156.80000000000001</v>
      </c>
      <c r="M61" s="100"/>
      <c r="N61" s="101">
        <v>130</v>
      </c>
      <c r="O61" s="102">
        <f t="shared" si="4"/>
        <v>2E-3</v>
      </c>
      <c r="P61" s="96">
        <f t="shared" si="5"/>
        <v>40.768000000000008</v>
      </c>
      <c r="U61" s="140" t="s">
        <v>525</v>
      </c>
      <c r="V61" s="141" t="s">
        <v>694</v>
      </c>
      <c r="W61" s="141" t="s">
        <v>693</v>
      </c>
      <c r="X61" s="143" t="s">
        <v>669</v>
      </c>
    </row>
    <row r="62" spans="2:24" s="103" customFormat="1" ht="24.75" customHeight="1" x14ac:dyDescent="0.2">
      <c r="B62" s="93">
        <v>58</v>
      </c>
      <c r="C62" s="138" t="s">
        <v>120</v>
      </c>
      <c r="D62" s="168" t="s">
        <v>547</v>
      </c>
      <c r="E62" s="138" t="s">
        <v>70</v>
      </c>
      <c r="F62" s="94">
        <v>1</v>
      </c>
      <c r="G62" s="95">
        <v>156.80000000000001</v>
      </c>
      <c r="H62" s="96">
        <f t="shared" si="0"/>
        <v>156.80000000000001</v>
      </c>
      <c r="I62" s="97"/>
      <c r="J62" s="98">
        <v>1</v>
      </c>
      <c r="K62" s="106">
        <f t="shared" si="9"/>
        <v>1</v>
      </c>
      <c r="L62" s="96">
        <f t="shared" si="10"/>
        <v>156.80000000000001</v>
      </c>
      <c r="M62" s="100"/>
      <c r="N62" s="101">
        <v>130</v>
      </c>
      <c r="O62" s="102">
        <f t="shared" si="4"/>
        <v>2E-3</v>
      </c>
      <c r="P62" s="96">
        <f t="shared" si="5"/>
        <v>40.768000000000008</v>
      </c>
      <c r="U62" s="140" t="s">
        <v>525</v>
      </c>
      <c r="V62" s="141" t="s">
        <v>694</v>
      </c>
      <c r="W62" s="141" t="s">
        <v>693</v>
      </c>
      <c r="X62" s="143" t="s">
        <v>669</v>
      </c>
    </row>
    <row r="63" spans="2:24" s="103" customFormat="1" ht="24.75" customHeight="1" x14ac:dyDescent="0.2">
      <c r="B63" s="93">
        <v>59</v>
      </c>
      <c r="C63" s="138" t="s">
        <v>122</v>
      </c>
      <c r="D63" s="168" t="s">
        <v>547</v>
      </c>
      <c r="E63" s="138" t="s">
        <v>70</v>
      </c>
      <c r="F63" s="94">
        <v>1</v>
      </c>
      <c r="G63" s="95">
        <v>156.80000000000001</v>
      </c>
      <c r="H63" s="96">
        <f t="shared" si="0"/>
        <v>156.80000000000001</v>
      </c>
      <c r="I63" s="97"/>
      <c r="J63" s="98">
        <v>1</v>
      </c>
      <c r="K63" s="106">
        <f t="shared" si="9"/>
        <v>1</v>
      </c>
      <c r="L63" s="96">
        <f t="shared" si="10"/>
        <v>156.80000000000001</v>
      </c>
      <c r="M63" s="100"/>
      <c r="N63" s="101">
        <v>130</v>
      </c>
      <c r="O63" s="102">
        <f t="shared" si="4"/>
        <v>2E-3</v>
      </c>
      <c r="P63" s="96">
        <f t="shared" si="5"/>
        <v>40.768000000000008</v>
      </c>
      <c r="U63" s="140" t="s">
        <v>525</v>
      </c>
      <c r="V63" s="141" t="s">
        <v>694</v>
      </c>
      <c r="W63" s="141" t="s">
        <v>693</v>
      </c>
      <c r="X63" s="143" t="s">
        <v>669</v>
      </c>
    </row>
    <row r="64" spans="2:24" s="103" customFormat="1" ht="24.75" customHeight="1" x14ac:dyDescent="0.2">
      <c r="B64" s="93">
        <v>60</v>
      </c>
      <c r="C64" s="138" t="s">
        <v>124</v>
      </c>
      <c r="D64" s="168" t="s">
        <v>548</v>
      </c>
      <c r="E64" s="138" t="s">
        <v>70</v>
      </c>
      <c r="F64" s="94">
        <v>1</v>
      </c>
      <c r="G64" s="95">
        <v>156.80000000000001</v>
      </c>
      <c r="H64" s="96">
        <f t="shared" si="0"/>
        <v>156.80000000000001</v>
      </c>
      <c r="I64" s="97"/>
      <c r="J64" s="98">
        <v>1</v>
      </c>
      <c r="K64" s="106">
        <f t="shared" si="9"/>
        <v>1</v>
      </c>
      <c r="L64" s="96">
        <f t="shared" si="10"/>
        <v>156.80000000000001</v>
      </c>
      <c r="M64" s="100"/>
      <c r="N64" s="101">
        <v>130</v>
      </c>
      <c r="O64" s="102">
        <f t="shared" si="4"/>
        <v>2E-3</v>
      </c>
      <c r="P64" s="96">
        <f t="shared" si="5"/>
        <v>40.768000000000008</v>
      </c>
      <c r="U64" s="140" t="s">
        <v>525</v>
      </c>
      <c r="V64" s="141" t="s">
        <v>694</v>
      </c>
      <c r="W64" s="141" t="s">
        <v>693</v>
      </c>
      <c r="X64" s="143" t="s">
        <v>669</v>
      </c>
    </row>
    <row r="65" spans="2:24" s="103" customFormat="1" ht="24.75" customHeight="1" x14ac:dyDescent="0.2">
      <c r="B65" s="93">
        <v>61</v>
      </c>
      <c r="C65" s="138" t="s">
        <v>129</v>
      </c>
      <c r="D65" s="168" t="s">
        <v>547</v>
      </c>
      <c r="E65" s="138" t="s">
        <v>70</v>
      </c>
      <c r="F65" s="94">
        <v>1</v>
      </c>
      <c r="G65" s="95">
        <v>156.80000000000001</v>
      </c>
      <c r="H65" s="96">
        <f t="shared" si="0"/>
        <v>156.80000000000001</v>
      </c>
      <c r="I65" s="97"/>
      <c r="J65" s="98">
        <v>1</v>
      </c>
      <c r="K65" s="106">
        <f>J65/F65</f>
        <v>1</v>
      </c>
      <c r="L65" s="96">
        <f>J65*G65</f>
        <v>156.80000000000001</v>
      </c>
      <c r="M65" s="100"/>
      <c r="N65" s="101">
        <v>130</v>
      </c>
      <c r="O65" s="102">
        <f t="shared" si="4"/>
        <v>2E-3</v>
      </c>
      <c r="P65" s="96">
        <f t="shared" si="5"/>
        <v>40.768000000000008</v>
      </c>
      <c r="R65" s="103">
        <v>36</v>
      </c>
      <c r="S65" s="103">
        <f t="shared" ref="S65:S87" si="11">R65-J65</f>
        <v>35</v>
      </c>
      <c r="T65" s="103">
        <f t="shared" ref="T65:T87" si="12">R65*G65</f>
        <v>5644.8</v>
      </c>
      <c r="U65" s="140" t="s">
        <v>525</v>
      </c>
      <c r="V65" s="141" t="s">
        <v>694</v>
      </c>
      <c r="W65" s="141" t="s">
        <v>693</v>
      </c>
      <c r="X65" s="143" t="s">
        <v>669</v>
      </c>
    </row>
    <row r="66" spans="2:24" s="103" customFormat="1" ht="24.75" customHeight="1" x14ac:dyDescent="0.2">
      <c r="B66" s="93">
        <v>62</v>
      </c>
      <c r="C66" s="138" t="s">
        <v>131</v>
      </c>
      <c r="D66" s="168" t="s">
        <v>548</v>
      </c>
      <c r="E66" s="138" t="s">
        <v>70</v>
      </c>
      <c r="F66" s="94">
        <v>1</v>
      </c>
      <c r="G66" s="95">
        <v>156.80000000000001</v>
      </c>
      <c r="H66" s="96">
        <f t="shared" si="0"/>
        <v>156.80000000000001</v>
      </c>
      <c r="I66" s="97"/>
      <c r="J66" s="98">
        <v>1</v>
      </c>
      <c r="K66" s="106">
        <f t="shared" ref="K66:K94" si="13">J66/F66</f>
        <v>1</v>
      </c>
      <c r="L66" s="96">
        <f>J66*G66</f>
        <v>156.80000000000001</v>
      </c>
      <c r="M66" s="100"/>
      <c r="N66" s="101">
        <v>130</v>
      </c>
      <c r="O66" s="102">
        <f t="shared" si="4"/>
        <v>2E-3</v>
      </c>
      <c r="P66" s="96">
        <f t="shared" si="5"/>
        <v>40.768000000000008</v>
      </c>
      <c r="R66" s="103">
        <v>4</v>
      </c>
      <c r="S66" s="103">
        <f t="shared" si="11"/>
        <v>3</v>
      </c>
      <c r="T66" s="103">
        <f t="shared" si="12"/>
        <v>627.20000000000005</v>
      </c>
      <c r="U66" s="140" t="s">
        <v>525</v>
      </c>
      <c r="V66" s="141" t="s">
        <v>694</v>
      </c>
      <c r="W66" s="141" t="s">
        <v>693</v>
      </c>
      <c r="X66" s="143" t="s">
        <v>669</v>
      </c>
    </row>
    <row r="67" spans="2:24" s="103" customFormat="1" ht="24.75" customHeight="1" x14ac:dyDescent="0.2">
      <c r="B67" s="93">
        <v>63</v>
      </c>
      <c r="C67" s="138" t="s">
        <v>132</v>
      </c>
      <c r="D67" s="168" t="s">
        <v>549</v>
      </c>
      <c r="E67" s="138" t="s">
        <v>70</v>
      </c>
      <c r="F67" s="94">
        <v>1</v>
      </c>
      <c r="G67" s="95">
        <v>156.80000000000001</v>
      </c>
      <c r="H67" s="96">
        <f t="shared" si="0"/>
        <v>156.80000000000001</v>
      </c>
      <c r="I67" s="97"/>
      <c r="J67" s="98">
        <v>1</v>
      </c>
      <c r="K67" s="106">
        <f t="shared" si="13"/>
        <v>1</v>
      </c>
      <c r="L67" s="96">
        <f t="shared" ref="L67:L94" si="14">J67*G67</f>
        <v>156.80000000000001</v>
      </c>
      <c r="M67" s="100"/>
      <c r="N67" s="101">
        <v>130</v>
      </c>
      <c r="O67" s="102">
        <f t="shared" si="4"/>
        <v>2E-3</v>
      </c>
      <c r="P67" s="96">
        <f t="shared" si="5"/>
        <v>40.768000000000008</v>
      </c>
      <c r="R67" s="103">
        <v>112</v>
      </c>
      <c r="S67" s="103">
        <f t="shared" si="11"/>
        <v>111</v>
      </c>
      <c r="T67" s="103">
        <f t="shared" si="12"/>
        <v>17561.600000000002</v>
      </c>
      <c r="U67" s="140" t="s">
        <v>525</v>
      </c>
      <c r="V67" s="141" t="s">
        <v>694</v>
      </c>
      <c r="W67" s="141" t="s">
        <v>693</v>
      </c>
      <c r="X67" s="143" t="s">
        <v>669</v>
      </c>
    </row>
    <row r="68" spans="2:24" s="103" customFormat="1" ht="24.75" customHeight="1" x14ac:dyDescent="0.2">
      <c r="B68" s="93">
        <v>64</v>
      </c>
      <c r="C68" s="138" t="s">
        <v>133</v>
      </c>
      <c r="D68" s="168" t="s">
        <v>549</v>
      </c>
      <c r="E68" s="138" t="s">
        <v>70</v>
      </c>
      <c r="F68" s="94">
        <v>1</v>
      </c>
      <c r="G68" s="95">
        <v>156.80000000000001</v>
      </c>
      <c r="H68" s="96">
        <f t="shared" si="0"/>
        <v>156.80000000000001</v>
      </c>
      <c r="I68" s="97"/>
      <c r="J68" s="98">
        <v>1</v>
      </c>
      <c r="K68" s="106">
        <f t="shared" si="13"/>
        <v>1</v>
      </c>
      <c r="L68" s="96">
        <f t="shared" si="14"/>
        <v>156.80000000000001</v>
      </c>
      <c r="M68" s="100"/>
      <c r="N68" s="101">
        <v>130</v>
      </c>
      <c r="O68" s="102">
        <f t="shared" si="4"/>
        <v>2E-3</v>
      </c>
      <c r="P68" s="96">
        <f t="shared" si="5"/>
        <v>40.768000000000008</v>
      </c>
      <c r="R68" s="103">
        <v>30</v>
      </c>
      <c r="S68" s="103">
        <f t="shared" si="11"/>
        <v>29</v>
      </c>
      <c r="T68" s="103">
        <f t="shared" si="12"/>
        <v>4704</v>
      </c>
      <c r="U68" s="140" t="s">
        <v>525</v>
      </c>
      <c r="V68" s="141" t="s">
        <v>694</v>
      </c>
      <c r="W68" s="141" t="s">
        <v>693</v>
      </c>
      <c r="X68" s="143" t="s">
        <v>669</v>
      </c>
    </row>
    <row r="69" spans="2:24" s="103" customFormat="1" ht="24.75" customHeight="1" x14ac:dyDescent="0.2">
      <c r="B69" s="93">
        <v>65</v>
      </c>
      <c r="C69" s="138" t="s">
        <v>134</v>
      </c>
      <c r="D69" s="168" t="s">
        <v>549</v>
      </c>
      <c r="E69" s="138" t="s">
        <v>70</v>
      </c>
      <c r="F69" s="94">
        <v>1</v>
      </c>
      <c r="G69" s="95">
        <v>156.80000000000001</v>
      </c>
      <c r="H69" s="96">
        <f t="shared" ref="H69:H124" si="15">F69*G69</f>
        <v>156.80000000000001</v>
      </c>
      <c r="I69" s="97"/>
      <c r="J69" s="98">
        <v>1</v>
      </c>
      <c r="K69" s="106">
        <f t="shared" si="13"/>
        <v>1</v>
      </c>
      <c r="L69" s="96">
        <f t="shared" si="14"/>
        <v>156.80000000000001</v>
      </c>
      <c r="M69" s="100"/>
      <c r="N69" s="101">
        <v>130</v>
      </c>
      <c r="O69" s="102">
        <f t="shared" si="4"/>
        <v>2E-3</v>
      </c>
      <c r="P69" s="96">
        <f t="shared" si="5"/>
        <v>40.768000000000008</v>
      </c>
      <c r="R69" s="103">
        <v>54</v>
      </c>
      <c r="S69" s="103">
        <f t="shared" si="11"/>
        <v>53</v>
      </c>
      <c r="T69" s="103">
        <f t="shared" si="12"/>
        <v>8467.2000000000007</v>
      </c>
      <c r="U69" s="140" t="s">
        <v>525</v>
      </c>
      <c r="V69" s="141" t="s">
        <v>694</v>
      </c>
      <c r="W69" s="141" t="s">
        <v>693</v>
      </c>
      <c r="X69" s="143" t="s">
        <v>669</v>
      </c>
    </row>
    <row r="70" spans="2:24" s="103" customFormat="1" ht="24.75" customHeight="1" x14ac:dyDescent="0.2">
      <c r="B70" s="93">
        <v>66</v>
      </c>
      <c r="C70" s="138" t="s">
        <v>135</v>
      </c>
      <c r="D70" s="168" t="s">
        <v>549</v>
      </c>
      <c r="E70" s="138" t="s">
        <v>70</v>
      </c>
      <c r="F70" s="94">
        <v>1</v>
      </c>
      <c r="G70" s="95">
        <v>156.80000000000001</v>
      </c>
      <c r="H70" s="96">
        <f t="shared" si="15"/>
        <v>156.80000000000001</v>
      </c>
      <c r="I70" s="97"/>
      <c r="J70" s="98">
        <v>1</v>
      </c>
      <c r="K70" s="106">
        <f t="shared" si="13"/>
        <v>1</v>
      </c>
      <c r="L70" s="96">
        <f t="shared" si="14"/>
        <v>156.80000000000001</v>
      </c>
      <c r="M70" s="100"/>
      <c r="N70" s="101">
        <v>130</v>
      </c>
      <c r="O70" s="102">
        <f t="shared" ref="O70:O133" si="16">0.2%</f>
        <v>2E-3</v>
      </c>
      <c r="P70" s="96">
        <f t="shared" ref="P70:P133" si="17">(O70*N70)*L70</f>
        <v>40.768000000000008</v>
      </c>
      <c r="R70" s="103">
        <v>14</v>
      </c>
      <c r="S70" s="103">
        <f t="shared" si="11"/>
        <v>13</v>
      </c>
      <c r="T70" s="103">
        <f t="shared" si="12"/>
        <v>2195.2000000000003</v>
      </c>
      <c r="U70" s="140" t="s">
        <v>525</v>
      </c>
      <c r="V70" s="141" t="s">
        <v>694</v>
      </c>
      <c r="W70" s="141" t="s">
        <v>693</v>
      </c>
      <c r="X70" s="143" t="s">
        <v>669</v>
      </c>
    </row>
    <row r="71" spans="2:24" s="103" customFormat="1" ht="24.75" customHeight="1" x14ac:dyDescent="0.2">
      <c r="B71" s="93">
        <v>67</v>
      </c>
      <c r="C71" s="138" t="s">
        <v>136</v>
      </c>
      <c r="D71" s="168" t="s">
        <v>549</v>
      </c>
      <c r="E71" s="138" t="s">
        <v>70</v>
      </c>
      <c r="F71" s="94">
        <v>1</v>
      </c>
      <c r="G71" s="95">
        <v>156.80000000000001</v>
      </c>
      <c r="H71" s="96">
        <f t="shared" si="15"/>
        <v>156.80000000000001</v>
      </c>
      <c r="I71" s="97"/>
      <c r="J71" s="98">
        <v>1</v>
      </c>
      <c r="K71" s="106">
        <f t="shared" si="13"/>
        <v>1</v>
      </c>
      <c r="L71" s="96">
        <f t="shared" si="14"/>
        <v>156.80000000000001</v>
      </c>
      <c r="M71" s="100"/>
      <c r="N71" s="101">
        <v>130</v>
      </c>
      <c r="O71" s="102">
        <f t="shared" si="16"/>
        <v>2E-3</v>
      </c>
      <c r="P71" s="96">
        <f t="shared" si="17"/>
        <v>40.768000000000008</v>
      </c>
      <c r="R71" s="103">
        <v>10</v>
      </c>
      <c r="S71" s="103">
        <f t="shared" si="11"/>
        <v>9</v>
      </c>
      <c r="T71" s="103">
        <f t="shared" si="12"/>
        <v>1568</v>
      </c>
      <c r="U71" s="140" t="s">
        <v>525</v>
      </c>
      <c r="V71" s="141" t="s">
        <v>694</v>
      </c>
      <c r="W71" s="141" t="s">
        <v>693</v>
      </c>
      <c r="X71" s="143" t="s">
        <v>669</v>
      </c>
    </row>
    <row r="72" spans="2:24" s="103" customFormat="1" ht="24.75" customHeight="1" x14ac:dyDescent="0.2">
      <c r="B72" s="93">
        <v>68</v>
      </c>
      <c r="C72" s="138" t="s">
        <v>137</v>
      </c>
      <c r="D72" s="168" t="s">
        <v>549</v>
      </c>
      <c r="E72" s="138" t="s">
        <v>70</v>
      </c>
      <c r="F72" s="94">
        <v>1</v>
      </c>
      <c r="G72" s="95">
        <v>156.80000000000001</v>
      </c>
      <c r="H72" s="96">
        <f t="shared" si="15"/>
        <v>156.80000000000001</v>
      </c>
      <c r="I72" s="97"/>
      <c r="J72" s="98">
        <v>1</v>
      </c>
      <c r="K72" s="106">
        <f t="shared" si="13"/>
        <v>1</v>
      </c>
      <c r="L72" s="96">
        <f t="shared" si="14"/>
        <v>156.80000000000001</v>
      </c>
      <c r="M72" s="100"/>
      <c r="N72" s="101">
        <v>130</v>
      </c>
      <c r="O72" s="102">
        <f t="shared" si="16"/>
        <v>2E-3</v>
      </c>
      <c r="P72" s="96">
        <f t="shared" si="17"/>
        <v>40.768000000000008</v>
      </c>
      <c r="R72" s="103">
        <v>6</v>
      </c>
      <c r="S72" s="103">
        <f t="shared" si="11"/>
        <v>5</v>
      </c>
      <c r="T72" s="103">
        <f t="shared" si="12"/>
        <v>940.80000000000007</v>
      </c>
      <c r="U72" s="140" t="s">
        <v>525</v>
      </c>
      <c r="V72" s="141" t="s">
        <v>694</v>
      </c>
      <c r="W72" s="141" t="s">
        <v>693</v>
      </c>
      <c r="X72" s="143" t="s">
        <v>669</v>
      </c>
    </row>
    <row r="73" spans="2:24" s="103" customFormat="1" ht="24.75" customHeight="1" x14ac:dyDescent="0.2">
      <c r="B73" s="93">
        <v>69</v>
      </c>
      <c r="C73" s="138" t="s">
        <v>138</v>
      </c>
      <c r="D73" s="168" t="s">
        <v>549</v>
      </c>
      <c r="E73" s="138" t="s">
        <v>70</v>
      </c>
      <c r="F73" s="94">
        <v>1</v>
      </c>
      <c r="G73" s="95">
        <v>156.80000000000001</v>
      </c>
      <c r="H73" s="96">
        <f t="shared" si="15"/>
        <v>156.80000000000001</v>
      </c>
      <c r="I73" s="97"/>
      <c r="J73" s="98">
        <v>1</v>
      </c>
      <c r="K73" s="106">
        <f t="shared" si="13"/>
        <v>1</v>
      </c>
      <c r="L73" s="96">
        <f t="shared" si="14"/>
        <v>156.80000000000001</v>
      </c>
      <c r="M73" s="100"/>
      <c r="N73" s="101">
        <v>130</v>
      </c>
      <c r="O73" s="102">
        <f t="shared" si="16"/>
        <v>2E-3</v>
      </c>
      <c r="P73" s="96">
        <f t="shared" si="17"/>
        <v>40.768000000000008</v>
      </c>
      <c r="R73" s="103">
        <v>12</v>
      </c>
      <c r="S73" s="103">
        <f t="shared" si="11"/>
        <v>11</v>
      </c>
      <c r="T73" s="103">
        <f t="shared" si="12"/>
        <v>1881.6000000000001</v>
      </c>
      <c r="U73" s="140" t="s">
        <v>525</v>
      </c>
      <c r="V73" s="141" t="s">
        <v>694</v>
      </c>
      <c r="W73" s="141" t="s">
        <v>693</v>
      </c>
      <c r="X73" s="143" t="s">
        <v>669</v>
      </c>
    </row>
    <row r="74" spans="2:24" s="103" customFormat="1" ht="24.75" customHeight="1" x14ac:dyDescent="0.2">
      <c r="B74" s="93">
        <v>70</v>
      </c>
      <c r="C74" s="138" t="s">
        <v>139</v>
      </c>
      <c r="D74" s="168" t="s">
        <v>550</v>
      </c>
      <c r="E74" s="138" t="s">
        <v>70</v>
      </c>
      <c r="F74" s="94">
        <v>1</v>
      </c>
      <c r="G74" s="95">
        <v>156.80000000000001</v>
      </c>
      <c r="H74" s="96">
        <f t="shared" si="15"/>
        <v>156.80000000000001</v>
      </c>
      <c r="I74" s="97"/>
      <c r="J74" s="98">
        <v>1</v>
      </c>
      <c r="K74" s="106">
        <f t="shared" si="13"/>
        <v>1</v>
      </c>
      <c r="L74" s="96">
        <f t="shared" si="14"/>
        <v>156.80000000000001</v>
      </c>
      <c r="M74" s="100"/>
      <c r="N74" s="101">
        <v>130</v>
      </c>
      <c r="O74" s="102">
        <f t="shared" si="16"/>
        <v>2E-3</v>
      </c>
      <c r="P74" s="96">
        <f t="shared" si="17"/>
        <v>40.768000000000008</v>
      </c>
      <c r="R74" s="103">
        <v>10</v>
      </c>
      <c r="S74" s="103">
        <f t="shared" si="11"/>
        <v>9</v>
      </c>
      <c r="T74" s="103">
        <f t="shared" si="12"/>
        <v>1568</v>
      </c>
      <c r="U74" s="140" t="s">
        <v>525</v>
      </c>
      <c r="V74" s="141" t="s">
        <v>694</v>
      </c>
      <c r="W74" s="141" t="s">
        <v>693</v>
      </c>
      <c r="X74" s="143" t="s">
        <v>669</v>
      </c>
    </row>
    <row r="75" spans="2:24" s="103" customFormat="1" ht="24.75" customHeight="1" x14ac:dyDescent="0.2">
      <c r="B75" s="93">
        <v>71</v>
      </c>
      <c r="C75" s="138" t="s">
        <v>140</v>
      </c>
      <c r="D75" s="168" t="s">
        <v>551</v>
      </c>
      <c r="E75" s="138" t="s">
        <v>70</v>
      </c>
      <c r="F75" s="94">
        <v>1</v>
      </c>
      <c r="G75" s="95">
        <v>156.80000000000001</v>
      </c>
      <c r="H75" s="96">
        <f t="shared" si="15"/>
        <v>156.80000000000001</v>
      </c>
      <c r="I75" s="97"/>
      <c r="J75" s="98">
        <v>1</v>
      </c>
      <c r="K75" s="106">
        <f t="shared" si="13"/>
        <v>1</v>
      </c>
      <c r="L75" s="96">
        <f t="shared" si="14"/>
        <v>156.80000000000001</v>
      </c>
      <c r="M75" s="100"/>
      <c r="N75" s="101">
        <v>130</v>
      </c>
      <c r="O75" s="102">
        <f t="shared" si="16"/>
        <v>2E-3</v>
      </c>
      <c r="P75" s="96">
        <f t="shared" si="17"/>
        <v>40.768000000000008</v>
      </c>
      <c r="R75" s="103">
        <v>10</v>
      </c>
      <c r="S75" s="103">
        <f t="shared" si="11"/>
        <v>9</v>
      </c>
      <c r="T75" s="103">
        <f t="shared" si="12"/>
        <v>1568</v>
      </c>
      <c r="U75" s="140" t="s">
        <v>525</v>
      </c>
      <c r="V75" s="141" t="s">
        <v>694</v>
      </c>
      <c r="W75" s="141" t="s">
        <v>693</v>
      </c>
      <c r="X75" s="143" t="s">
        <v>669</v>
      </c>
    </row>
    <row r="76" spans="2:24" s="103" customFormat="1" ht="24.75" customHeight="1" x14ac:dyDescent="0.2">
      <c r="B76" s="93">
        <v>72</v>
      </c>
      <c r="C76" s="138" t="s">
        <v>141</v>
      </c>
      <c r="D76" s="168" t="s">
        <v>551</v>
      </c>
      <c r="E76" s="138" t="s">
        <v>70</v>
      </c>
      <c r="F76" s="94">
        <v>1</v>
      </c>
      <c r="G76" s="95">
        <v>156.80000000000001</v>
      </c>
      <c r="H76" s="96">
        <f t="shared" si="15"/>
        <v>156.80000000000001</v>
      </c>
      <c r="I76" s="97"/>
      <c r="J76" s="98">
        <v>1</v>
      </c>
      <c r="K76" s="106">
        <f t="shared" si="13"/>
        <v>1</v>
      </c>
      <c r="L76" s="96">
        <f t="shared" si="14"/>
        <v>156.80000000000001</v>
      </c>
      <c r="M76" s="100"/>
      <c r="N76" s="101">
        <v>130</v>
      </c>
      <c r="O76" s="102">
        <f t="shared" si="16"/>
        <v>2E-3</v>
      </c>
      <c r="P76" s="96">
        <f t="shared" si="17"/>
        <v>40.768000000000008</v>
      </c>
      <c r="S76" s="103">
        <f t="shared" si="11"/>
        <v>-1</v>
      </c>
      <c r="T76" s="103">
        <f t="shared" si="12"/>
        <v>0</v>
      </c>
      <c r="U76" s="140" t="s">
        <v>525</v>
      </c>
      <c r="V76" s="141" t="s">
        <v>694</v>
      </c>
      <c r="W76" s="141" t="s">
        <v>693</v>
      </c>
      <c r="X76" s="142" t="s">
        <v>669</v>
      </c>
    </row>
    <row r="77" spans="2:24" s="103" customFormat="1" ht="24.75" customHeight="1" x14ac:dyDescent="0.2">
      <c r="B77" s="93">
        <v>73</v>
      </c>
      <c r="C77" s="138" t="s">
        <v>142</v>
      </c>
      <c r="D77" s="168" t="s">
        <v>552</v>
      </c>
      <c r="E77" s="138" t="s">
        <v>70</v>
      </c>
      <c r="F77" s="94">
        <v>1</v>
      </c>
      <c r="G77" s="95">
        <v>156.80000000000001</v>
      </c>
      <c r="H77" s="96">
        <f t="shared" si="15"/>
        <v>156.80000000000001</v>
      </c>
      <c r="I77" s="97"/>
      <c r="J77" s="98">
        <v>1</v>
      </c>
      <c r="K77" s="106">
        <f t="shared" si="13"/>
        <v>1</v>
      </c>
      <c r="L77" s="96">
        <f t="shared" si="14"/>
        <v>156.80000000000001</v>
      </c>
      <c r="M77" s="100"/>
      <c r="N77" s="101">
        <v>130</v>
      </c>
      <c r="O77" s="102">
        <f t="shared" si="16"/>
        <v>2E-3</v>
      </c>
      <c r="P77" s="96">
        <f t="shared" si="17"/>
        <v>40.768000000000008</v>
      </c>
      <c r="R77" s="103">
        <v>3</v>
      </c>
      <c r="S77" s="103">
        <f t="shared" si="11"/>
        <v>2</v>
      </c>
      <c r="T77" s="103">
        <f t="shared" si="12"/>
        <v>470.40000000000003</v>
      </c>
      <c r="U77" s="140" t="s">
        <v>525</v>
      </c>
      <c r="V77" s="141" t="s">
        <v>694</v>
      </c>
      <c r="W77" s="141" t="s">
        <v>693</v>
      </c>
      <c r="X77" s="142" t="s">
        <v>669</v>
      </c>
    </row>
    <row r="78" spans="2:24" s="103" customFormat="1" ht="24.75" customHeight="1" x14ac:dyDescent="0.2">
      <c r="B78" s="93">
        <v>74</v>
      </c>
      <c r="C78" s="138" t="s">
        <v>111</v>
      </c>
      <c r="D78" s="168" t="s">
        <v>642</v>
      </c>
      <c r="E78" s="138" t="s">
        <v>70</v>
      </c>
      <c r="F78" s="94">
        <v>1</v>
      </c>
      <c r="G78" s="95">
        <v>205.8</v>
      </c>
      <c r="H78" s="96">
        <f t="shared" si="15"/>
        <v>205.8</v>
      </c>
      <c r="I78" s="97"/>
      <c r="J78" s="98">
        <v>1</v>
      </c>
      <c r="K78" s="106">
        <f t="shared" si="13"/>
        <v>1</v>
      </c>
      <c r="L78" s="96">
        <f t="shared" si="14"/>
        <v>205.8</v>
      </c>
      <c r="M78" s="100"/>
      <c r="N78" s="101">
        <v>130</v>
      </c>
      <c r="O78" s="102">
        <f t="shared" si="16"/>
        <v>2E-3</v>
      </c>
      <c r="P78" s="96">
        <f t="shared" si="17"/>
        <v>53.508000000000003</v>
      </c>
      <c r="R78" s="103">
        <v>8</v>
      </c>
      <c r="S78" s="103">
        <f t="shared" si="11"/>
        <v>7</v>
      </c>
      <c r="T78" s="103">
        <f t="shared" si="12"/>
        <v>1646.4</v>
      </c>
      <c r="U78" s="140" t="s">
        <v>525</v>
      </c>
      <c r="V78" s="141" t="s">
        <v>694</v>
      </c>
      <c r="W78" s="141" t="s">
        <v>693</v>
      </c>
      <c r="X78" s="142" t="s">
        <v>670</v>
      </c>
    </row>
    <row r="79" spans="2:24" s="103" customFormat="1" ht="24.75" customHeight="1" x14ac:dyDescent="0.2">
      <c r="B79" s="93">
        <v>75</v>
      </c>
      <c r="C79" s="138" t="s">
        <v>112</v>
      </c>
      <c r="D79" s="168" t="s">
        <v>642</v>
      </c>
      <c r="E79" s="138" t="s">
        <v>70</v>
      </c>
      <c r="F79" s="94">
        <v>1</v>
      </c>
      <c r="G79" s="95">
        <v>205.8</v>
      </c>
      <c r="H79" s="96">
        <f t="shared" si="15"/>
        <v>205.8</v>
      </c>
      <c r="I79" s="97"/>
      <c r="J79" s="98">
        <v>1</v>
      </c>
      <c r="K79" s="106">
        <f t="shared" si="13"/>
        <v>1</v>
      </c>
      <c r="L79" s="96">
        <f t="shared" si="14"/>
        <v>205.8</v>
      </c>
      <c r="M79" s="100"/>
      <c r="N79" s="101">
        <v>130</v>
      </c>
      <c r="O79" s="102">
        <f t="shared" si="16"/>
        <v>2E-3</v>
      </c>
      <c r="P79" s="96">
        <f t="shared" si="17"/>
        <v>53.508000000000003</v>
      </c>
      <c r="R79" s="103">
        <v>2</v>
      </c>
      <c r="S79" s="103">
        <f t="shared" si="11"/>
        <v>1</v>
      </c>
      <c r="T79" s="103">
        <f t="shared" si="12"/>
        <v>411.6</v>
      </c>
      <c r="U79" s="140" t="s">
        <v>525</v>
      </c>
      <c r="V79" s="141" t="s">
        <v>694</v>
      </c>
      <c r="W79" s="141" t="s">
        <v>693</v>
      </c>
      <c r="X79" s="142" t="s">
        <v>670</v>
      </c>
    </row>
    <row r="80" spans="2:24" s="103" customFormat="1" ht="24.75" customHeight="1" x14ac:dyDescent="0.2">
      <c r="B80" s="93">
        <v>76</v>
      </c>
      <c r="C80" s="138" t="s">
        <v>115</v>
      </c>
      <c r="D80" s="168" t="s">
        <v>643</v>
      </c>
      <c r="E80" s="138" t="s">
        <v>70</v>
      </c>
      <c r="F80" s="94">
        <v>1</v>
      </c>
      <c r="G80" s="95">
        <v>205.8</v>
      </c>
      <c r="H80" s="96">
        <f t="shared" si="15"/>
        <v>205.8</v>
      </c>
      <c r="I80" s="97"/>
      <c r="J80" s="98">
        <v>1</v>
      </c>
      <c r="K80" s="106">
        <f t="shared" si="13"/>
        <v>1</v>
      </c>
      <c r="L80" s="96">
        <f t="shared" si="14"/>
        <v>205.8</v>
      </c>
      <c r="M80" s="100"/>
      <c r="N80" s="101">
        <v>130</v>
      </c>
      <c r="O80" s="102">
        <f t="shared" si="16"/>
        <v>2E-3</v>
      </c>
      <c r="P80" s="96">
        <f t="shared" si="17"/>
        <v>53.508000000000003</v>
      </c>
      <c r="R80" s="103">
        <v>4</v>
      </c>
      <c r="S80" s="103">
        <f t="shared" si="11"/>
        <v>3</v>
      </c>
      <c r="T80" s="103">
        <f t="shared" si="12"/>
        <v>823.2</v>
      </c>
      <c r="U80" s="140" t="s">
        <v>525</v>
      </c>
      <c r="V80" s="141" t="s">
        <v>694</v>
      </c>
      <c r="W80" s="141" t="s">
        <v>693</v>
      </c>
      <c r="X80" s="142" t="s">
        <v>670</v>
      </c>
    </row>
    <row r="81" spans="2:24" s="103" customFormat="1" ht="24.75" customHeight="1" x14ac:dyDescent="0.2">
      <c r="B81" s="93">
        <v>77</v>
      </c>
      <c r="C81" s="138" t="s">
        <v>118</v>
      </c>
      <c r="D81" s="168" t="s">
        <v>644</v>
      </c>
      <c r="E81" s="138" t="s">
        <v>70</v>
      </c>
      <c r="F81" s="94">
        <v>1</v>
      </c>
      <c r="G81" s="95">
        <v>205.8</v>
      </c>
      <c r="H81" s="96">
        <f t="shared" si="15"/>
        <v>205.8</v>
      </c>
      <c r="I81" s="97"/>
      <c r="J81" s="98">
        <v>1</v>
      </c>
      <c r="K81" s="106">
        <f t="shared" si="13"/>
        <v>1</v>
      </c>
      <c r="L81" s="96">
        <f t="shared" si="14"/>
        <v>205.8</v>
      </c>
      <c r="M81" s="100"/>
      <c r="N81" s="101">
        <v>130</v>
      </c>
      <c r="O81" s="102">
        <f t="shared" si="16"/>
        <v>2E-3</v>
      </c>
      <c r="P81" s="96">
        <f t="shared" si="17"/>
        <v>53.508000000000003</v>
      </c>
      <c r="R81" s="103">
        <v>53</v>
      </c>
      <c r="S81" s="103">
        <f t="shared" si="11"/>
        <v>52</v>
      </c>
      <c r="T81" s="103">
        <f t="shared" si="12"/>
        <v>10907.400000000001</v>
      </c>
      <c r="U81" s="140" t="s">
        <v>525</v>
      </c>
      <c r="V81" s="141" t="s">
        <v>694</v>
      </c>
      <c r="W81" s="141" t="s">
        <v>693</v>
      </c>
      <c r="X81" s="142" t="s">
        <v>670</v>
      </c>
    </row>
    <row r="82" spans="2:24" s="103" customFormat="1" ht="24.75" customHeight="1" x14ac:dyDescent="0.2">
      <c r="B82" s="93">
        <v>78</v>
      </c>
      <c r="C82" s="138" t="s">
        <v>123</v>
      </c>
      <c r="D82" s="168" t="s">
        <v>646</v>
      </c>
      <c r="E82" s="138" t="s">
        <v>70</v>
      </c>
      <c r="F82" s="94">
        <v>1</v>
      </c>
      <c r="G82" s="95">
        <v>205.8</v>
      </c>
      <c r="H82" s="96">
        <f t="shared" si="15"/>
        <v>205.8</v>
      </c>
      <c r="I82" s="97"/>
      <c r="J82" s="98">
        <v>1</v>
      </c>
      <c r="K82" s="106">
        <f t="shared" si="13"/>
        <v>1</v>
      </c>
      <c r="L82" s="96">
        <f t="shared" si="14"/>
        <v>205.8</v>
      </c>
      <c r="M82" s="100"/>
      <c r="N82" s="101">
        <v>130</v>
      </c>
      <c r="O82" s="102">
        <f t="shared" si="16"/>
        <v>2E-3</v>
      </c>
      <c r="P82" s="96">
        <f t="shared" si="17"/>
        <v>53.508000000000003</v>
      </c>
      <c r="R82" s="103">
        <v>6</v>
      </c>
      <c r="S82" s="103">
        <f t="shared" si="11"/>
        <v>5</v>
      </c>
      <c r="T82" s="103">
        <f t="shared" si="12"/>
        <v>1234.8000000000002</v>
      </c>
      <c r="U82" s="140" t="s">
        <v>525</v>
      </c>
      <c r="V82" s="141" t="s">
        <v>694</v>
      </c>
      <c r="W82" s="141" t="s">
        <v>693</v>
      </c>
      <c r="X82" s="142" t="s">
        <v>670</v>
      </c>
    </row>
    <row r="83" spans="2:24" s="103" customFormat="1" ht="24.75" customHeight="1" x14ac:dyDescent="0.2">
      <c r="B83" s="93">
        <v>79</v>
      </c>
      <c r="C83" s="138" t="s">
        <v>125</v>
      </c>
      <c r="D83" s="168" t="s">
        <v>647</v>
      </c>
      <c r="E83" s="138" t="s">
        <v>70</v>
      </c>
      <c r="F83" s="94">
        <v>1</v>
      </c>
      <c r="G83" s="95">
        <v>205.8</v>
      </c>
      <c r="H83" s="96">
        <f t="shared" si="15"/>
        <v>205.8</v>
      </c>
      <c r="I83" s="97"/>
      <c r="J83" s="98">
        <v>1</v>
      </c>
      <c r="K83" s="106">
        <f t="shared" si="13"/>
        <v>1</v>
      </c>
      <c r="L83" s="96">
        <f t="shared" si="14"/>
        <v>205.8</v>
      </c>
      <c r="M83" s="100"/>
      <c r="N83" s="101">
        <v>130</v>
      </c>
      <c r="O83" s="102">
        <f t="shared" si="16"/>
        <v>2E-3</v>
      </c>
      <c r="P83" s="96">
        <f t="shared" si="17"/>
        <v>53.508000000000003</v>
      </c>
      <c r="R83" s="103">
        <v>4</v>
      </c>
      <c r="S83" s="103">
        <f t="shared" si="11"/>
        <v>3</v>
      </c>
      <c r="T83" s="103">
        <f t="shared" si="12"/>
        <v>823.2</v>
      </c>
      <c r="U83" s="140" t="s">
        <v>525</v>
      </c>
      <c r="V83" s="141" t="s">
        <v>694</v>
      </c>
      <c r="W83" s="141" t="s">
        <v>693</v>
      </c>
      <c r="X83" s="142" t="s">
        <v>670</v>
      </c>
    </row>
    <row r="84" spans="2:24" s="103" customFormat="1" ht="24.75" customHeight="1" x14ac:dyDescent="0.2">
      <c r="B84" s="93">
        <v>80</v>
      </c>
      <c r="C84" s="138" t="s">
        <v>126</v>
      </c>
      <c r="D84" s="168" t="s">
        <v>646</v>
      </c>
      <c r="E84" s="138" t="s">
        <v>70</v>
      </c>
      <c r="F84" s="94">
        <v>1</v>
      </c>
      <c r="G84" s="95">
        <v>205.8</v>
      </c>
      <c r="H84" s="96">
        <f t="shared" si="15"/>
        <v>205.8</v>
      </c>
      <c r="I84" s="97"/>
      <c r="J84" s="98">
        <v>1</v>
      </c>
      <c r="K84" s="106">
        <f t="shared" si="13"/>
        <v>1</v>
      </c>
      <c r="L84" s="96">
        <f t="shared" si="14"/>
        <v>205.8</v>
      </c>
      <c r="M84" s="100"/>
      <c r="N84" s="101">
        <v>130</v>
      </c>
      <c r="O84" s="102">
        <f t="shared" si="16"/>
        <v>2E-3</v>
      </c>
      <c r="P84" s="96">
        <f t="shared" si="17"/>
        <v>53.508000000000003</v>
      </c>
      <c r="R84" s="103">
        <v>465</v>
      </c>
      <c r="S84" s="103">
        <f t="shared" si="11"/>
        <v>464</v>
      </c>
      <c r="T84" s="103">
        <f t="shared" si="12"/>
        <v>95697</v>
      </c>
      <c r="U84" s="140" t="s">
        <v>525</v>
      </c>
      <c r="V84" s="141" t="s">
        <v>694</v>
      </c>
      <c r="W84" s="141" t="s">
        <v>693</v>
      </c>
      <c r="X84" s="142" t="s">
        <v>670</v>
      </c>
    </row>
    <row r="85" spans="2:24" s="103" customFormat="1" ht="24.75" customHeight="1" x14ac:dyDescent="0.2">
      <c r="B85" s="93">
        <v>81</v>
      </c>
      <c r="C85" s="138" t="s">
        <v>127</v>
      </c>
      <c r="D85" s="168" t="s">
        <v>646</v>
      </c>
      <c r="E85" s="138" t="s">
        <v>70</v>
      </c>
      <c r="F85" s="94">
        <v>1</v>
      </c>
      <c r="G85" s="95">
        <v>205.8</v>
      </c>
      <c r="H85" s="96">
        <f t="shared" si="15"/>
        <v>205.8</v>
      </c>
      <c r="I85" s="97"/>
      <c r="J85" s="98">
        <v>1</v>
      </c>
      <c r="K85" s="106">
        <f t="shared" si="13"/>
        <v>1</v>
      </c>
      <c r="L85" s="96">
        <f t="shared" si="14"/>
        <v>205.8</v>
      </c>
      <c r="M85" s="100"/>
      <c r="N85" s="101">
        <v>130</v>
      </c>
      <c r="O85" s="102">
        <f t="shared" si="16"/>
        <v>2E-3</v>
      </c>
      <c r="P85" s="96">
        <f t="shared" si="17"/>
        <v>53.508000000000003</v>
      </c>
      <c r="R85" s="103">
        <v>97</v>
      </c>
      <c r="S85" s="103">
        <f t="shared" si="11"/>
        <v>96</v>
      </c>
      <c r="T85" s="103">
        <f t="shared" si="12"/>
        <v>19962.600000000002</v>
      </c>
      <c r="U85" s="140" t="s">
        <v>525</v>
      </c>
      <c r="V85" s="141" t="s">
        <v>694</v>
      </c>
      <c r="W85" s="141" t="s">
        <v>693</v>
      </c>
      <c r="X85" s="142" t="s">
        <v>670</v>
      </c>
    </row>
    <row r="86" spans="2:24" s="103" customFormat="1" ht="24.75" customHeight="1" x14ac:dyDescent="0.2">
      <c r="B86" s="93">
        <v>82</v>
      </c>
      <c r="C86" s="138" t="s">
        <v>128</v>
      </c>
      <c r="D86" s="168" t="s">
        <v>647</v>
      </c>
      <c r="E86" s="138" t="s">
        <v>70</v>
      </c>
      <c r="F86" s="94">
        <v>1</v>
      </c>
      <c r="G86" s="95">
        <v>205.8</v>
      </c>
      <c r="H86" s="96">
        <f t="shared" si="15"/>
        <v>205.8</v>
      </c>
      <c r="I86" s="97"/>
      <c r="J86" s="98">
        <v>1</v>
      </c>
      <c r="K86" s="106">
        <f t="shared" si="13"/>
        <v>1</v>
      </c>
      <c r="L86" s="96">
        <f t="shared" si="14"/>
        <v>205.8</v>
      </c>
      <c r="M86" s="100"/>
      <c r="N86" s="101">
        <v>130</v>
      </c>
      <c r="O86" s="102">
        <f t="shared" si="16"/>
        <v>2E-3</v>
      </c>
      <c r="P86" s="96">
        <f t="shared" si="17"/>
        <v>53.508000000000003</v>
      </c>
      <c r="R86" s="103">
        <v>12</v>
      </c>
      <c r="S86" s="103">
        <f t="shared" si="11"/>
        <v>11</v>
      </c>
      <c r="T86" s="103">
        <f t="shared" si="12"/>
        <v>2469.6000000000004</v>
      </c>
      <c r="U86" s="140" t="s">
        <v>525</v>
      </c>
      <c r="V86" s="141" t="s">
        <v>694</v>
      </c>
      <c r="W86" s="141" t="s">
        <v>693</v>
      </c>
      <c r="X86" s="142" t="s">
        <v>670</v>
      </c>
    </row>
    <row r="87" spans="2:24" s="103" customFormat="1" ht="24.75" customHeight="1" x14ac:dyDescent="0.2">
      <c r="B87" s="93">
        <v>83</v>
      </c>
      <c r="C87" s="138" t="s">
        <v>186</v>
      </c>
      <c r="D87" s="168" t="s">
        <v>654</v>
      </c>
      <c r="E87" s="138" t="s">
        <v>70</v>
      </c>
      <c r="F87" s="94">
        <v>1</v>
      </c>
      <c r="G87" s="95">
        <v>205.8</v>
      </c>
      <c r="H87" s="96">
        <f t="shared" si="15"/>
        <v>205.8</v>
      </c>
      <c r="I87" s="97"/>
      <c r="J87" s="98">
        <v>1</v>
      </c>
      <c r="K87" s="106">
        <f t="shared" si="13"/>
        <v>1</v>
      </c>
      <c r="L87" s="96">
        <f t="shared" si="14"/>
        <v>205.8</v>
      </c>
      <c r="M87" s="100"/>
      <c r="N87" s="101">
        <v>130</v>
      </c>
      <c r="O87" s="102">
        <f t="shared" si="16"/>
        <v>2E-3</v>
      </c>
      <c r="P87" s="96">
        <f t="shared" si="17"/>
        <v>53.508000000000003</v>
      </c>
      <c r="R87" s="103">
        <v>3</v>
      </c>
      <c r="S87" s="103">
        <f t="shared" si="11"/>
        <v>2</v>
      </c>
      <c r="T87" s="103">
        <f t="shared" si="12"/>
        <v>617.40000000000009</v>
      </c>
      <c r="U87" s="140" t="s">
        <v>525</v>
      </c>
      <c r="V87" s="141" t="s">
        <v>694</v>
      </c>
      <c r="W87" s="141" t="s">
        <v>693</v>
      </c>
      <c r="X87" s="142" t="s">
        <v>670</v>
      </c>
    </row>
    <row r="88" spans="2:24" s="103" customFormat="1" ht="24.75" customHeight="1" x14ac:dyDescent="0.2">
      <c r="B88" s="93">
        <v>84</v>
      </c>
      <c r="C88" s="138" t="s">
        <v>189</v>
      </c>
      <c r="D88" s="168" t="s">
        <v>654</v>
      </c>
      <c r="E88" s="138" t="s">
        <v>70</v>
      </c>
      <c r="F88" s="94">
        <v>1</v>
      </c>
      <c r="G88" s="95">
        <v>205.8</v>
      </c>
      <c r="H88" s="96">
        <f t="shared" si="15"/>
        <v>205.8</v>
      </c>
      <c r="I88" s="97"/>
      <c r="J88" s="98">
        <v>1</v>
      </c>
      <c r="K88" s="106">
        <f t="shared" si="13"/>
        <v>1</v>
      </c>
      <c r="L88" s="96">
        <f t="shared" si="14"/>
        <v>205.8</v>
      </c>
      <c r="M88" s="100"/>
      <c r="N88" s="101">
        <v>130</v>
      </c>
      <c r="O88" s="102">
        <f t="shared" si="16"/>
        <v>2E-3</v>
      </c>
      <c r="P88" s="96">
        <f t="shared" si="17"/>
        <v>53.508000000000003</v>
      </c>
      <c r="U88" s="140" t="s">
        <v>525</v>
      </c>
      <c r="V88" s="141" t="s">
        <v>694</v>
      </c>
      <c r="W88" s="141" t="s">
        <v>693</v>
      </c>
      <c r="X88" s="142" t="s">
        <v>670</v>
      </c>
    </row>
    <row r="89" spans="2:24" s="103" customFormat="1" ht="24.75" customHeight="1" x14ac:dyDescent="0.2">
      <c r="B89" s="93">
        <v>85</v>
      </c>
      <c r="C89" s="138" t="s">
        <v>191</v>
      </c>
      <c r="D89" s="168" t="s">
        <v>655</v>
      </c>
      <c r="E89" s="138" t="s">
        <v>70</v>
      </c>
      <c r="F89" s="94">
        <v>1</v>
      </c>
      <c r="G89" s="95">
        <v>205.8</v>
      </c>
      <c r="H89" s="96">
        <f t="shared" si="15"/>
        <v>205.8</v>
      </c>
      <c r="I89" s="97"/>
      <c r="J89" s="98">
        <v>1</v>
      </c>
      <c r="K89" s="106">
        <f t="shared" si="13"/>
        <v>1</v>
      </c>
      <c r="L89" s="96">
        <f t="shared" si="14"/>
        <v>205.8</v>
      </c>
      <c r="M89" s="100"/>
      <c r="N89" s="101">
        <v>130</v>
      </c>
      <c r="O89" s="102">
        <f t="shared" si="16"/>
        <v>2E-3</v>
      </c>
      <c r="P89" s="96">
        <f t="shared" si="17"/>
        <v>53.508000000000003</v>
      </c>
      <c r="U89" s="140" t="s">
        <v>525</v>
      </c>
      <c r="V89" s="141" t="s">
        <v>694</v>
      </c>
      <c r="W89" s="141" t="s">
        <v>693</v>
      </c>
      <c r="X89" s="142" t="s">
        <v>670</v>
      </c>
    </row>
    <row r="90" spans="2:24" s="103" customFormat="1" ht="24.75" customHeight="1" x14ac:dyDescent="0.2">
      <c r="B90" s="93">
        <v>86</v>
      </c>
      <c r="C90" s="138" t="s">
        <v>192</v>
      </c>
      <c r="D90" s="168" t="s">
        <v>654</v>
      </c>
      <c r="E90" s="138" t="s">
        <v>70</v>
      </c>
      <c r="F90" s="94">
        <v>1</v>
      </c>
      <c r="G90" s="95">
        <v>205.8</v>
      </c>
      <c r="H90" s="96">
        <f t="shared" si="15"/>
        <v>205.8</v>
      </c>
      <c r="I90" s="97"/>
      <c r="J90" s="98">
        <v>1</v>
      </c>
      <c r="K90" s="106">
        <f t="shared" si="13"/>
        <v>1</v>
      </c>
      <c r="L90" s="96">
        <f t="shared" si="14"/>
        <v>205.8</v>
      </c>
      <c r="M90" s="100"/>
      <c r="N90" s="101">
        <v>130</v>
      </c>
      <c r="O90" s="102">
        <f t="shared" si="16"/>
        <v>2E-3</v>
      </c>
      <c r="P90" s="96">
        <f t="shared" si="17"/>
        <v>53.508000000000003</v>
      </c>
      <c r="U90" s="140" t="s">
        <v>525</v>
      </c>
      <c r="V90" s="141" t="s">
        <v>694</v>
      </c>
      <c r="W90" s="141" t="s">
        <v>693</v>
      </c>
      <c r="X90" s="142" t="s">
        <v>670</v>
      </c>
    </row>
    <row r="91" spans="2:24" s="103" customFormat="1" ht="24.75" customHeight="1" x14ac:dyDescent="0.2">
      <c r="B91" s="93">
        <v>87</v>
      </c>
      <c r="C91" s="138" t="s">
        <v>194</v>
      </c>
      <c r="D91" s="168" t="s">
        <v>655</v>
      </c>
      <c r="E91" s="138" t="s">
        <v>70</v>
      </c>
      <c r="F91" s="94">
        <v>1</v>
      </c>
      <c r="G91" s="95">
        <v>205.8</v>
      </c>
      <c r="H91" s="96">
        <f t="shared" si="15"/>
        <v>205.8</v>
      </c>
      <c r="I91" s="97"/>
      <c r="J91" s="98">
        <v>1</v>
      </c>
      <c r="K91" s="106">
        <f t="shared" si="13"/>
        <v>1</v>
      </c>
      <c r="L91" s="96">
        <f t="shared" si="14"/>
        <v>205.8</v>
      </c>
      <c r="M91" s="100"/>
      <c r="N91" s="101">
        <v>130</v>
      </c>
      <c r="O91" s="102">
        <f t="shared" si="16"/>
        <v>2E-3</v>
      </c>
      <c r="P91" s="96">
        <f t="shared" si="17"/>
        <v>53.508000000000003</v>
      </c>
      <c r="U91" s="140" t="s">
        <v>525</v>
      </c>
      <c r="V91" s="141" t="s">
        <v>694</v>
      </c>
      <c r="W91" s="141" t="s">
        <v>693</v>
      </c>
      <c r="X91" s="142" t="s">
        <v>670</v>
      </c>
    </row>
    <row r="92" spans="2:24" s="103" customFormat="1" ht="24.75" customHeight="1" x14ac:dyDescent="0.2">
      <c r="B92" s="93">
        <v>88</v>
      </c>
      <c r="C92" s="138" t="s">
        <v>210</v>
      </c>
      <c r="D92" s="168" t="s">
        <v>656</v>
      </c>
      <c r="E92" s="138" t="s">
        <v>70</v>
      </c>
      <c r="F92" s="94">
        <v>1</v>
      </c>
      <c r="G92" s="95">
        <v>205.8</v>
      </c>
      <c r="H92" s="96">
        <f t="shared" si="15"/>
        <v>205.8</v>
      </c>
      <c r="I92" s="97"/>
      <c r="J92" s="98">
        <v>1</v>
      </c>
      <c r="K92" s="106">
        <f t="shared" si="13"/>
        <v>1</v>
      </c>
      <c r="L92" s="96">
        <f t="shared" si="14"/>
        <v>205.8</v>
      </c>
      <c r="M92" s="100"/>
      <c r="N92" s="101">
        <v>130</v>
      </c>
      <c r="O92" s="102">
        <f t="shared" si="16"/>
        <v>2E-3</v>
      </c>
      <c r="P92" s="96">
        <f t="shared" si="17"/>
        <v>53.508000000000003</v>
      </c>
      <c r="U92" s="140" t="s">
        <v>525</v>
      </c>
      <c r="V92" s="141" t="s">
        <v>694</v>
      </c>
      <c r="W92" s="141" t="s">
        <v>693</v>
      </c>
      <c r="X92" s="142" t="s">
        <v>670</v>
      </c>
    </row>
    <row r="93" spans="2:24" s="103" customFormat="1" ht="24.75" customHeight="1" x14ac:dyDescent="0.2">
      <c r="B93" s="93">
        <v>89</v>
      </c>
      <c r="C93" s="138" t="s">
        <v>212</v>
      </c>
      <c r="D93" s="168" t="s">
        <v>657</v>
      </c>
      <c r="E93" s="138" t="s">
        <v>70</v>
      </c>
      <c r="F93" s="94">
        <v>1</v>
      </c>
      <c r="G93" s="95">
        <v>205.8</v>
      </c>
      <c r="H93" s="96">
        <f t="shared" si="15"/>
        <v>205.8</v>
      </c>
      <c r="I93" s="97"/>
      <c r="J93" s="98">
        <v>1</v>
      </c>
      <c r="K93" s="106">
        <f t="shared" si="13"/>
        <v>1</v>
      </c>
      <c r="L93" s="96">
        <f t="shared" si="14"/>
        <v>205.8</v>
      </c>
      <c r="M93" s="100"/>
      <c r="N93" s="101">
        <v>130</v>
      </c>
      <c r="O93" s="102">
        <f t="shared" si="16"/>
        <v>2E-3</v>
      </c>
      <c r="P93" s="96">
        <f t="shared" si="17"/>
        <v>53.508000000000003</v>
      </c>
      <c r="U93" s="140" t="s">
        <v>525</v>
      </c>
      <c r="V93" s="141" t="s">
        <v>694</v>
      </c>
      <c r="W93" s="141" t="s">
        <v>693</v>
      </c>
      <c r="X93" s="142" t="s">
        <v>670</v>
      </c>
    </row>
    <row r="94" spans="2:24" s="103" customFormat="1" ht="24.75" customHeight="1" x14ac:dyDescent="0.2">
      <c r="B94" s="93">
        <v>90</v>
      </c>
      <c r="C94" s="138" t="s">
        <v>213</v>
      </c>
      <c r="D94" s="168" t="s">
        <v>658</v>
      </c>
      <c r="E94" s="138" t="s">
        <v>70</v>
      </c>
      <c r="F94" s="94">
        <v>1</v>
      </c>
      <c r="G94" s="95">
        <v>205.8</v>
      </c>
      <c r="H94" s="96">
        <f t="shared" si="15"/>
        <v>205.8</v>
      </c>
      <c r="I94" s="97"/>
      <c r="J94" s="98">
        <v>1</v>
      </c>
      <c r="K94" s="106">
        <f t="shared" si="13"/>
        <v>1</v>
      </c>
      <c r="L94" s="96">
        <f t="shared" si="14"/>
        <v>205.8</v>
      </c>
      <c r="M94" s="100"/>
      <c r="N94" s="101">
        <v>130</v>
      </c>
      <c r="O94" s="102">
        <f t="shared" si="16"/>
        <v>2E-3</v>
      </c>
      <c r="P94" s="96">
        <f t="shared" si="17"/>
        <v>53.508000000000003</v>
      </c>
      <c r="U94" s="140" t="s">
        <v>525</v>
      </c>
      <c r="V94" s="141" t="s">
        <v>694</v>
      </c>
      <c r="W94" s="141" t="s">
        <v>693</v>
      </c>
      <c r="X94" s="142" t="s">
        <v>670</v>
      </c>
    </row>
    <row r="95" spans="2:24" s="103" customFormat="1" ht="24.75" customHeight="1" x14ac:dyDescent="0.2">
      <c r="B95" s="93">
        <v>91</v>
      </c>
      <c r="C95" s="138" t="s">
        <v>214</v>
      </c>
      <c r="D95" s="168" t="s">
        <v>658</v>
      </c>
      <c r="E95" s="138" t="s">
        <v>70</v>
      </c>
      <c r="F95" s="94">
        <v>1</v>
      </c>
      <c r="G95" s="95">
        <v>205.8</v>
      </c>
      <c r="H95" s="96">
        <f t="shared" si="15"/>
        <v>205.8</v>
      </c>
      <c r="I95" s="97"/>
      <c r="J95" s="98">
        <v>1</v>
      </c>
      <c r="K95" s="106">
        <f>J95/F95</f>
        <v>1</v>
      </c>
      <c r="L95" s="96">
        <f>J95*G95</f>
        <v>205.8</v>
      </c>
      <c r="M95" s="100"/>
      <c r="N95" s="101">
        <v>130</v>
      </c>
      <c r="O95" s="102">
        <f t="shared" si="16"/>
        <v>2E-3</v>
      </c>
      <c r="P95" s="96">
        <f t="shared" si="17"/>
        <v>53.508000000000003</v>
      </c>
      <c r="R95" s="103">
        <v>36</v>
      </c>
      <c r="S95" s="103">
        <f t="shared" ref="S95:S117" si="18">R95-J95</f>
        <v>35</v>
      </c>
      <c r="T95" s="103">
        <f t="shared" ref="T95:T117" si="19">R95*G95</f>
        <v>7408.8</v>
      </c>
      <c r="U95" s="140" t="s">
        <v>525</v>
      </c>
      <c r="V95" s="141" t="s">
        <v>694</v>
      </c>
      <c r="W95" s="141" t="s">
        <v>693</v>
      </c>
      <c r="X95" s="142" t="s">
        <v>670</v>
      </c>
    </row>
    <row r="96" spans="2:24" s="103" customFormat="1" ht="24.75" customHeight="1" x14ac:dyDescent="0.2">
      <c r="B96" s="93">
        <v>92</v>
      </c>
      <c r="C96" s="138" t="s">
        <v>216</v>
      </c>
      <c r="D96" s="168" t="s">
        <v>659</v>
      </c>
      <c r="E96" s="138" t="s">
        <v>70</v>
      </c>
      <c r="F96" s="94">
        <v>1</v>
      </c>
      <c r="G96" s="95">
        <v>205.8</v>
      </c>
      <c r="H96" s="96">
        <f t="shared" si="15"/>
        <v>205.8</v>
      </c>
      <c r="I96" s="97"/>
      <c r="J96" s="98">
        <v>1</v>
      </c>
      <c r="K96" s="106">
        <f t="shared" ref="K96:K124" si="20">J96/F96</f>
        <v>1</v>
      </c>
      <c r="L96" s="96">
        <f>J96*G96</f>
        <v>205.8</v>
      </c>
      <c r="M96" s="100"/>
      <c r="N96" s="101">
        <v>130</v>
      </c>
      <c r="O96" s="102">
        <f t="shared" si="16"/>
        <v>2E-3</v>
      </c>
      <c r="P96" s="96">
        <f t="shared" si="17"/>
        <v>53.508000000000003</v>
      </c>
      <c r="R96" s="103">
        <v>4</v>
      </c>
      <c r="S96" s="103">
        <f t="shared" si="18"/>
        <v>3</v>
      </c>
      <c r="T96" s="103">
        <f t="shared" si="19"/>
        <v>823.2</v>
      </c>
      <c r="U96" s="140" t="s">
        <v>525</v>
      </c>
      <c r="V96" s="141" t="s">
        <v>694</v>
      </c>
      <c r="W96" s="141" t="s">
        <v>693</v>
      </c>
      <c r="X96" s="142" t="s">
        <v>670</v>
      </c>
    </row>
    <row r="97" spans="2:24" s="103" customFormat="1" ht="24.75" customHeight="1" x14ac:dyDescent="0.2">
      <c r="B97" s="93">
        <v>93</v>
      </c>
      <c r="C97" s="138" t="s">
        <v>217</v>
      </c>
      <c r="D97" s="168" t="s">
        <v>658</v>
      </c>
      <c r="E97" s="138" t="s">
        <v>70</v>
      </c>
      <c r="F97" s="94">
        <v>1</v>
      </c>
      <c r="G97" s="95">
        <v>205.8</v>
      </c>
      <c r="H97" s="96">
        <f t="shared" si="15"/>
        <v>205.8</v>
      </c>
      <c r="I97" s="97"/>
      <c r="J97" s="98">
        <v>1</v>
      </c>
      <c r="K97" s="106">
        <f t="shared" si="20"/>
        <v>1</v>
      </c>
      <c r="L97" s="96">
        <f t="shared" ref="L97:L124" si="21">J97*G97</f>
        <v>205.8</v>
      </c>
      <c r="M97" s="100"/>
      <c r="N97" s="101">
        <v>130</v>
      </c>
      <c r="O97" s="102">
        <f t="shared" si="16"/>
        <v>2E-3</v>
      </c>
      <c r="P97" s="96">
        <f t="shared" si="17"/>
        <v>53.508000000000003</v>
      </c>
      <c r="R97" s="103">
        <v>112</v>
      </c>
      <c r="S97" s="103">
        <f t="shared" si="18"/>
        <v>111</v>
      </c>
      <c r="T97" s="103">
        <f t="shared" si="19"/>
        <v>23049.600000000002</v>
      </c>
      <c r="U97" s="140" t="s">
        <v>525</v>
      </c>
      <c r="V97" s="141" t="s">
        <v>694</v>
      </c>
      <c r="W97" s="141" t="s">
        <v>693</v>
      </c>
      <c r="X97" s="142" t="s">
        <v>670</v>
      </c>
    </row>
    <row r="98" spans="2:24" s="103" customFormat="1" ht="24.75" customHeight="1" x14ac:dyDescent="0.2">
      <c r="B98" s="93">
        <v>94</v>
      </c>
      <c r="C98" s="138" t="s">
        <v>239</v>
      </c>
      <c r="D98" s="168" t="s">
        <v>661</v>
      </c>
      <c r="E98" s="138" t="s">
        <v>70</v>
      </c>
      <c r="F98" s="94">
        <v>1</v>
      </c>
      <c r="G98" s="95">
        <v>205.8</v>
      </c>
      <c r="H98" s="96">
        <f t="shared" si="15"/>
        <v>205.8</v>
      </c>
      <c r="I98" s="97"/>
      <c r="J98" s="98">
        <v>1</v>
      </c>
      <c r="K98" s="106">
        <f t="shared" si="20"/>
        <v>1</v>
      </c>
      <c r="L98" s="96">
        <f t="shared" si="21"/>
        <v>205.8</v>
      </c>
      <c r="M98" s="100"/>
      <c r="N98" s="101">
        <v>130</v>
      </c>
      <c r="O98" s="102">
        <f t="shared" si="16"/>
        <v>2E-3</v>
      </c>
      <c r="P98" s="96">
        <f t="shared" si="17"/>
        <v>53.508000000000003</v>
      </c>
      <c r="R98" s="103">
        <v>30</v>
      </c>
      <c r="S98" s="103">
        <f t="shared" si="18"/>
        <v>29</v>
      </c>
      <c r="T98" s="103">
        <f t="shared" si="19"/>
        <v>6174</v>
      </c>
      <c r="U98" s="140" t="s">
        <v>525</v>
      </c>
      <c r="V98" s="141" t="s">
        <v>694</v>
      </c>
      <c r="W98" s="141" t="s">
        <v>693</v>
      </c>
      <c r="X98" s="142" t="s">
        <v>670</v>
      </c>
    </row>
    <row r="99" spans="2:24" s="103" customFormat="1" ht="24.75" customHeight="1" x14ac:dyDescent="0.2">
      <c r="B99" s="93">
        <v>95</v>
      </c>
      <c r="C99" s="138" t="s">
        <v>240</v>
      </c>
      <c r="D99" s="168" t="s">
        <v>662</v>
      </c>
      <c r="E99" s="138" t="s">
        <v>70</v>
      </c>
      <c r="F99" s="94">
        <v>1</v>
      </c>
      <c r="G99" s="95">
        <v>205.8</v>
      </c>
      <c r="H99" s="96">
        <f t="shared" si="15"/>
        <v>205.8</v>
      </c>
      <c r="I99" s="97"/>
      <c r="J99" s="98">
        <v>1</v>
      </c>
      <c r="K99" s="106">
        <f t="shared" si="20"/>
        <v>1</v>
      </c>
      <c r="L99" s="96">
        <f t="shared" si="21"/>
        <v>205.8</v>
      </c>
      <c r="M99" s="100"/>
      <c r="N99" s="101">
        <v>130</v>
      </c>
      <c r="O99" s="102">
        <f t="shared" si="16"/>
        <v>2E-3</v>
      </c>
      <c r="P99" s="96">
        <f t="shared" si="17"/>
        <v>53.508000000000003</v>
      </c>
      <c r="R99" s="103">
        <v>54</v>
      </c>
      <c r="S99" s="103">
        <f t="shared" si="18"/>
        <v>53</v>
      </c>
      <c r="T99" s="103">
        <f t="shared" si="19"/>
        <v>11113.2</v>
      </c>
      <c r="U99" s="140" t="s">
        <v>525</v>
      </c>
      <c r="V99" s="141" t="s">
        <v>694</v>
      </c>
      <c r="W99" s="141" t="s">
        <v>693</v>
      </c>
      <c r="X99" s="142" t="s">
        <v>670</v>
      </c>
    </row>
    <row r="100" spans="2:24" s="103" customFormat="1" ht="24.75" customHeight="1" x14ac:dyDescent="0.2">
      <c r="B100" s="93">
        <v>96</v>
      </c>
      <c r="C100" s="138" t="s">
        <v>281</v>
      </c>
      <c r="D100" s="168" t="s">
        <v>646</v>
      </c>
      <c r="E100" s="138" t="s">
        <v>70</v>
      </c>
      <c r="F100" s="94">
        <v>1</v>
      </c>
      <c r="G100" s="95">
        <v>205.8</v>
      </c>
      <c r="H100" s="96">
        <f t="shared" si="15"/>
        <v>205.8</v>
      </c>
      <c r="I100" s="97"/>
      <c r="J100" s="98">
        <v>1</v>
      </c>
      <c r="K100" s="106">
        <f t="shared" si="20"/>
        <v>1</v>
      </c>
      <c r="L100" s="96">
        <f t="shared" si="21"/>
        <v>205.8</v>
      </c>
      <c r="M100" s="100"/>
      <c r="N100" s="101">
        <v>130</v>
      </c>
      <c r="O100" s="102">
        <f t="shared" si="16"/>
        <v>2E-3</v>
      </c>
      <c r="P100" s="96">
        <f t="shared" si="17"/>
        <v>53.508000000000003</v>
      </c>
      <c r="R100" s="103">
        <v>14</v>
      </c>
      <c r="S100" s="103">
        <f t="shared" si="18"/>
        <v>13</v>
      </c>
      <c r="T100" s="103">
        <f t="shared" si="19"/>
        <v>2881.2000000000003</v>
      </c>
      <c r="U100" s="140" t="s">
        <v>525</v>
      </c>
      <c r="V100" s="141" t="s">
        <v>694</v>
      </c>
      <c r="W100" s="141" t="s">
        <v>693</v>
      </c>
      <c r="X100" s="142" t="s">
        <v>670</v>
      </c>
    </row>
    <row r="101" spans="2:24" s="103" customFormat="1" ht="24.75" customHeight="1" x14ac:dyDescent="0.2">
      <c r="B101" s="93">
        <v>97</v>
      </c>
      <c r="C101" s="138" t="s">
        <v>282</v>
      </c>
      <c r="D101" s="168" t="s">
        <v>644</v>
      </c>
      <c r="E101" s="138" t="s">
        <v>70</v>
      </c>
      <c r="F101" s="94">
        <v>1</v>
      </c>
      <c r="G101" s="95">
        <v>205.8</v>
      </c>
      <c r="H101" s="96">
        <f t="shared" si="15"/>
        <v>205.8</v>
      </c>
      <c r="I101" s="97"/>
      <c r="J101" s="98">
        <v>1</v>
      </c>
      <c r="K101" s="106">
        <f t="shared" si="20"/>
        <v>1</v>
      </c>
      <c r="L101" s="96">
        <f t="shared" si="21"/>
        <v>205.8</v>
      </c>
      <c r="M101" s="100"/>
      <c r="N101" s="101">
        <v>130</v>
      </c>
      <c r="O101" s="102">
        <f t="shared" si="16"/>
        <v>2E-3</v>
      </c>
      <c r="P101" s="96">
        <f t="shared" si="17"/>
        <v>53.508000000000003</v>
      </c>
      <c r="R101" s="103">
        <v>10</v>
      </c>
      <c r="S101" s="103">
        <f t="shared" si="18"/>
        <v>9</v>
      </c>
      <c r="T101" s="103">
        <f t="shared" si="19"/>
        <v>2058</v>
      </c>
      <c r="U101" s="140" t="s">
        <v>525</v>
      </c>
      <c r="V101" s="141" t="s">
        <v>694</v>
      </c>
      <c r="W101" s="141" t="s">
        <v>693</v>
      </c>
      <c r="X101" s="142" t="s">
        <v>670</v>
      </c>
    </row>
    <row r="102" spans="2:24" s="103" customFormat="1" ht="24.75" customHeight="1" x14ac:dyDescent="0.2">
      <c r="B102" s="93">
        <v>98</v>
      </c>
      <c r="C102" s="138" t="s">
        <v>283</v>
      </c>
      <c r="D102" s="168" t="s">
        <v>644</v>
      </c>
      <c r="E102" s="138" t="s">
        <v>70</v>
      </c>
      <c r="F102" s="94">
        <v>1</v>
      </c>
      <c r="G102" s="95">
        <v>205.8</v>
      </c>
      <c r="H102" s="96">
        <f t="shared" si="15"/>
        <v>205.8</v>
      </c>
      <c r="I102" s="97"/>
      <c r="J102" s="98">
        <v>1</v>
      </c>
      <c r="K102" s="106">
        <f t="shared" si="20"/>
        <v>1</v>
      </c>
      <c r="L102" s="96">
        <f t="shared" si="21"/>
        <v>205.8</v>
      </c>
      <c r="M102" s="100"/>
      <c r="N102" s="101">
        <v>130</v>
      </c>
      <c r="O102" s="102">
        <f t="shared" si="16"/>
        <v>2E-3</v>
      </c>
      <c r="P102" s="96">
        <f t="shared" si="17"/>
        <v>53.508000000000003</v>
      </c>
      <c r="R102" s="103">
        <v>6</v>
      </c>
      <c r="S102" s="103">
        <f t="shared" si="18"/>
        <v>5</v>
      </c>
      <c r="T102" s="103">
        <f t="shared" si="19"/>
        <v>1234.8000000000002</v>
      </c>
      <c r="U102" s="140" t="s">
        <v>525</v>
      </c>
      <c r="V102" s="141" t="s">
        <v>694</v>
      </c>
      <c r="W102" s="141" t="s">
        <v>693</v>
      </c>
      <c r="X102" s="142" t="s">
        <v>670</v>
      </c>
    </row>
    <row r="103" spans="2:24" s="103" customFormat="1" ht="24.75" customHeight="1" x14ac:dyDescent="0.2">
      <c r="B103" s="93">
        <v>99</v>
      </c>
      <c r="C103" s="138" t="s">
        <v>288</v>
      </c>
      <c r="D103" s="168" t="s">
        <v>644</v>
      </c>
      <c r="E103" s="138" t="s">
        <v>70</v>
      </c>
      <c r="F103" s="94">
        <v>1</v>
      </c>
      <c r="G103" s="95">
        <v>205.8</v>
      </c>
      <c r="H103" s="96">
        <f t="shared" si="15"/>
        <v>205.8</v>
      </c>
      <c r="I103" s="97"/>
      <c r="J103" s="98">
        <v>1</v>
      </c>
      <c r="K103" s="106">
        <f t="shared" si="20"/>
        <v>1</v>
      </c>
      <c r="L103" s="96">
        <f t="shared" si="21"/>
        <v>205.8</v>
      </c>
      <c r="M103" s="100"/>
      <c r="N103" s="101">
        <v>130</v>
      </c>
      <c r="O103" s="102">
        <f t="shared" si="16"/>
        <v>2E-3</v>
      </c>
      <c r="P103" s="96">
        <f t="shared" si="17"/>
        <v>53.508000000000003</v>
      </c>
      <c r="R103" s="103">
        <v>12</v>
      </c>
      <c r="S103" s="103">
        <f t="shared" si="18"/>
        <v>11</v>
      </c>
      <c r="T103" s="103">
        <f t="shared" si="19"/>
        <v>2469.6000000000004</v>
      </c>
      <c r="U103" s="140" t="s">
        <v>525</v>
      </c>
      <c r="V103" s="141" t="s">
        <v>694</v>
      </c>
      <c r="W103" s="141" t="s">
        <v>693</v>
      </c>
      <c r="X103" s="142" t="s">
        <v>670</v>
      </c>
    </row>
    <row r="104" spans="2:24" s="103" customFormat="1" ht="24.75" customHeight="1" x14ac:dyDescent="0.2">
      <c r="B104" s="93">
        <v>100</v>
      </c>
      <c r="C104" s="138" t="s">
        <v>290</v>
      </c>
      <c r="D104" s="168" t="s">
        <v>647</v>
      </c>
      <c r="E104" s="138" t="s">
        <v>70</v>
      </c>
      <c r="F104" s="94">
        <v>1</v>
      </c>
      <c r="G104" s="95">
        <v>205.8</v>
      </c>
      <c r="H104" s="96">
        <f t="shared" si="15"/>
        <v>205.8</v>
      </c>
      <c r="I104" s="97"/>
      <c r="J104" s="98">
        <v>1</v>
      </c>
      <c r="K104" s="106">
        <f t="shared" si="20"/>
        <v>1</v>
      </c>
      <c r="L104" s="96">
        <f t="shared" si="21"/>
        <v>205.8</v>
      </c>
      <c r="M104" s="100"/>
      <c r="N104" s="101">
        <v>130</v>
      </c>
      <c r="O104" s="102">
        <f t="shared" si="16"/>
        <v>2E-3</v>
      </c>
      <c r="P104" s="96">
        <f t="shared" si="17"/>
        <v>53.508000000000003</v>
      </c>
      <c r="R104" s="103">
        <v>10</v>
      </c>
      <c r="S104" s="103">
        <f t="shared" si="18"/>
        <v>9</v>
      </c>
      <c r="T104" s="103">
        <f t="shared" si="19"/>
        <v>2058</v>
      </c>
      <c r="U104" s="140" t="s">
        <v>525</v>
      </c>
      <c r="V104" s="141" t="s">
        <v>694</v>
      </c>
      <c r="W104" s="141" t="s">
        <v>693</v>
      </c>
      <c r="X104" s="142" t="s">
        <v>670</v>
      </c>
    </row>
    <row r="105" spans="2:24" s="103" customFormat="1" ht="24.75" customHeight="1" x14ac:dyDescent="0.2">
      <c r="B105" s="93">
        <v>101</v>
      </c>
      <c r="C105" s="138" t="s">
        <v>308</v>
      </c>
      <c r="D105" s="168" t="s">
        <v>663</v>
      </c>
      <c r="E105" s="138" t="s">
        <v>70</v>
      </c>
      <c r="F105" s="94">
        <v>1</v>
      </c>
      <c r="G105" s="95">
        <v>205.8</v>
      </c>
      <c r="H105" s="96">
        <f t="shared" si="15"/>
        <v>205.8</v>
      </c>
      <c r="I105" s="97"/>
      <c r="J105" s="98">
        <v>1</v>
      </c>
      <c r="K105" s="106">
        <f t="shared" si="20"/>
        <v>1</v>
      </c>
      <c r="L105" s="96">
        <f t="shared" si="21"/>
        <v>205.8</v>
      </c>
      <c r="M105" s="100"/>
      <c r="N105" s="101">
        <v>130</v>
      </c>
      <c r="O105" s="102">
        <f t="shared" si="16"/>
        <v>2E-3</v>
      </c>
      <c r="P105" s="96">
        <f t="shared" si="17"/>
        <v>53.508000000000003</v>
      </c>
      <c r="R105" s="103">
        <v>10</v>
      </c>
      <c r="S105" s="103">
        <f t="shared" si="18"/>
        <v>9</v>
      </c>
      <c r="T105" s="103">
        <f t="shared" si="19"/>
        <v>2058</v>
      </c>
      <c r="U105" s="140" t="s">
        <v>525</v>
      </c>
      <c r="V105" s="141" t="s">
        <v>694</v>
      </c>
      <c r="W105" s="141" t="s">
        <v>693</v>
      </c>
      <c r="X105" s="142" t="s">
        <v>670</v>
      </c>
    </row>
    <row r="106" spans="2:24" s="103" customFormat="1" ht="24.75" customHeight="1" x14ac:dyDescent="0.2">
      <c r="B106" s="93">
        <v>102</v>
      </c>
      <c r="C106" s="138" t="s">
        <v>309</v>
      </c>
      <c r="D106" s="168" t="s">
        <v>664</v>
      </c>
      <c r="E106" s="138" t="s">
        <v>70</v>
      </c>
      <c r="F106" s="94">
        <v>1</v>
      </c>
      <c r="G106" s="95">
        <v>205.8</v>
      </c>
      <c r="H106" s="96">
        <f t="shared" si="15"/>
        <v>205.8</v>
      </c>
      <c r="I106" s="97"/>
      <c r="J106" s="98">
        <v>1</v>
      </c>
      <c r="K106" s="106">
        <f t="shared" si="20"/>
        <v>1</v>
      </c>
      <c r="L106" s="96">
        <f t="shared" si="21"/>
        <v>205.8</v>
      </c>
      <c r="M106" s="100"/>
      <c r="N106" s="101">
        <v>130</v>
      </c>
      <c r="O106" s="102">
        <f t="shared" si="16"/>
        <v>2E-3</v>
      </c>
      <c r="P106" s="96">
        <f t="shared" si="17"/>
        <v>53.508000000000003</v>
      </c>
      <c r="S106" s="103">
        <f t="shared" si="18"/>
        <v>-1</v>
      </c>
      <c r="T106" s="103">
        <f t="shared" si="19"/>
        <v>0</v>
      </c>
      <c r="U106" s="140" t="s">
        <v>525</v>
      </c>
      <c r="V106" s="141" t="s">
        <v>694</v>
      </c>
      <c r="W106" s="141" t="s">
        <v>693</v>
      </c>
      <c r="X106" s="142" t="s">
        <v>670</v>
      </c>
    </row>
    <row r="107" spans="2:24" s="103" customFormat="1" ht="24.75" customHeight="1" x14ac:dyDescent="0.2">
      <c r="B107" s="93">
        <v>103</v>
      </c>
      <c r="C107" s="138" t="s">
        <v>310</v>
      </c>
      <c r="D107" s="168" t="s">
        <v>665</v>
      </c>
      <c r="E107" s="138" t="s">
        <v>70</v>
      </c>
      <c r="F107" s="94">
        <v>1</v>
      </c>
      <c r="G107" s="95">
        <v>205.8</v>
      </c>
      <c r="H107" s="96">
        <f t="shared" si="15"/>
        <v>205.8</v>
      </c>
      <c r="I107" s="97"/>
      <c r="J107" s="98">
        <v>1</v>
      </c>
      <c r="K107" s="106">
        <f t="shared" si="20"/>
        <v>1</v>
      </c>
      <c r="L107" s="96">
        <f t="shared" si="21"/>
        <v>205.8</v>
      </c>
      <c r="M107" s="100"/>
      <c r="N107" s="101">
        <v>130</v>
      </c>
      <c r="O107" s="102">
        <f t="shared" si="16"/>
        <v>2E-3</v>
      </c>
      <c r="P107" s="96">
        <f t="shared" si="17"/>
        <v>53.508000000000003</v>
      </c>
      <c r="R107" s="103">
        <v>3</v>
      </c>
      <c r="S107" s="103">
        <f t="shared" si="18"/>
        <v>2</v>
      </c>
      <c r="T107" s="103">
        <f t="shared" si="19"/>
        <v>617.40000000000009</v>
      </c>
      <c r="U107" s="140" t="s">
        <v>525</v>
      </c>
      <c r="V107" s="141" t="s">
        <v>694</v>
      </c>
      <c r="W107" s="141" t="s">
        <v>693</v>
      </c>
      <c r="X107" s="142" t="s">
        <v>670</v>
      </c>
    </row>
    <row r="108" spans="2:24" s="103" customFormat="1" ht="24.75" customHeight="1" x14ac:dyDescent="0.2">
      <c r="B108" s="93">
        <v>104</v>
      </c>
      <c r="C108" s="138" t="s">
        <v>311</v>
      </c>
      <c r="D108" s="168" t="s">
        <v>664</v>
      </c>
      <c r="E108" s="138" t="s">
        <v>70</v>
      </c>
      <c r="F108" s="94">
        <v>1</v>
      </c>
      <c r="G108" s="95">
        <v>205.8</v>
      </c>
      <c r="H108" s="96">
        <f t="shared" si="15"/>
        <v>205.8</v>
      </c>
      <c r="I108" s="97"/>
      <c r="J108" s="98">
        <v>1</v>
      </c>
      <c r="K108" s="106">
        <f t="shared" si="20"/>
        <v>1</v>
      </c>
      <c r="L108" s="96">
        <f t="shared" si="21"/>
        <v>205.8</v>
      </c>
      <c r="M108" s="100"/>
      <c r="N108" s="101">
        <v>130</v>
      </c>
      <c r="O108" s="102">
        <f t="shared" si="16"/>
        <v>2E-3</v>
      </c>
      <c r="P108" s="96">
        <f t="shared" si="17"/>
        <v>53.508000000000003</v>
      </c>
      <c r="R108" s="103">
        <v>8</v>
      </c>
      <c r="S108" s="103">
        <f t="shared" si="18"/>
        <v>7</v>
      </c>
      <c r="T108" s="103">
        <f t="shared" si="19"/>
        <v>1646.4</v>
      </c>
      <c r="U108" s="140" t="s">
        <v>525</v>
      </c>
      <c r="V108" s="141" t="s">
        <v>694</v>
      </c>
      <c r="W108" s="141" t="s">
        <v>693</v>
      </c>
      <c r="X108" s="142" t="s">
        <v>670</v>
      </c>
    </row>
    <row r="109" spans="2:24" s="103" customFormat="1" ht="24.75" customHeight="1" x14ac:dyDescent="0.2">
      <c r="B109" s="93">
        <v>105</v>
      </c>
      <c r="C109" s="138" t="s">
        <v>312</v>
      </c>
      <c r="D109" s="168" t="s">
        <v>664</v>
      </c>
      <c r="E109" s="138" t="s">
        <v>70</v>
      </c>
      <c r="F109" s="94">
        <v>1</v>
      </c>
      <c r="G109" s="95">
        <v>205.8</v>
      </c>
      <c r="H109" s="96">
        <f t="shared" si="15"/>
        <v>205.8</v>
      </c>
      <c r="I109" s="97"/>
      <c r="J109" s="98">
        <v>1</v>
      </c>
      <c r="K109" s="106">
        <f t="shared" si="20"/>
        <v>1</v>
      </c>
      <c r="L109" s="96">
        <f t="shared" si="21"/>
        <v>205.8</v>
      </c>
      <c r="M109" s="100"/>
      <c r="N109" s="101">
        <v>130</v>
      </c>
      <c r="O109" s="102">
        <f t="shared" si="16"/>
        <v>2E-3</v>
      </c>
      <c r="P109" s="96">
        <f t="shared" si="17"/>
        <v>53.508000000000003</v>
      </c>
      <c r="R109" s="103">
        <v>2</v>
      </c>
      <c r="S109" s="103">
        <f t="shared" si="18"/>
        <v>1</v>
      </c>
      <c r="T109" s="103">
        <f t="shared" si="19"/>
        <v>411.6</v>
      </c>
      <c r="U109" s="140" t="s">
        <v>525</v>
      </c>
      <c r="V109" s="141" t="s">
        <v>694</v>
      </c>
      <c r="W109" s="141" t="s">
        <v>693</v>
      </c>
      <c r="X109" s="142" t="s">
        <v>670</v>
      </c>
    </row>
    <row r="110" spans="2:24" s="103" customFormat="1" ht="24.75" customHeight="1" x14ac:dyDescent="0.2">
      <c r="B110" s="93">
        <v>106</v>
      </c>
      <c r="C110" s="138" t="s">
        <v>313</v>
      </c>
      <c r="D110" s="168" t="s">
        <v>664</v>
      </c>
      <c r="E110" s="138" t="s">
        <v>70</v>
      </c>
      <c r="F110" s="94">
        <v>1</v>
      </c>
      <c r="G110" s="95">
        <v>205.8</v>
      </c>
      <c r="H110" s="96">
        <f t="shared" si="15"/>
        <v>205.8</v>
      </c>
      <c r="I110" s="97"/>
      <c r="J110" s="98">
        <v>1</v>
      </c>
      <c r="K110" s="106">
        <f t="shared" si="20"/>
        <v>1</v>
      </c>
      <c r="L110" s="96">
        <f t="shared" si="21"/>
        <v>205.8</v>
      </c>
      <c r="M110" s="100"/>
      <c r="N110" s="101">
        <v>130</v>
      </c>
      <c r="O110" s="102">
        <f t="shared" si="16"/>
        <v>2E-3</v>
      </c>
      <c r="P110" s="96">
        <f t="shared" si="17"/>
        <v>53.508000000000003</v>
      </c>
      <c r="R110" s="103">
        <v>4</v>
      </c>
      <c r="S110" s="103">
        <f t="shared" si="18"/>
        <v>3</v>
      </c>
      <c r="T110" s="103">
        <f t="shared" si="19"/>
        <v>823.2</v>
      </c>
      <c r="U110" s="140" t="s">
        <v>525</v>
      </c>
      <c r="V110" s="141" t="s">
        <v>694</v>
      </c>
      <c r="W110" s="141" t="s">
        <v>693</v>
      </c>
      <c r="X110" s="142" t="s">
        <v>670</v>
      </c>
    </row>
    <row r="111" spans="2:24" s="103" customFormat="1" ht="24.75" customHeight="1" x14ac:dyDescent="0.2">
      <c r="B111" s="93">
        <v>107</v>
      </c>
      <c r="C111" s="138" t="s">
        <v>314</v>
      </c>
      <c r="D111" s="168" t="s">
        <v>663</v>
      </c>
      <c r="E111" s="138" t="s">
        <v>70</v>
      </c>
      <c r="F111" s="94">
        <v>1</v>
      </c>
      <c r="G111" s="95">
        <v>205.8</v>
      </c>
      <c r="H111" s="96">
        <f t="shared" si="15"/>
        <v>205.8</v>
      </c>
      <c r="I111" s="97"/>
      <c r="J111" s="98">
        <v>1</v>
      </c>
      <c r="K111" s="106">
        <f t="shared" si="20"/>
        <v>1</v>
      </c>
      <c r="L111" s="96">
        <f t="shared" si="21"/>
        <v>205.8</v>
      </c>
      <c r="M111" s="100"/>
      <c r="N111" s="101">
        <v>130</v>
      </c>
      <c r="O111" s="102">
        <f t="shared" si="16"/>
        <v>2E-3</v>
      </c>
      <c r="P111" s="96">
        <f t="shared" si="17"/>
        <v>53.508000000000003</v>
      </c>
      <c r="R111" s="103">
        <v>53</v>
      </c>
      <c r="S111" s="103">
        <f t="shared" si="18"/>
        <v>52</v>
      </c>
      <c r="T111" s="103">
        <f t="shared" si="19"/>
        <v>10907.400000000001</v>
      </c>
      <c r="U111" s="140" t="s">
        <v>525</v>
      </c>
      <c r="V111" s="141" t="s">
        <v>694</v>
      </c>
      <c r="W111" s="141" t="s">
        <v>693</v>
      </c>
      <c r="X111" s="142" t="s">
        <v>670</v>
      </c>
    </row>
    <row r="112" spans="2:24" s="103" customFormat="1" ht="24.75" customHeight="1" x14ac:dyDescent="0.2">
      <c r="B112" s="93">
        <v>108</v>
      </c>
      <c r="C112" s="138" t="s">
        <v>315</v>
      </c>
      <c r="D112" s="168" t="s">
        <v>663</v>
      </c>
      <c r="E112" s="138" t="s">
        <v>70</v>
      </c>
      <c r="F112" s="94">
        <v>1</v>
      </c>
      <c r="G112" s="95">
        <v>205.8</v>
      </c>
      <c r="H112" s="96">
        <f t="shared" si="15"/>
        <v>205.8</v>
      </c>
      <c r="I112" s="97"/>
      <c r="J112" s="98">
        <v>1</v>
      </c>
      <c r="K112" s="106">
        <f t="shared" si="20"/>
        <v>1</v>
      </c>
      <c r="L112" s="96">
        <f t="shared" si="21"/>
        <v>205.8</v>
      </c>
      <c r="M112" s="100"/>
      <c r="N112" s="101">
        <v>130</v>
      </c>
      <c r="O112" s="102">
        <f t="shared" si="16"/>
        <v>2E-3</v>
      </c>
      <c r="P112" s="96">
        <f t="shared" si="17"/>
        <v>53.508000000000003</v>
      </c>
      <c r="R112" s="103">
        <v>6</v>
      </c>
      <c r="S112" s="103">
        <f t="shared" si="18"/>
        <v>5</v>
      </c>
      <c r="T112" s="103">
        <f t="shared" si="19"/>
        <v>1234.8000000000002</v>
      </c>
      <c r="U112" s="140" t="s">
        <v>525</v>
      </c>
      <c r="V112" s="141" t="s">
        <v>694</v>
      </c>
      <c r="W112" s="141" t="s">
        <v>693</v>
      </c>
      <c r="X112" s="142" t="s">
        <v>670</v>
      </c>
    </row>
    <row r="113" spans="2:24" s="103" customFormat="1" ht="24.75" customHeight="1" x14ac:dyDescent="0.2">
      <c r="B113" s="93">
        <v>109</v>
      </c>
      <c r="C113" s="138" t="s">
        <v>316</v>
      </c>
      <c r="D113" s="168" t="s">
        <v>663</v>
      </c>
      <c r="E113" s="138" t="s">
        <v>70</v>
      </c>
      <c r="F113" s="94">
        <v>1</v>
      </c>
      <c r="G113" s="95">
        <v>205.8</v>
      </c>
      <c r="H113" s="96">
        <f t="shared" si="15"/>
        <v>205.8</v>
      </c>
      <c r="I113" s="97"/>
      <c r="J113" s="98">
        <v>1</v>
      </c>
      <c r="K113" s="106">
        <f t="shared" si="20"/>
        <v>1</v>
      </c>
      <c r="L113" s="96">
        <f t="shared" si="21"/>
        <v>205.8</v>
      </c>
      <c r="M113" s="100"/>
      <c r="N113" s="101">
        <v>130</v>
      </c>
      <c r="O113" s="102">
        <f t="shared" si="16"/>
        <v>2E-3</v>
      </c>
      <c r="P113" s="96">
        <f t="shared" si="17"/>
        <v>53.508000000000003</v>
      </c>
      <c r="R113" s="103">
        <v>4</v>
      </c>
      <c r="S113" s="103">
        <f t="shared" si="18"/>
        <v>3</v>
      </c>
      <c r="T113" s="103">
        <f t="shared" si="19"/>
        <v>823.2</v>
      </c>
      <c r="U113" s="140" t="s">
        <v>525</v>
      </c>
      <c r="V113" s="141" t="s">
        <v>694</v>
      </c>
      <c r="W113" s="141" t="s">
        <v>693</v>
      </c>
      <c r="X113" s="142" t="s">
        <v>670</v>
      </c>
    </row>
    <row r="114" spans="2:24" s="103" customFormat="1" ht="24.75" customHeight="1" x14ac:dyDescent="0.2">
      <c r="B114" s="93">
        <v>110</v>
      </c>
      <c r="C114" s="138" t="s">
        <v>317</v>
      </c>
      <c r="D114" s="168" t="s">
        <v>665</v>
      </c>
      <c r="E114" s="138" t="s">
        <v>70</v>
      </c>
      <c r="F114" s="94">
        <v>1</v>
      </c>
      <c r="G114" s="95">
        <v>205.8</v>
      </c>
      <c r="H114" s="96">
        <f t="shared" si="15"/>
        <v>205.8</v>
      </c>
      <c r="I114" s="97"/>
      <c r="J114" s="98">
        <v>1</v>
      </c>
      <c r="K114" s="106">
        <f t="shared" si="20"/>
        <v>1</v>
      </c>
      <c r="L114" s="96">
        <f t="shared" si="21"/>
        <v>205.8</v>
      </c>
      <c r="M114" s="100"/>
      <c r="N114" s="101">
        <v>130</v>
      </c>
      <c r="O114" s="102">
        <f t="shared" si="16"/>
        <v>2E-3</v>
      </c>
      <c r="P114" s="96">
        <f t="shared" si="17"/>
        <v>53.508000000000003</v>
      </c>
      <c r="R114" s="103">
        <v>465</v>
      </c>
      <c r="S114" s="103">
        <f t="shared" si="18"/>
        <v>464</v>
      </c>
      <c r="T114" s="103">
        <f t="shared" si="19"/>
        <v>95697</v>
      </c>
      <c r="U114" s="140" t="s">
        <v>525</v>
      </c>
      <c r="V114" s="141" t="s">
        <v>694</v>
      </c>
      <c r="W114" s="141" t="s">
        <v>693</v>
      </c>
      <c r="X114" s="142" t="s">
        <v>670</v>
      </c>
    </row>
    <row r="115" spans="2:24" s="103" customFormat="1" ht="24.75" customHeight="1" x14ac:dyDescent="0.2">
      <c r="B115" s="93">
        <v>111</v>
      </c>
      <c r="C115" s="138" t="s">
        <v>146</v>
      </c>
      <c r="D115" s="168" t="s">
        <v>554</v>
      </c>
      <c r="E115" s="138" t="s">
        <v>70</v>
      </c>
      <c r="F115" s="94">
        <v>1</v>
      </c>
      <c r="G115" s="95">
        <v>156.80000000000001</v>
      </c>
      <c r="H115" s="96">
        <f t="shared" si="15"/>
        <v>156.80000000000001</v>
      </c>
      <c r="I115" s="97"/>
      <c r="J115" s="98">
        <v>1</v>
      </c>
      <c r="K115" s="106">
        <f t="shared" si="20"/>
        <v>1</v>
      </c>
      <c r="L115" s="96">
        <f t="shared" si="21"/>
        <v>156.80000000000001</v>
      </c>
      <c r="M115" s="100"/>
      <c r="N115" s="101">
        <v>130</v>
      </c>
      <c r="O115" s="102">
        <f t="shared" si="16"/>
        <v>2E-3</v>
      </c>
      <c r="P115" s="96">
        <f t="shared" si="17"/>
        <v>40.768000000000008</v>
      </c>
      <c r="R115" s="103">
        <v>97</v>
      </c>
      <c r="S115" s="103">
        <f t="shared" si="18"/>
        <v>96</v>
      </c>
      <c r="T115" s="103">
        <f t="shared" si="19"/>
        <v>15209.6</v>
      </c>
      <c r="U115" s="140" t="s">
        <v>525</v>
      </c>
      <c r="V115" s="141" t="s">
        <v>694</v>
      </c>
      <c r="W115" s="141" t="s">
        <v>693</v>
      </c>
      <c r="X115" s="142" t="s">
        <v>671</v>
      </c>
    </row>
    <row r="116" spans="2:24" s="103" customFormat="1" ht="24.75" customHeight="1" x14ac:dyDescent="0.2">
      <c r="B116" s="93">
        <v>112</v>
      </c>
      <c r="C116" s="138" t="s">
        <v>158</v>
      </c>
      <c r="D116" s="168" t="s">
        <v>557</v>
      </c>
      <c r="E116" s="138" t="s">
        <v>70</v>
      </c>
      <c r="F116" s="94">
        <v>1</v>
      </c>
      <c r="G116" s="95">
        <v>156.80000000000001</v>
      </c>
      <c r="H116" s="96">
        <f t="shared" si="15"/>
        <v>156.80000000000001</v>
      </c>
      <c r="I116" s="97"/>
      <c r="J116" s="98">
        <v>1</v>
      </c>
      <c r="K116" s="106">
        <f t="shared" si="20"/>
        <v>1</v>
      </c>
      <c r="L116" s="96">
        <f t="shared" si="21"/>
        <v>156.80000000000001</v>
      </c>
      <c r="M116" s="100"/>
      <c r="N116" s="101">
        <v>130</v>
      </c>
      <c r="O116" s="102">
        <f t="shared" si="16"/>
        <v>2E-3</v>
      </c>
      <c r="P116" s="96">
        <f t="shared" si="17"/>
        <v>40.768000000000008</v>
      </c>
      <c r="R116" s="103">
        <v>12</v>
      </c>
      <c r="S116" s="103">
        <f t="shared" si="18"/>
        <v>11</v>
      </c>
      <c r="T116" s="103">
        <f t="shared" si="19"/>
        <v>1881.6000000000001</v>
      </c>
      <c r="U116" s="140" t="s">
        <v>525</v>
      </c>
      <c r="V116" s="141" t="s">
        <v>694</v>
      </c>
      <c r="W116" s="141" t="s">
        <v>693</v>
      </c>
      <c r="X116" s="142" t="s">
        <v>672</v>
      </c>
    </row>
    <row r="117" spans="2:24" s="103" customFormat="1" ht="24.75" customHeight="1" x14ac:dyDescent="0.2">
      <c r="B117" s="93">
        <v>113</v>
      </c>
      <c r="C117" s="138" t="s">
        <v>160</v>
      </c>
      <c r="D117" s="168" t="s">
        <v>554</v>
      </c>
      <c r="E117" s="138" t="s">
        <v>70</v>
      </c>
      <c r="F117" s="94">
        <v>1</v>
      </c>
      <c r="G117" s="95">
        <v>156.80000000000001</v>
      </c>
      <c r="H117" s="96">
        <f t="shared" si="15"/>
        <v>156.80000000000001</v>
      </c>
      <c r="I117" s="97"/>
      <c r="J117" s="98">
        <v>1</v>
      </c>
      <c r="K117" s="106">
        <f t="shared" si="20"/>
        <v>1</v>
      </c>
      <c r="L117" s="96">
        <f t="shared" si="21"/>
        <v>156.80000000000001</v>
      </c>
      <c r="M117" s="100"/>
      <c r="N117" s="101">
        <v>130</v>
      </c>
      <c r="O117" s="102">
        <f t="shared" si="16"/>
        <v>2E-3</v>
      </c>
      <c r="P117" s="96">
        <f t="shared" si="17"/>
        <v>40.768000000000008</v>
      </c>
      <c r="R117" s="103">
        <v>3</v>
      </c>
      <c r="S117" s="103">
        <f t="shared" si="18"/>
        <v>2</v>
      </c>
      <c r="T117" s="103">
        <f t="shared" si="19"/>
        <v>470.40000000000003</v>
      </c>
      <c r="U117" s="140" t="s">
        <v>525</v>
      </c>
      <c r="V117" s="141" t="s">
        <v>694</v>
      </c>
      <c r="W117" s="141" t="s">
        <v>693</v>
      </c>
      <c r="X117" s="142" t="s">
        <v>672</v>
      </c>
    </row>
    <row r="118" spans="2:24" s="103" customFormat="1" ht="24.75" customHeight="1" x14ac:dyDescent="0.2">
      <c r="B118" s="93">
        <v>114</v>
      </c>
      <c r="C118" s="138" t="s">
        <v>164</v>
      </c>
      <c r="D118" s="168" t="s">
        <v>552</v>
      </c>
      <c r="E118" s="138" t="s">
        <v>70</v>
      </c>
      <c r="F118" s="94">
        <v>1</v>
      </c>
      <c r="G118" s="95">
        <v>156.80000000000001</v>
      </c>
      <c r="H118" s="96">
        <f t="shared" si="15"/>
        <v>156.80000000000001</v>
      </c>
      <c r="I118" s="97"/>
      <c r="J118" s="98">
        <v>1</v>
      </c>
      <c r="K118" s="106">
        <f t="shared" si="20"/>
        <v>1</v>
      </c>
      <c r="L118" s="96">
        <f t="shared" si="21"/>
        <v>156.80000000000001</v>
      </c>
      <c r="M118" s="100"/>
      <c r="N118" s="101">
        <v>130</v>
      </c>
      <c r="O118" s="102">
        <f t="shared" si="16"/>
        <v>2E-3</v>
      </c>
      <c r="P118" s="96">
        <f t="shared" si="17"/>
        <v>40.768000000000008</v>
      </c>
      <c r="U118" s="140" t="s">
        <v>525</v>
      </c>
      <c r="V118" s="141" t="s">
        <v>694</v>
      </c>
      <c r="W118" s="141" t="s">
        <v>693</v>
      </c>
      <c r="X118" s="142" t="s">
        <v>672</v>
      </c>
    </row>
    <row r="119" spans="2:24" s="103" customFormat="1" ht="24.75" customHeight="1" x14ac:dyDescent="0.2">
      <c r="B119" s="93">
        <v>115</v>
      </c>
      <c r="C119" s="138" t="s">
        <v>169</v>
      </c>
      <c r="D119" s="168" t="s">
        <v>561</v>
      </c>
      <c r="E119" s="138" t="s">
        <v>70</v>
      </c>
      <c r="F119" s="94">
        <v>1</v>
      </c>
      <c r="G119" s="95">
        <v>156.80000000000001</v>
      </c>
      <c r="H119" s="96">
        <f t="shared" si="15"/>
        <v>156.80000000000001</v>
      </c>
      <c r="I119" s="97"/>
      <c r="J119" s="98">
        <v>1</v>
      </c>
      <c r="K119" s="106">
        <f t="shared" si="20"/>
        <v>1</v>
      </c>
      <c r="L119" s="96">
        <f t="shared" si="21"/>
        <v>156.80000000000001</v>
      </c>
      <c r="M119" s="100"/>
      <c r="N119" s="101">
        <v>130</v>
      </c>
      <c r="O119" s="102">
        <f t="shared" si="16"/>
        <v>2E-3</v>
      </c>
      <c r="P119" s="96">
        <f t="shared" si="17"/>
        <v>40.768000000000008</v>
      </c>
      <c r="U119" s="140" t="s">
        <v>525</v>
      </c>
      <c r="V119" s="141" t="s">
        <v>694</v>
      </c>
      <c r="W119" s="141" t="s">
        <v>693</v>
      </c>
      <c r="X119" s="142" t="s">
        <v>673</v>
      </c>
    </row>
    <row r="120" spans="2:24" s="103" customFormat="1" ht="24.75" customHeight="1" x14ac:dyDescent="0.2">
      <c r="B120" s="93">
        <v>116</v>
      </c>
      <c r="C120" s="138" t="s">
        <v>170</v>
      </c>
      <c r="D120" s="168" t="s">
        <v>562</v>
      </c>
      <c r="E120" s="138" t="s">
        <v>70</v>
      </c>
      <c r="F120" s="94">
        <v>1</v>
      </c>
      <c r="G120" s="95">
        <v>156.80000000000001</v>
      </c>
      <c r="H120" s="96">
        <f t="shared" si="15"/>
        <v>156.80000000000001</v>
      </c>
      <c r="I120" s="97"/>
      <c r="J120" s="98">
        <v>1</v>
      </c>
      <c r="K120" s="106">
        <f t="shared" si="20"/>
        <v>1</v>
      </c>
      <c r="L120" s="96">
        <f t="shared" si="21"/>
        <v>156.80000000000001</v>
      </c>
      <c r="M120" s="100"/>
      <c r="N120" s="101">
        <v>130</v>
      </c>
      <c r="O120" s="102">
        <f t="shared" si="16"/>
        <v>2E-3</v>
      </c>
      <c r="P120" s="96">
        <f t="shared" si="17"/>
        <v>40.768000000000008</v>
      </c>
      <c r="U120" s="140" t="s">
        <v>525</v>
      </c>
      <c r="V120" s="141" t="s">
        <v>694</v>
      </c>
      <c r="W120" s="141" t="s">
        <v>693</v>
      </c>
      <c r="X120" s="142" t="s">
        <v>673</v>
      </c>
    </row>
    <row r="121" spans="2:24" s="103" customFormat="1" ht="24.75" customHeight="1" x14ac:dyDescent="0.2">
      <c r="B121" s="93">
        <v>117</v>
      </c>
      <c r="C121" s="138" t="s">
        <v>171</v>
      </c>
      <c r="D121" s="168" t="s">
        <v>562</v>
      </c>
      <c r="E121" s="138" t="s">
        <v>70</v>
      </c>
      <c r="F121" s="94">
        <v>1</v>
      </c>
      <c r="G121" s="95">
        <v>156.80000000000001</v>
      </c>
      <c r="H121" s="96">
        <f t="shared" si="15"/>
        <v>156.80000000000001</v>
      </c>
      <c r="I121" s="97"/>
      <c r="J121" s="98">
        <v>1</v>
      </c>
      <c r="K121" s="106">
        <f t="shared" si="20"/>
        <v>1</v>
      </c>
      <c r="L121" s="96">
        <f t="shared" si="21"/>
        <v>156.80000000000001</v>
      </c>
      <c r="M121" s="100"/>
      <c r="N121" s="101">
        <v>130</v>
      </c>
      <c r="O121" s="102">
        <f t="shared" si="16"/>
        <v>2E-3</v>
      </c>
      <c r="P121" s="96">
        <f t="shared" si="17"/>
        <v>40.768000000000008</v>
      </c>
      <c r="U121" s="140" t="s">
        <v>525</v>
      </c>
      <c r="V121" s="141" t="s">
        <v>694</v>
      </c>
      <c r="W121" s="141" t="s">
        <v>693</v>
      </c>
      <c r="X121" s="142" t="s">
        <v>673</v>
      </c>
    </row>
    <row r="122" spans="2:24" s="103" customFormat="1" ht="24.75" customHeight="1" x14ac:dyDescent="0.2">
      <c r="B122" s="93">
        <v>118</v>
      </c>
      <c r="C122" s="138" t="s">
        <v>173</v>
      </c>
      <c r="D122" s="168" t="s">
        <v>564</v>
      </c>
      <c r="E122" s="138" t="s">
        <v>70</v>
      </c>
      <c r="F122" s="94">
        <v>1</v>
      </c>
      <c r="G122" s="95">
        <v>156.80000000000001</v>
      </c>
      <c r="H122" s="96">
        <f t="shared" si="15"/>
        <v>156.80000000000001</v>
      </c>
      <c r="I122" s="97"/>
      <c r="J122" s="98">
        <v>1</v>
      </c>
      <c r="K122" s="106">
        <f t="shared" si="20"/>
        <v>1</v>
      </c>
      <c r="L122" s="96">
        <f t="shared" si="21"/>
        <v>156.80000000000001</v>
      </c>
      <c r="M122" s="100"/>
      <c r="N122" s="101">
        <v>130</v>
      </c>
      <c r="O122" s="102">
        <f t="shared" si="16"/>
        <v>2E-3</v>
      </c>
      <c r="P122" s="96">
        <f t="shared" si="17"/>
        <v>40.768000000000008</v>
      </c>
      <c r="U122" s="140" t="s">
        <v>525</v>
      </c>
      <c r="V122" s="141" t="s">
        <v>694</v>
      </c>
      <c r="W122" s="141" t="s">
        <v>693</v>
      </c>
      <c r="X122" s="142" t="s">
        <v>673</v>
      </c>
    </row>
    <row r="123" spans="2:24" s="103" customFormat="1" ht="24.75" customHeight="1" x14ac:dyDescent="0.2">
      <c r="B123" s="93">
        <v>119</v>
      </c>
      <c r="C123" s="138" t="s">
        <v>176</v>
      </c>
      <c r="D123" s="168" t="s">
        <v>566</v>
      </c>
      <c r="E123" s="138" t="s">
        <v>70</v>
      </c>
      <c r="F123" s="94">
        <v>1</v>
      </c>
      <c r="G123" s="95">
        <v>156.80000000000001</v>
      </c>
      <c r="H123" s="96">
        <f t="shared" si="15"/>
        <v>156.80000000000001</v>
      </c>
      <c r="I123" s="97"/>
      <c r="J123" s="98">
        <v>1</v>
      </c>
      <c r="K123" s="106">
        <f t="shared" si="20"/>
        <v>1</v>
      </c>
      <c r="L123" s="96">
        <f t="shared" si="21"/>
        <v>156.80000000000001</v>
      </c>
      <c r="M123" s="100"/>
      <c r="N123" s="101">
        <v>130</v>
      </c>
      <c r="O123" s="102">
        <f t="shared" si="16"/>
        <v>2E-3</v>
      </c>
      <c r="P123" s="96">
        <f t="shared" si="17"/>
        <v>40.768000000000008</v>
      </c>
      <c r="U123" s="140" t="s">
        <v>525</v>
      </c>
      <c r="V123" s="141" t="s">
        <v>694</v>
      </c>
      <c r="W123" s="141" t="s">
        <v>693</v>
      </c>
      <c r="X123" s="142" t="s">
        <v>674</v>
      </c>
    </row>
    <row r="124" spans="2:24" s="103" customFormat="1" ht="24.75" customHeight="1" x14ac:dyDescent="0.2">
      <c r="B124" s="93">
        <v>120</v>
      </c>
      <c r="C124" s="138" t="s">
        <v>179</v>
      </c>
      <c r="D124" s="168" t="s">
        <v>569</v>
      </c>
      <c r="E124" s="138" t="s">
        <v>70</v>
      </c>
      <c r="F124" s="94">
        <v>1</v>
      </c>
      <c r="G124" s="95">
        <v>156.80000000000001</v>
      </c>
      <c r="H124" s="96">
        <f t="shared" si="15"/>
        <v>156.80000000000001</v>
      </c>
      <c r="I124" s="97"/>
      <c r="J124" s="98">
        <v>1</v>
      </c>
      <c r="K124" s="106">
        <f t="shared" si="20"/>
        <v>1</v>
      </c>
      <c r="L124" s="96">
        <f t="shared" si="21"/>
        <v>156.80000000000001</v>
      </c>
      <c r="M124" s="100"/>
      <c r="N124" s="101">
        <v>130</v>
      </c>
      <c r="O124" s="102">
        <f t="shared" si="16"/>
        <v>2E-3</v>
      </c>
      <c r="P124" s="96">
        <f t="shared" si="17"/>
        <v>40.768000000000008</v>
      </c>
      <c r="U124" s="140" t="s">
        <v>525</v>
      </c>
      <c r="V124" s="141" t="s">
        <v>694</v>
      </c>
      <c r="W124" s="141" t="s">
        <v>693</v>
      </c>
      <c r="X124" s="142" t="s">
        <v>674</v>
      </c>
    </row>
    <row r="125" spans="2:24" s="103" customFormat="1" ht="24.75" customHeight="1" x14ac:dyDescent="0.2">
      <c r="B125" s="93">
        <v>121</v>
      </c>
      <c r="C125" s="138" t="s">
        <v>182</v>
      </c>
      <c r="D125" s="168" t="s">
        <v>572</v>
      </c>
      <c r="E125" s="138" t="s">
        <v>70</v>
      </c>
      <c r="F125" s="94">
        <v>1</v>
      </c>
      <c r="G125" s="95">
        <v>156.80000000000001</v>
      </c>
      <c r="H125" s="96">
        <f t="shared" ref="H125:H245" si="22">F125*G125</f>
        <v>156.80000000000001</v>
      </c>
      <c r="I125" s="97"/>
      <c r="J125" s="98">
        <v>1</v>
      </c>
      <c r="K125" s="106">
        <f>J125/F125</f>
        <v>1</v>
      </c>
      <c r="L125" s="96">
        <f>J125*G125</f>
        <v>156.80000000000001</v>
      </c>
      <c r="M125" s="100"/>
      <c r="N125" s="101">
        <v>130</v>
      </c>
      <c r="O125" s="102">
        <f t="shared" si="16"/>
        <v>2E-3</v>
      </c>
      <c r="P125" s="96">
        <f t="shared" si="17"/>
        <v>40.768000000000008</v>
      </c>
      <c r="R125" s="103">
        <v>36</v>
      </c>
      <c r="S125" s="103">
        <f t="shared" ref="S125:S147" si="23">R125-J125</f>
        <v>35</v>
      </c>
      <c r="T125" s="103">
        <f t="shared" ref="T125:T147" si="24">R125*G125</f>
        <v>5644.8</v>
      </c>
      <c r="U125" s="140" t="s">
        <v>525</v>
      </c>
      <c r="V125" s="141" t="s">
        <v>694</v>
      </c>
      <c r="W125" s="141" t="s">
        <v>693</v>
      </c>
      <c r="X125" s="142" t="s">
        <v>674</v>
      </c>
    </row>
    <row r="126" spans="2:24" s="103" customFormat="1" ht="24.75" customHeight="1" x14ac:dyDescent="0.2">
      <c r="B126" s="93">
        <v>122</v>
      </c>
      <c r="C126" s="138" t="s">
        <v>183</v>
      </c>
      <c r="D126" s="168" t="s">
        <v>569</v>
      </c>
      <c r="E126" s="138" t="s">
        <v>70</v>
      </c>
      <c r="F126" s="94">
        <v>1</v>
      </c>
      <c r="G126" s="95">
        <v>156.80000000000001</v>
      </c>
      <c r="H126" s="96">
        <f t="shared" si="22"/>
        <v>156.80000000000001</v>
      </c>
      <c r="I126" s="97"/>
      <c r="J126" s="98">
        <v>1</v>
      </c>
      <c r="K126" s="106">
        <f t="shared" ref="K126:K154" si="25">J126/F126</f>
        <v>1</v>
      </c>
      <c r="L126" s="96">
        <f>J126*G126</f>
        <v>156.80000000000001</v>
      </c>
      <c r="M126" s="100"/>
      <c r="N126" s="101">
        <v>130</v>
      </c>
      <c r="O126" s="102">
        <f t="shared" si="16"/>
        <v>2E-3</v>
      </c>
      <c r="P126" s="96">
        <f t="shared" si="17"/>
        <v>40.768000000000008</v>
      </c>
      <c r="R126" s="103">
        <v>4</v>
      </c>
      <c r="S126" s="103">
        <f t="shared" si="23"/>
        <v>3</v>
      </c>
      <c r="T126" s="103">
        <f t="shared" si="24"/>
        <v>627.20000000000005</v>
      </c>
      <c r="U126" s="140" t="s">
        <v>525</v>
      </c>
      <c r="V126" s="141" t="s">
        <v>694</v>
      </c>
      <c r="W126" s="141" t="s">
        <v>693</v>
      </c>
      <c r="X126" s="142" t="s">
        <v>674</v>
      </c>
    </row>
    <row r="127" spans="2:24" s="103" customFormat="1" ht="24.75" customHeight="1" x14ac:dyDescent="0.2">
      <c r="B127" s="93">
        <v>123</v>
      </c>
      <c r="C127" s="138" t="s">
        <v>184</v>
      </c>
      <c r="D127" s="168" t="s">
        <v>569</v>
      </c>
      <c r="E127" s="138" t="s">
        <v>70</v>
      </c>
      <c r="F127" s="94">
        <v>1</v>
      </c>
      <c r="G127" s="95">
        <v>156.80000000000001</v>
      </c>
      <c r="H127" s="96">
        <f t="shared" si="22"/>
        <v>156.80000000000001</v>
      </c>
      <c r="I127" s="97"/>
      <c r="J127" s="98">
        <v>1</v>
      </c>
      <c r="K127" s="106">
        <f t="shared" si="25"/>
        <v>1</v>
      </c>
      <c r="L127" s="96">
        <f t="shared" ref="L127:L154" si="26">J127*G127</f>
        <v>156.80000000000001</v>
      </c>
      <c r="M127" s="100"/>
      <c r="N127" s="101">
        <v>130</v>
      </c>
      <c r="O127" s="102">
        <f t="shared" si="16"/>
        <v>2E-3</v>
      </c>
      <c r="P127" s="96">
        <f t="shared" si="17"/>
        <v>40.768000000000008</v>
      </c>
      <c r="R127" s="103">
        <v>112</v>
      </c>
      <c r="S127" s="103">
        <f t="shared" si="23"/>
        <v>111</v>
      </c>
      <c r="T127" s="103">
        <f t="shared" si="24"/>
        <v>17561.600000000002</v>
      </c>
      <c r="U127" s="140" t="s">
        <v>525</v>
      </c>
      <c r="V127" s="141" t="s">
        <v>694</v>
      </c>
      <c r="W127" s="141" t="s">
        <v>693</v>
      </c>
      <c r="X127" s="142" t="s">
        <v>674</v>
      </c>
    </row>
    <row r="128" spans="2:24" s="103" customFormat="1" ht="24.75" customHeight="1" x14ac:dyDescent="0.2">
      <c r="B128" s="93">
        <v>124</v>
      </c>
      <c r="C128" s="138" t="s">
        <v>187</v>
      </c>
      <c r="D128" s="168" t="s">
        <v>573</v>
      </c>
      <c r="E128" s="138" t="s">
        <v>70</v>
      </c>
      <c r="F128" s="94">
        <v>1</v>
      </c>
      <c r="G128" s="95">
        <v>156.80000000000001</v>
      </c>
      <c r="H128" s="96">
        <f t="shared" si="22"/>
        <v>156.80000000000001</v>
      </c>
      <c r="I128" s="97"/>
      <c r="J128" s="98">
        <v>1</v>
      </c>
      <c r="K128" s="106">
        <f t="shared" si="25"/>
        <v>1</v>
      </c>
      <c r="L128" s="96">
        <f t="shared" si="26"/>
        <v>156.80000000000001</v>
      </c>
      <c r="M128" s="100"/>
      <c r="N128" s="101">
        <v>130</v>
      </c>
      <c r="O128" s="102">
        <f t="shared" si="16"/>
        <v>2E-3</v>
      </c>
      <c r="P128" s="96">
        <f t="shared" si="17"/>
        <v>40.768000000000008</v>
      </c>
      <c r="R128" s="103">
        <v>30</v>
      </c>
      <c r="S128" s="103">
        <f t="shared" si="23"/>
        <v>29</v>
      </c>
      <c r="T128" s="103">
        <f t="shared" si="24"/>
        <v>4704</v>
      </c>
      <c r="U128" s="140" t="s">
        <v>525</v>
      </c>
      <c r="V128" s="141" t="s">
        <v>694</v>
      </c>
      <c r="W128" s="141" t="s">
        <v>693</v>
      </c>
      <c r="X128" s="142" t="s">
        <v>674</v>
      </c>
    </row>
    <row r="129" spans="2:24" s="103" customFormat="1" ht="24.75" customHeight="1" x14ac:dyDescent="0.2">
      <c r="B129" s="93">
        <v>125</v>
      </c>
      <c r="C129" s="138" t="s">
        <v>195</v>
      </c>
      <c r="D129" s="168" t="s">
        <v>575</v>
      </c>
      <c r="E129" s="138" t="s">
        <v>70</v>
      </c>
      <c r="F129" s="94">
        <v>1</v>
      </c>
      <c r="G129" s="95">
        <v>156.80000000000001</v>
      </c>
      <c r="H129" s="96">
        <f t="shared" si="22"/>
        <v>156.80000000000001</v>
      </c>
      <c r="I129" s="97"/>
      <c r="J129" s="98">
        <v>1</v>
      </c>
      <c r="K129" s="106">
        <f t="shared" si="25"/>
        <v>1</v>
      </c>
      <c r="L129" s="96">
        <f t="shared" si="26"/>
        <v>156.80000000000001</v>
      </c>
      <c r="M129" s="100"/>
      <c r="N129" s="101">
        <v>130</v>
      </c>
      <c r="O129" s="102">
        <f t="shared" si="16"/>
        <v>2E-3</v>
      </c>
      <c r="P129" s="96">
        <f t="shared" si="17"/>
        <v>40.768000000000008</v>
      </c>
      <c r="R129" s="103">
        <v>54</v>
      </c>
      <c r="S129" s="103">
        <f t="shared" si="23"/>
        <v>53</v>
      </c>
      <c r="T129" s="103">
        <f t="shared" si="24"/>
        <v>8467.2000000000007</v>
      </c>
      <c r="U129" s="140" t="s">
        <v>525</v>
      </c>
      <c r="V129" s="141" t="s">
        <v>694</v>
      </c>
      <c r="W129" s="141" t="s">
        <v>693</v>
      </c>
      <c r="X129" s="142" t="s">
        <v>674</v>
      </c>
    </row>
    <row r="130" spans="2:24" s="103" customFormat="1" ht="24.75" customHeight="1" x14ac:dyDescent="0.2">
      <c r="B130" s="93">
        <v>126</v>
      </c>
      <c r="C130" s="138" t="s">
        <v>196</v>
      </c>
      <c r="D130" s="168" t="s">
        <v>576</v>
      </c>
      <c r="E130" s="138" t="s">
        <v>70</v>
      </c>
      <c r="F130" s="94">
        <v>1</v>
      </c>
      <c r="G130" s="95">
        <v>156.80000000000001</v>
      </c>
      <c r="H130" s="96">
        <f t="shared" si="22"/>
        <v>156.80000000000001</v>
      </c>
      <c r="I130" s="97"/>
      <c r="J130" s="98">
        <v>1</v>
      </c>
      <c r="K130" s="106">
        <f t="shared" si="25"/>
        <v>1</v>
      </c>
      <c r="L130" s="96">
        <f t="shared" si="26"/>
        <v>156.80000000000001</v>
      </c>
      <c r="M130" s="100"/>
      <c r="N130" s="101">
        <v>130</v>
      </c>
      <c r="O130" s="102">
        <f t="shared" si="16"/>
        <v>2E-3</v>
      </c>
      <c r="P130" s="96">
        <f t="shared" si="17"/>
        <v>40.768000000000008</v>
      </c>
      <c r="R130" s="103">
        <v>14</v>
      </c>
      <c r="S130" s="103">
        <f t="shared" si="23"/>
        <v>13</v>
      </c>
      <c r="T130" s="103">
        <f t="shared" si="24"/>
        <v>2195.2000000000003</v>
      </c>
      <c r="U130" s="140" t="s">
        <v>525</v>
      </c>
      <c r="V130" s="141" t="s">
        <v>694</v>
      </c>
      <c r="W130" s="141" t="s">
        <v>693</v>
      </c>
      <c r="X130" s="142" t="s">
        <v>674</v>
      </c>
    </row>
    <row r="131" spans="2:24" s="103" customFormat="1" ht="24.75" customHeight="1" x14ac:dyDescent="0.2">
      <c r="B131" s="93">
        <v>127</v>
      </c>
      <c r="C131" s="138" t="s">
        <v>197</v>
      </c>
      <c r="D131" s="168" t="s">
        <v>575</v>
      </c>
      <c r="E131" s="138" t="s">
        <v>70</v>
      </c>
      <c r="F131" s="94">
        <v>1</v>
      </c>
      <c r="G131" s="95">
        <v>156.80000000000001</v>
      </c>
      <c r="H131" s="96">
        <f t="shared" si="22"/>
        <v>156.80000000000001</v>
      </c>
      <c r="I131" s="97"/>
      <c r="J131" s="98">
        <v>1</v>
      </c>
      <c r="K131" s="106">
        <f t="shared" si="25"/>
        <v>1</v>
      </c>
      <c r="L131" s="96">
        <f t="shared" si="26"/>
        <v>156.80000000000001</v>
      </c>
      <c r="M131" s="100"/>
      <c r="N131" s="101">
        <v>130</v>
      </c>
      <c r="O131" s="102">
        <f t="shared" si="16"/>
        <v>2E-3</v>
      </c>
      <c r="P131" s="96">
        <f t="shared" si="17"/>
        <v>40.768000000000008</v>
      </c>
      <c r="R131" s="103">
        <v>10</v>
      </c>
      <c r="S131" s="103">
        <f t="shared" si="23"/>
        <v>9</v>
      </c>
      <c r="T131" s="103">
        <f t="shared" si="24"/>
        <v>1568</v>
      </c>
      <c r="U131" s="140" t="s">
        <v>525</v>
      </c>
      <c r="V131" s="141" t="s">
        <v>694</v>
      </c>
      <c r="W131" s="141" t="s">
        <v>693</v>
      </c>
      <c r="X131" s="142" t="s">
        <v>674</v>
      </c>
    </row>
    <row r="132" spans="2:24" s="103" customFormat="1" ht="24.75" customHeight="1" x14ac:dyDescent="0.2">
      <c r="B132" s="93">
        <v>128</v>
      </c>
      <c r="C132" s="138" t="s">
        <v>199</v>
      </c>
      <c r="D132" s="168" t="s">
        <v>578</v>
      </c>
      <c r="E132" s="138" t="s">
        <v>70</v>
      </c>
      <c r="F132" s="94">
        <v>1</v>
      </c>
      <c r="G132" s="95">
        <v>156.80000000000001</v>
      </c>
      <c r="H132" s="96">
        <f t="shared" si="22"/>
        <v>156.80000000000001</v>
      </c>
      <c r="I132" s="97"/>
      <c r="J132" s="98">
        <v>1</v>
      </c>
      <c r="K132" s="106">
        <f t="shared" si="25"/>
        <v>1</v>
      </c>
      <c r="L132" s="96">
        <f t="shared" si="26"/>
        <v>156.80000000000001</v>
      </c>
      <c r="M132" s="100"/>
      <c r="N132" s="101">
        <v>130</v>
      </c>
      <c r="O132" s="102">
        <f t="shared" si="16"/>
        <v>2E-3</v>
      </c>
      <c r="P132" s="96">
        <f t="shared" si="17"/>
        <v>40.768000000000008</v>
      </c>
      <c r="R132" s="103">
        <v>6</v>
      </c>
      <c r="S132" s="103">
        <f t="shared" si="23"/>
        <v>5</v>
      </c>
      <c r="T132" s="103">
        <f t="shared" si="24"/>
        <v>940.80000000000007</v>
      </c>
      <c r="U132" s="140" t="s">
        <v>525</v>
      </c>
      <c r="V132" s="141" t="s">
        <v>694</v>
      </c>
      <c r="W132" s="141" t="s">
        <v>693</v>
      </c>
      <c r="X132" s="142" t="s">
        <v>674</v>
      </c>
    </row>
    <row r="133" spans="2:24" s="103" customFormat="1" ht="24.75" customHeight="1" x14ac:dyDescent="0.2">
      <c r="B133" s="93">
        <v>129</v>
      </c>
      <c r="C133" s="138" t="s">
        <v>200</v>
      </c>
      <c r="D133" s="168" t="s">
        <v>579</v>
      </c>
      <c r="E133" s="138" t="s">
        <v>70</v>
      </c>
      <c r="F133" s="94">
        <v>1</v>
      </c>
      <c r="G133" s="95">
        <v>156.80000000000001</v>
      </c>
      <c r="H133" s="96">
        <f t="shared" si="22"/>
        <v>156.80000000000001</v>
      </c>
      <c r="I133" s="97"/>
      <c r="J133" s="98">
        <v>1</v>
      </c>
      <c r="K133" s="106">
        <f t="shared" si="25"/>
        <v>1</v>
      </c>
      <c r="L133" s="96">
        <f t="shared" si="26"/>
        <v>156.80000000000001</v>
      </c>
      <c r="M133" s="100"/>
      <c r="N133" s="101">
        <v>130</v>
      </c>
      <c r="O133" s="102">
        <f t="shared" si="16"/>
        <v>2E-3</v>
      </c>
      <c r="P133" s="96">
        <f t="shared" si="17"/>
        <v>40.768000000000008</v>
      </c>
      <c r="R133" s="103">
        <v>12</v>
      </c>
      <c r="S133" s="103">
        <f t="shared" si="23"/>
        <v>11</v>
      </c>
      <c r="T133" s="103">
        <f t="shared" si="24"/>
        <v>1881.6000000000001</v>
      </c>
      <c r="U133" s="140" t="s">
        <v>525</v>
      </c>
      <c r="V133" s="141" t="s">
        <v>694</v>
      </c>
      <c r="W133" s="141" t="s">
        <v>693</v>
      </c>
      <c r="X133" s="142" t="s">
        <v>674</v>
      </c>
    </row>
    <row r="134" spans="2:24" s="103" customFormat="1" ht="24.75" customHeight="1" x14ac:dyDescent="0.2">
      <c r="B134" s="93">
        <v>130</v>
      </c>
      <c r="C134" s="138" t="s">
        <v>204</v>
      </c>
      <c r="D134" s="168" t="s">
        <v>582</v>
      </c>
      <c r="E134" s="138" t="s">
        <v>70</v>
      </c>
      <c r="F134" s="94">
        <v>1</v>
      </c>
      <c r="G134" s="95">
        <v>156.80000000000001</v>
      </c>
      <c r="H134" s="96">
        <f t="shared" si="22"/>
        <v>156.80000000000001</v>
      </c>
      <c r="I134" s="97"/>
      <c r="J134" s="98">
        <v>1</v>
      </c>
      <c r="K134" s="106">
        <f t="shared" si="25"/>
        <v>1</v>
      </c>
      <c r="L134" s="96">
        <f t="shared" si="26"/>
        <v>156.80000000000001</v>
      </c>
      <c r="M134" s="100"/>
      <c r="N134" s="101">
        <v>130</v>
      </c>
      <c r="O134" s="102">
        <f t="shared" ref="O134:O197" si="27">0.2%</f>
        <v>2E-3</v>
      </c>
      <c r="P134" s="96">
        <f t="shared" ref="P134:P197" si="28">(O134*N134)*L134</f>
        <v>40.768000000000008</v>
      </c>
      <c r="R134" s="103">
        <v>10</v>
      </c>
      <c r="S134" s="103">
        <f t="shared" si="23"/>
        <v>9</v>
      </c>
      <c r="T134" s="103">
        <f t="shared" si="24"/>
        <v>1568</v>
      </c>
      <c r="U134" s="140" t="s">
        <v>525</v>
      </c>
      <c r="V134" s="141" t="s">
        <v>694</v>
      </c>
      <c r="W134" s="141" t="s">
        <v>693</v>
      </c>
      <c r="X134" s="142" t="s">
        <v>674</v>
      </c>
    </row>
    <row r="135" spans="2:24" s="103" customFormat="1" ht="24.75" customHeight="1" x14ac:dyDescent="0.2">
      <c r="B135" s="93">
        <v>131</v>
      </c>
      <c r="C135" s="138" t="s">
        <v>205</v>
      </c>
      <c r="D135" s="168" t="s">
        <v>579</v>
      </c>
      <c r="E135" s="138" t="s">
        <v>70</v>
      </c>
      <c r="F135" s="94">
        <v>1</v>
      </c>
      <c r="G135" s="95">
        <v>156.80000000000001</v>
      </c>
      <c r="H135" s="96">
        <f t="shared" si="22"/>
        <v>156.80000000000001</v>
      </c>
      <c r="I135" s="97"/>
      <c r="J135" s="98">
        <v>1</v>
      </c>
      <c r="K135" s="106">
        <f t="shared" si="25"/>
        <v>1</v>
      </c>
      <c r="L135" s="96">
        <f t="shared" si="26"/>
        <v>156.80000000000001</v>
      </c>
      <c r="M135" s="100"/>
      <c r="N135" s="101">
        <v>130</v>
      </c>
      <c r="O135" s="102">
        <f t="shared" si="27"/>
        <v>2E-3</v>
      </c>
      <c r="P135" s="96">
        <f t="shared" si="28"/>
        <v>40.768000000000008</v>
      </c>
      <c r="R135" s="103">
        <v>10</v>
      </c>
      <c r="S135" s="103">
        <f t="shared" si="23"/>
        <v>9</v>
      </c>
      <c r="T135" s="103">
        <f t="shared" si="24"/>
        <v>1568</v>
      </c>
      <c r="U135" s="140" t="s">
        <v>525</v>
      </c>
      <c r="V135" s="141" t="s">
        <v>694</v>
      </c>
      <c r="W135" s="141" t="s">
        <v>693</v>
      </c>
      <c r="X135" s="142" t="s">
        <v>674</v>
      </c>
    </row>
    <row r="136" spans="2:24" s="103" customFormat="1" ht="24.75" customHeight="1" x14ac:dyDescent="0.2">
      <c r="B136" s="93">
        <v>132</v>
      </c>
      <c r="C136" s="138" t="s">
        <v>207</v>
      </c>
      <c r="D136" s="168" t="s">
        <v>583</v>
      </c>
      <c r="E136" s="138" t="s">
        <v>70</v>
      </c>
      <c r="F136" s="94">
        <v>1</v>
      </c>
      <c r="G136" s="95">
        <v>156.80000000000001</v>
      </c>
      <c r="H136" s="96">
        <f t="shared" si="22"/>
        <v>156.80000000000001</v>
      </c>
      <c r="I136" s="97"/>
      <c r="J136" s="98">
        <v>1</v>
      </c>
      <c r="K136" s="106">
        <f t="shared" si="25"/>
        <v>1</v>
      </c>
      <c r="L136" s="96">
        <f t="shared" si="26"/>
        <v>156.80000000000001</v>
      </c>
      <c r="M136" s="100"/>
      <c r="N136" s="101">
        <v>130</v>
      </c>
      <c r="O136" s="102">
        <f t="shared" si="27"/>
        <v>2E-3</v>
      </c>
      <c r="P136" s="96">
        <f t="shared" si="28"/>
        <v>40.768000000000008</v>
      </c>
      <c r="S136" s="103">
        <f t="shared" si="23"/>
        <v>-1</v>
      </c>
      <c r="T136" s="103">
        <f t="shared" si="24"/>
        <v>0</v>
      </c>
      <c r="U136" s="140" t="s">
        <v>525</v>
      </c>
      <c r="V136" s="141" t="s">
        <v>694</v>
      </c>
      <c r="W136" s="141" t="s">
        <v>693</v>
      </c>
      <c r="X136" s="142" t="s">
        <v>674</v>
      </c>
    </row>
    <row r="137" spans="2:24" s="103" customFormat="1" ht="24.75" customHeight="1" x14ac:dyDescent="0.2">
      <c r="B137" s="93">
        <v>133</v>
      </c>
      <c r="C137" s="138" t="s">
        <v>208</v>
      </c>
      <c r="D137" s="168" t="s">
        <v>584</v>
      </c>
      <c r="E137" s="138" t="s">
        <v>70</v>
      </c>
      <c r="F137" s="94">
        <v>1</v>
      </c>
      <c r="G137" s="95">
        <v>156.80000000000001</v>
      </c>
      <c r="H137" s="96">
        <f t="shared" si="22"/>
        <v>156.80000000000001</v>
      </c>
      <c r="I137" s="97"/>
      <c r="J137" s="98">
        <v>1</v>
      </c>
      <c r="K137" s="106">
        <f t="shared" si="25"/>
        <v>1</v>
      </c>
      <c r="L137" s="96">
        <f t="shared" si="26"/>
        <v>156.80000000000001</v>
      </c>
      <c r="M137" s="100"/>
      <c r="N137" s="101">
        <v>130</v>
      </c>
      <c r="O137" s="102">
        <f t="shared" si="27"/>
        <v>2E-3</v>
      </c>
      <c r="P137" s="96">
        <f t="shared" si="28"/>
        <v>40.768000000000008</v>
      </c>
      <c r="R137" s="103">
        <v>3</v>
      </c>
      <c r="S137" s="103">
        <f t="shared" si="23"/>
        <v>2</v>
      </c>
      <c r="T137" s="103">
        <f t="shared" si="24"/>
        <v>470.40000000000003</v>
      </c>
      <c r="U137" s="140" t="s">
        <v>525</v>
      </c>
      <c r="V137" s="141" t="s">
        <v>694</v>
      </c>
      <c r="W137" s="141" t="s">
        <v>693</v>
      </c>
      <c r="X137" s="142" t="s">
        <v>674</v>
      </c>
    </row>
    <row r="138" spans="2:24" s="103" customFormat="1" ht="24.75" customHeight="1" x14ac:dyDescent="0.2">
      <c r="B138" s="93">
        <v>134</v>
      </c>
      <c r="C138" s="138" t="s">
        <v>209</v>
      </c>
      <c r="D138" s="168" t="s">
        <v>584</v>
      </c>
      <c r="E138" s="138" t="s">
        <v>70</v>
      </c>
      <c r="F138" s="94">
        <v>1</v>
      </c>
      <c r="G138" s="95">
        <v>156.80000000000001</v>
      </c>
      <c r="H138" s="96">
        <f t="shared" si="22"/>
        <v>156.80000000000001</v>
      </c>
      <c r="I138" s="97"/>
      <c r="J138" s="98">
        <v>1</v>
      </c>
      <c r="K138" s="106">
        <f t="shared" si="25"/>
        <v>1</v>
      </c>
      <c r="L138" s="96">
        <f t="shared" si="26"/>
        <v>156.80000000000001</v>
      </c>
      <c r="M138" s="100"/>
      <c r="N138" s="101">
        <v>130</v>
      </c>
      <c r="O138" s="102">
        <f t="shared" si="27"/>
        <v>2E-3</v>
      </c>
      <c r="P138" s="96">
        <f t="shared" si="28"/>
        <v>40.768000000000008</v>
      </c>
      <c r="R138" s="103">
        <v>8</v>
      </c>
      <c r="S138" s="103">
        <f t="shared" si="23"/>
        <v>7</v>
      </c>
      <c r="T138" s="103">
        <f t="shared" si="24"/>
        <v>1254.4000000000001</v>
      </c>
      <c r="U138" s="140" t="s">
        <v>525</v>
      </c>
      <c r="V138" s="141" t="s">
        <v>694</v>
      </c>
      <c r="W138" s="141" t="s">
        <v>693</v>
      </c>
      <c r="X138" s="142" t="s">
        <v>674</v>
      </c>
    </row>
    <row r="139" spans="2:24" s="103" customFormat="1" ht="24.75" customHeight="1" x14ac:dyDescent="0.2">
      <c r="B139" s="93">
        <v>135</v>
      </c>
      <c r="C139" s="138" t="s">
        <v>211</v>
      </c>
      <c r="D139" s="168" t="s">
        <v>585</v>
      </c>
      <c r="E139" s="138" t="s">
        <v>70</v>
      </c>
      <c r="F139" s="94">
        <v>1</v>
      </c>
      <c r="G139" s="95">
        <v>156.80000000000001</v>
      </c>
      <c r="H139" s="96">
        <f t="shared" si="22"/>
        <v>156.80000000000001</v>
      </c>
      <c r="I139" s="97"/>
      <c r="J139" s="98">
        <v>1</v>
      </c>
      <c r="K139" s="106">
        <f t="shared" si="25"/>
        <v>1</v>
      </c>
      <c r="L139" s="96">
        <f t="shared" si="26"/>
        <v>156.80000000000001</v>
      </c>
      <c r="M139" s="100"/>
      <c r="N139" s="101">
        <v>130</v>
      </c>
      <c r="O139" s="102">
        <f t="shared" si="27"/>
        <v>2E-3</v>
      </c>
      <c r="P139" s="96">
        <f t="shared" si="28"/>
        <v>40.768000000000008</v>
      </c>
      <c r="R139" s="103">
        <v>2</v>
      </c>
      <c r="S139" s="103">
        <f t="shared" si="23"/>
        <v>1</v>
      </c>
      <c r="T139" s="103">
        <f t="shared" si="24"/>
        <v>313.60000000000002</v>
      </c>
      <c r="U139" s="140" t="s">
        <v>525</v>
      </c>
      <c r="V139" s="141" t="s">
        <v>694</v>
      </c>
      <c r="W139" s="141" t="s">
        <v>693</v>
      </c>
      <c r="X139" s="142" t="s">
        <v>674</v>
      </c>
    </row>
    <row r="140" spans="2:24" s="103" customFormat="1" ht="24.75" customHeight="1" x14ac:dyDescent="0.2">
      <c r="B140" s="93">
        <v>136</v>
      </c>
      <c r="C140" s="138" t="s">
        <v>215</v>
      </c>
      <c r="D140" s="168" t="s">
        <v>584</v>
      </c>
      <c r="E140" s="138" t="s">
        <v>70</v>
      </c>
      <c r="F140" s="94">
        <v>1</v>
      </c>
      <c r="G140" s="95">
        <v>156.80000000000001</v>
      </c>
      <c r="H140" s="96">
        <f t="shared" si="22"/>
        <v>156.80000000000001</v>
      </c>
      <c r="I140" s="97"/>
      <c r="J140" s="98">
        <v>1</v>
      </c>
      <c r="K140" s="106">
        <f t="shared" si="25"/>
        <v>1</v>
      </c>
      <c r="L140" s="96">
        <f t="shared" si="26"/>
        <v>156.80000000000001</v>
      </c>
      <c r="M140" s="100"/>
      <c r="N140" s="101">
        <v>130</v>
      </c>
      <c r="O140" s="102">
        <f t="shared" si="27"/>
        <v>2E-3</v>
      </c>
      <c r="P140" s="96">
        <f t="shared" si="28"/>
        <v>40.768000000000008</v>
      </c>
      <c r="R140" s="103">
        <v>4</v>
      </c>
      <c r="S140" s="103">
        <f t="shared" si="23"/>
        <v>3</v>
      </c>
      <c r="T140" s="103">
        <f t="shared" si="24"/>
        <v>627.20000000000005</v>
      </c>
      <c r="U140" s="140" t="s">
        <v>525</v>
      </c>
      <c r="V140" s="141" t="s">
        <v>694</v>
      </c>
      <c r="W140" s="141" t="s">
        <v>693</v>
      </c>
      <c r="X140" s="142" t="s">
        <v>674</v>
      </c>
    </row>
    <row r="141" spans="2:24" s="103" customFormat="1" ht="24.75" customHeight="1" x14ac:dyDescent="0.2">
      <c r="B141" s="93">
        <v>137</v>
      </c>
      <c r="C141" s="138" t="s">
        <v>218</v>
      </c>
      <c r="D141" s="168" t="s">
        <v>586</v>
      </c>
      <c r="E141" s="138" t="s">
        <v>70</v>
      </c>
      <c r="F141" s="94">
        <v>1</v>
      </c>
      <c r="G141" s="95">
        <v>156.80000000000001</v>
      </c>
      <c r="H141" s="96">
        <f t="shared" si="22"/>
        <v>156.80000000000001</v>
      </c>
      <c r="I141" s="97"/>
      <c r="J141" s="98">
        <v>1</v>
      </c>
      <c r="K141" s="106">
        <f t="shared" si="25"/>
        <v>1</v>
      </c>
      <c r="L141" s="96">
        <f t="shared" si="26"/>
        <v>156.80000000000001</v>
      </c>
      <c r="M141" s="100"/>
      <c r="N141" s="101">
        <v>130</v>
      </c>
      <c r="O141" s="102">
        <f t="shared" si="27"/>
        <v>2E-3</v>
      </c>
      <c r="P141" s="96">
        <f t="shared" si="28"/>
        <v>40.768000000000008</v>
      </c>
      <c r="R141" s="103">
        <v>53</v>
      </c>
      <c r="S141" s="103">
        <f t="shared" si="23"/>
        <v>52</v>
      </c>
      <c r="T141" s="103">
        <f t="shared" si="24"/>
        <v>8310.4000000000015</v>
      </c>
      <c r="U141" s="140" t="s">
        <v>525</v>
      </c>
      <c r="V141" s="141" t="s">
        <v>694</v>
      </c>
      <c r="W141" s="141" t="s">
        <v>693</v>
      </c>
      <c r="X141" s="142" t="s">
        <v>674</v>
      </c>
    </row>
    <row r="142" spans="2:24" s="103" customFormat="1" ht="24.75" customHeight="1" x14ac:dyDescent="0.2">
      <c r="B142" s="93">
        <v>138</v>
      </c>
      <c r="C142" s="138" t="s">
        <v>219</v>
      </c>
      <c r="D142" s="168" t="s">
        <v>586</v>
      </c>
      <c r="E142" s="138" t="s">
        <v>70</v>
      </c>
      <c r="F142" s="94">
        <v>1</v>
      </c>
      <c r="G142" s="95">
        <v>156.80000000000001</v>
      </c>
      <c r="H142" s="96">
        <f t="shared" si="22"/>
        <v>156.80000000000001</v>
      </c>
      <c r="I142" s="97"/>
      <c r="J142" s="98">
        <v>1</v>
      </c>
      <c r="K142" s="106">
        <f t="shared" si="25"/>
        <v>1</v>
      </c>
      <c r="L142" s="96">
        <f t="shared" si="26"/>
        <v>156.80000000000001</v>
      </c>
      <c r="M142" s="100"/>
      <c r="N142" s="101">
        <v>130</v>
      </c>
      <c r="O142" s="102">
        <f t="shared" si="27"/>
        <v>2E-3</v>
      </c>
      <c r="P142" s="96">
        <f t="shared" si="28"/>
        <v>40.768000000000008</v>
      </c>
      <c r="R142" s="103">
        <v>6</v>
      </c>
      <c r="S142" s="103">
        <f t="shared" si="23"/>
        <v>5</v>
      </c>
      <c r="T142" s="103">
        <f t="shared" si="24"/>
        <v>940.80000000000007</v>
      </c>
      <c r="U142" s="140" t="s">
        <v>525</v>
      </c>
      <c r="V142" s="141" t="s">
        <v>694</v>
      </c>
      <c r="W142" s="141" t="s">
        <v>693</v>
      </c>
      <c r="X142" s="142" t="s">
        <v>674</v>
      </c>
    </row>
    <row r="143" spans="2:24" s="103" customFormat="1" ht="24.75" customHeight="1" x14ac:dyDescent="0.2">
      <c r="B143" s="93">
        <v>139</v>
      </c>
      <c r="C143" s="138" t="s">
        <v>220</v>
      </c>
      <c r="D143" s="168" t="s">
        <v>586</v>
      </c>
      <c r="E143" s="138" t="s">
        <v>70</v>
      </c>
      <c r="F143" s="94">
        <v>1</v>
      </c>
      <c r="G143" s="95">
        <v>156.80000000000001</v>
      </c>
      <c r="H143" s="96">
        <f t="shared" si="22"/>
        <v>156.80000000000001</v>
      </c>
      <c r="I143" s="97"/>
      <c r="J143" s="98">
        <v>1</v>
      </c>
      <c r="K143" s="106">
        <f t="shared" si="25"/>
        <v>1</v>
      </c>
      <c r="L143" s="96">
        <f t="shared" si="26"/>
        <v>156.80000000000001</v>
      </c>
      <c r="M143" s="100"/>
      <c r="N143" s="101">
        <v>130</v>
      </c>
      <c r="O143" s="102">
        <f t="shared" si="27"/>
        <v>2E-3</v>
      </c>
      <c r="P143" s="96">
        <f t="shared" si="28"/>
        <v>40.768000000000008</v>
      </c>
      <c r="R143" s="103">
        <v>4</v>
      </c>
      <c r="S143" s="103">
        <f t="shared" si="23"/>
        <v>3</v>
      </c>
      <c r="T143" s="103">
        <f t="shared" si="24"/>
        <v>627.20000000000005</v>
      </c>
      <c r="U143" s="140" t="s">
        <v>525</v>
      </c>
      <c r="V143" s="141" t="s">
        <v>694</v>
      </c>
      <c r="W143" s="141" t="s">
        <v>693</v>
      </c>
      <c r="X143" s="142" t="s">
        <v>674</v>
      </c>
    </row>
    <row r="144" spans="2:24" s="103" customFormat="1" ht="24.75" customHeight="1" x14ac:dyDescent="0.2">
      <c r="B144" s="93">
        <v>140</v>
      </c>
      <c r="C144" s="138" t="s">
        <v>221</v>
      </c>
      <c r="D144" s="168" t="s">
        <v>586</v>
      </c>
      <c r="E144" s="138" t="s">
        <v>70</v>
      </c>
      <c r="F144" s="94">
        <v>1</v>
      </c>
      <c r="G144" s="95">
        <v>156.80000000000001</v>
      </c>
      <c r="H144" s="96">
        <f t="shared" si="22"/>
        <v>156.80000000000001</v>
      </c>
      <c r="I144" s="97"/>
      <c r="J144" s="98">
        <v>1</v>
      </c>
      <c r="K144" s="106">
        <f t="shared" si="25"/>
        <v>1</v>
      </c>
      <c r="L144" s="96">
        <f t="shared" si="26"/>
        <v>156.80000000000001</v>
      </c>
      <c r="M144" s="100"/>
      <c r="N144" s="101">
        <v>130</v>
      </c>
      <c r="O144" s="102">
        <f t="shared" si="27"/>
        <v>2E-3</v>
      </c>
      <c r="P144" s="96">
        <f t="shared" si="28"/>
        <v>40.768000000000008</v>
      </c>
      <c r="R144" s="103">
        <v>465</v>
      </c>
      <c r="S144" s="103">
        <f t="shared" si="23"/>
        <v>464</v>
      </c>
      <c r="T144" s="103">
        <f t="shared" si="24"/>
        <v>72912</v>
      </c>
      <c r="U144" s="140" t="s">
        <v>525</v>
      </c>
      <c r="V144" s="141" t="s">
        <v>694</v>
      </c>
      <c r="W144" s="141" t="s">
        <v>693</v>
      </c>
      <c r="X144" s="142" t="s">
        <v>674</v>
      </c>
    </row>
    <row r="145" spans="2:24" s="103" customFormat="1" ht="24.75" customHeight="1" x14ac:dyDescent="0.2">
      <c r="B145" s="93">
        <v>141</v>
      </c>
      <c r="C145" s="138" t="s">
        <v>222</v>
      </c>
      <c r="D145" s="168" t="s">
        <v>586</v>
      </c>
      <c r="E145" s="138" t="s">
        <v>70</v>
      </c>
      <c r="F145" s="94">
        <v>1</v>
      </c>
      <c r="G145" s="95">
        <v>156.80000000000001</v>
      </c>
      <c r="H145" s="96">
        <f t="shared" si="22"/>
        <v>156.80000000000001</v>
      </c>
      <c r="I145" s="97"/>
      <c r="J145" s="98">
        <v>1</v>
      </c>
      <c r="K145" s="106">
        <f t="shared" si="25"/>
        <v>1</v>
      </c>
      <c r="L145" s="96">
        <f t="shared" si="26"/>
        <v>156.80000000000001</v>
      </c>
      <c r="M145" s="100"/>
      <c r="N145" s="101">
        <v>130</v>
      </c>
      <c r="O145" s="102">
        <f t="shared" si="27"/>
        <v>2E-3</v>
      </c>
      <c r="P145" s="96">
        <f t="shared" si="28"/>
        <v>40.768000000000008</v>
      </c>
      <c r="R145" s="103">
        <v>97</v>
      </c>
      <c r="S145" s="103">
        <f t="shared" si="23"/>
        <v>96</v>
      </c>
      <c r="T145" s="103">
        <f t="shared" si="24"/>
        <v>15209.6</v>
      </c>
      <c r="U145" s="140" t="s">
        <v>525</v>
      </c>
      <c r="V145" s="141" t="s">
        <v>694</v>
      </c>
      <c r="W145" s="141" t="s">
        <v>693</v>
      </c>
      <c r="X145" s="142" t="s">
        <v>674</v>
      </c>
    </row>
    <row r="146" spans="2:24" s="103" customFormat="1" ht="24.75" customHeight="1" x14ac:dyDescent="0.2">
      <c r="B146" s="93">
        <v>142</v>
      </c>
      <c r="C146" s="138" t="s">
        <v>223</v>
      </c>
      <c r="D146" s="168" t="s">
        <v>586</v>
      </c>
      <c r="E146" s="138" t="s">
        <v>70</v>
      </c>
      <c r="F146" s="94">
        <v>1</v>
      </c>
      <c r="G146" s="95">
        <v>156.80000000000001</v>
      </c>
      <c r="H146" s="96">
        <f t="shared" si="22"/>
        <v>156.80000000000001</v>
      </c>
      <c r="I146" s="97"/>
      <c r="J146" s="98">
        <v>1</v>
      </c>
      <c r="K146" s="106">
        <f t="shared" si="25"/>
        <v>1</v>
      </c>
      <c r="L146" s="96">
        <f t="shared" si="26"/>
        <v>156.80000000000001</v>
      </c>
      <c r="M146" s="100"/>
      <c r="N146" s="101">
        <v>130</v>
      </c>
      <c r="O146" s="102">
        <f t="shared" si="27"/>
        <v>2E-3</v>
      </c>
      <c r="P146" s="96">
        <f t="shared" si="28"/>
        <v>40.768000000000008</v>
      </c>
      <c r="R146" s="103">
        <v>12</v>
      </c>
      <c r="S146" s="103">
        <f t="shared" si="23"/>
        <v>11</v>
      </c>
      <c r="T146" s="103">
        <f t="shared" si="24"/>
        <v>1881.6000000000001</v>
      </c>
      <c r="U146" s="140" t="s">
        <v>525</v>
      </c>
      <c r="V146" s="141" t="s">
        <v>694</v>
      </c>
      <c r="W146" s="141" t="s">
        <v>693</v>
      </c>
      <c r="X146" s="142" t="s">
        <v>674</v>
      </c>
    </row>
    <row r="147" spans="2:24" s="103" customFormat="1" ht="24.75" customHeight="1" x14ac:dyDescent="0.2">
      <c r="B147" s="93">
        <v>143</v>
      </c>
      <c r="C147" s="138" t="s">
        <v>224</v>
      </c>
      <c r="D147" s="168" t="s">
        <v>587</v>
      </c>
      <c r="E147" s="138" t="s">
        <v>70</v>
      </c>
      <c r="F147" s="94">
        <v>1</v>
      </c>
      <c r="G147" s="95">
        <v>156.80000000000001</v>
      </c>
      <c r="H147" s="96">
        <f t="shared" si="22"/>
        <v>156.80000000000001</v>
      </c>
      <c r="I147" s="97"/>
      <c r="J147" s="98">
        <v>1</v>
      </c>
      <c r="K147" s="106">
        <f t="shared" si="25"/>
        <v>1</v>
      </c>
      <c r="L147" s="96">
        <f t="shared" si="26"/>
        <v>156.80000000000001</v>
      </c>
      <c r="M147" s="100"/>
      <c r="N147" s="101">
        <v>130</v>
      </c>
      <c r="O147" s="102">
        <f t="shared" si="27"/>
        <v>2E-3</v>
      </c>
      <c r="P147" s="96">
        <f t="shared" si="28"/>
        <v>40.768000000000008</v>
      </c>
      <c r="R147" s="103">
        <v>3</v>
      </c>
      <c r="S147" s="103">
        <f t="shared" si="23"/>
        <v>2</v>
      </c>
      <c r="T147" s="103">
        <f t="shared" si="24"/>
        <v>470.40000000000003</v>
      </c>
      <c r="U147" s="140" t="s">
        <v>525</v>
      </c>
      <c r="V147" s="141" t="s">
        <v>694</v>
      </c>
      <c r="W147" s="141" t="s">
        <v>693</v>
      </c>
      <c r="X147" s="142" t="s">
        <v>674</v>
      </c>
    </row>
    <row r="148" spans="2:24" s="103" customFormat="1" ht="24.75" customHeight="1" x14ac:dyDescent="0.2">
      <c r="B148" s="93">
        <v>144</v>
      </c>
      <c r="C148" s="138" t="s">
        <v>226</v>
      </c>
      <c r="D148" s="168" t="s">
        <v>557</v>
      </c>
      <c r="E148" s="138" t="s">
        <v>70</v>
      </c>
      <c r="F148" s="94">
        <v>1</v>
      </c>
      <c r="G148" s="95">
        <v>156.80000000000001</v>
      </c>
      <c r="H148" s="96">
        <f t="shared" si="22"/>
        <v>156.80000000000001</v>
      </c>
      <c r="I148" s="97"/>
      <c r="J148" s="98">
        <v>1</v>
      </c>
      <c r="K148" s="106">
        <f t="shared" si="25"/>
        <v>1</v>
      </c>
      <c r="L148" s="96">
        <f t="shared" si="26"/>
        <v>156.80000000000001</v>
      </c>
      <c r="M148" s="100"/>
      <c r="N148" s="101">
        <v>130</v>
      </c>
      <c r="O148" s="102">
        <f t="shared" si="27"/>
        <v>2E-3</v>
      </c>
      <c r="P148" s="96">
        <f t="shared" si="28"/>
        <v>40.768000000000008</v>
      </c>
      <c r="U148" s="140" t="s">
        <v>525</v>
      </c>
      <c r="V148" s="141" t="s">
        <v>694</v>
      </c>
      <c r="W148" s="141" t="s">
        <v>693</v>
      </c>
      <c r="X148" s="142" t="s">
        <v>674</v>
      </c>
    </row>
    <row r="149" spans="2:24" s="103" customFormat="1" ht="24.75" customHeight="1" x14ac:dyDescent="0.2">
      <c r="B149" s="93">
        <v>145</v>
      </c>
      <c r="C149" s="138" t="s">
        <v>227</v>
      </c>
      <c r="D149" s="168" t="s">
        <v>589</v>
      </c>
      <c r="E149" s="138" t="s">
        <v>70</v>
      </c>
      <c r="F149" s="94">
        <v>1</v>
      </c>
      <c r="G149" s="95">
        <v>156.80000000000001</v>
      </c>
      <c r="H149" s="96">
        <f t="shared" si="22"/>
        <v>156.80000000000001</v>
      </c>
      <c r="I149" s="97"/>
      <c r="J149" s="98">
        <v>1</v>
      </c>
      <c r="K149" s="106">
        <f t="shared" si="25"/>
        <v>1</v>
      </c>
      <c r="L149" s="96">
        <f t="shared" si="26"/>
        <v>156.80000000000001</v>
      </c>
      <c r="M149" s="100"/>
      <c r="N149" s="101">
        <v>130</v>
      </c>
      <c r="O149" s="102">
        <f t="shared" si="27"/>
        <v>2E-3</v>
      </c>
      <c r="P149" s="96">
        <f t="shared" si="28"/>
        <v>40.768000000000008</v>
      </c>
      <c r="U149" s="140" t="s">
        <v>525</v>
      </c>
      <c r="V149" s="141" t="s">
        <v>694</v>
      </c>
      <c r="W149" s="141" t="s">
        <v>693</v>
      </c>
      <c r="X149" s="142" t="s">
        <v>674</v>
      </c>
    </row>
    <row r="150" spans="2:24" s="103" customFormat="1" ht="24.75" customHeight="1" x14ac:dyDescent="0.2">
      <c r="B150" s="93">
        <v>146</v>
      </c>
      <c r="C150" s="138" t="s">
        <v>229</v>
      </c>
      <c r="D150" s="168" t="s">
        <v>590</v>
      </c>
      <c r="E150" s="138" t="s">
        <v>70</v>
      </c>
      <c r="F150" s="94">
        <v>1</v>
      </c>
      <c r="G150" s="95">
        <v>156.80000000000001</v>
      </c>
      <c r="H150" s="96">
        <f t="shared" si="22"/>
        <v>156.80000000000001</v>
      </c>
      <c r="I150" s="97"/>
      <c r="J150" s="98">
        <v>1</v>
      </c>
      <c r="K150" s="106">
        <f t="shared" si="25"/>
        <v>1</v>
      </c>
      <c r="L150" s="96">
        <f t="shared" si="26"/>
        <v>156.80000000000001</v>
      </c>
      <c r="M150" s="100"/>
      <c r="N150" s="101">
        <v>130</v>
      </c>
      <c r="O150" s="102">
        <f t="shared" si="27"/>
        <v>2E-3</v>
      </c>
      <c r="P150" s="96">
        <f t="shared" si="28"/>
        <v>40.768000000000008</v>
      </c>
      <c r="U150" s="140" t="s">
        <v>525</v>
      </c>
      <c r="V150" s="141" t="s">
        <v>694</v>
      </c>
      <c r="W150" s="141" t="s">
        <v>693</v>
      </c>
      <c r="X150" s="142" t="s">
        <v>674</v>
      </c>
    </row>
    <row r="151" spans="2:24" s="103" customFormat="1" ht="24.75" customHeight="1" x14ac:dyDescent="0.2">
      <c r="B151" s="93">
        <v>147</v>
      </c>
      <c r="C151" s="138" t="s">
        <v>445</v>
      </c>
      <c r="D151" s="168" t="s">
        <v>591</v>
      </c>
      <c r="E151" s="138" t="s">
        <v>70</v>
      </c>
      <c r="F151" s="94">
        <v>1</v>
      </c>
      <c r="G151" s="95">
        <v>156.80000000000001</v>
      </c>
      <c r="H151" s="96">
        <f t="shared" si="22"/>
        <v>156.80000000000001</v>
      </c>
      <c r="I151" s="97"/>
      <c r="J151" s="98">
        <v>1</v>
      </c>
      <c r="K151" s="106">
        <f t="shared" si="25"/>
        <v>1</v>
      </c>
      <c r="L151" s="96">
        <f t="shared" si="26"/>
        <v>156.80000000000001</v>
      </c>
      <c r="M151" s="100"/>
      <c r="N151" s="101">
        <v>130</v>
      </c>
      <c r="O151" s="102">
        <f t="shared" si="27"/>
        <v>2E-3</v>
      </c>
      <c r="P151" s="96">
        <f t="shared" si="28"/>
        <v>40.768000000000008</v>
      </c>
      <c r="U151" s="140" t="s">
        <v>525</v>
      </c>
      <c r="V151" s="141" t="s">
        <v>694</v>
      </c>
      <c r="W151" s="141" t="s">
        <v>693</v>
      </c>
      <c r="X151" s="142" t="s">
        <v>674</v>
      </c>
    </row>
    <row r="152" spans="2:24" s="103" customFormat="1" ht="24.75" customHeight="1" x14ac:dyDescent="0.2">
      <c r="B152" s="93">
        <v>148</v>
      </c>
      <c r="C152" s="138" t="s">
        <v>231</v>
      </c>
      <c r="D152" s="168" t="s">
        <v>591</v>
      </c>
      <c r="E152" s="138" t="s">
        <v>70</v>
      </c>
      <c r="F152" s="94">
        <v>1</v>
      </c>
      <c r="G152" s="95">
        <v>156.80000000000001</v>
      </c>
      <c r="H152" s="96">
        <f t="shared" si="22"/>
        <v>156.80000000000001</v>
      </c>
      <c r="I152" s="97"/>
      <c r="J152" s="98">
        <v>1</v>
      </c>
      <c r="K152" s="106">
        <f t="shared" si="25"/>
        <v>1</v>
      </c>
      <c r="L152" s="96">
        <f t="shared" si="26"/>
        <v>156.80000000000001</v>
      </c>
      <c r="M152" s="100"/>
      <c r="N152" s="101">
        <v>130</v>
      </c>
      <c r="O152" s="102">
        <f t="shared" si="27"/>
        <v>2E-3</v>
      </c>
      <c r="P152" s="96">
        <f t="shared" si="28"/>
        <v>40.768000000000008</v>
      </c>
      <c r="U152" s="140" t="s">
        <v>525</v>
      </c>
      <c r="V152" s="141" t="s">
        <v>694</v>
      </c>
      <c r="W152" s="141" t="s">
        <v>693</v>
      </c>
      <c r="X152" s="142" t="s">
        <v>674</v>
      </c>
    </row>
    <row r="153" spans="2:24" s="103" customFormat="1" ht="24.75" customHeight="1" x14ac:dyDescent="0.2">
      <c r="B153" s="93">
        <v>149</v>
      </c>
      <c r="C153" s="138" t="s">
        <v>232</v>
      </c>
      <c r="D153" s="168" t="s">
        <v>591</v>
      </c>
      <c r="E153" s="138" t="s">
        <v>70</v>
      </c>
      <c r="F153" s="94">
        <v>1</v>
      </c>
      <c r="G153" s="95">
        <v>156.80000000000001</v>
      </c>
      <c r="H153" s="96">
        <f t="shared" si="22"/>
        <v>156.80000000000001</v>
      </c>
      <c r="I153" s="97"/>
      <c r="J153" s="98">
        <v>1</v>
      </c>
      <c r="K153" s="106">
        <f t="shared" si="25"/>
        <v>1</v>
      </c>
      <c r="L153" s="96">
        <f t="shared" si="26"/>
        <v>156.80000000000001</v>
      </c>
      <c r="M153" s="100"/>
      <c r="N153" s="101">
        <v>130</v>
      </c>
      <c r="O153" s="102">
        <f t="shared" si="27"/>
        <v>2E-3</v>
      </c>
      <c r="P153" s="96">
        <f t="shared" si="28"/>
        <v>40.768000000000008</v>
      </c>
      <c r="U153" s="140" t="s">
        <v>525</v>
      </c>
      <c r="V153" s="141" t="s">
        <v>694</v>
      </c>
      <c r="W153" s="141" t="s">
        <v>693</v>
      </c>
      <c r="X153" s="142" t="s">
        <v>674</v>
      </c>
    </row>
    <row r="154" spans="2:24" s="103" customFormat="1" ht="24.75" customHeight="1" x14ac:dyDescent="0.2">
      <c r="B154" s="93">
        <v>150</v>
      </c>
      <c r="C154" s="138" t="s">
        <v>242</v>
      </c>
      <c r="D154" s="168" t="s">
        <v>594</v>
      </c>
      <c r="E154" s="138" t="s">
        <v>70</v>
      </c>
      <c r="F154" s="94">
        <v>1</v>
      </c>
      <c r="G154" s="95">
        <v>156.80000000000001</v>
      </c>
      <c r="H154" s="96">
        <f t="shared" si="22"/>
        <v>156.80000000000001</v>
      </c>
      <c r="I154" s="97"/>
      <c r="J154" s="98">
        <v>1</v>
      </c>
      <c r="K154" s="106">
        <f t="shared" si="25"/>
        <v>1</v>
      </c>
      <c r="L154" s="96">
        <f t="shared" si="26"/>
        <v>156.80000000000001</v>
      </c>
      <c r="M154" s="100"/>
      <c r="N154" s="101">
        <v>130</v>
      </c>
      <c r="O154" s="102">
        <f t="shared" si="27"/>
        <v>2E-3</v>
      </c>
      <c r="P154" s="96">
        <f t="shared" si="28"/>
        <v>40.768000000000008</v>
      </c>
      <c r="U154" s="140" t="s">
        <v>525</v>
      </c>
      <c r="V154" s="141" t="s">
        <v>694</v>
      </c>
      <c r="W154" s="141" t="s">
        <v>693</v>
      </c>
      <c r="X154" s="142" t="s">
        <v>674</v>
      </c>
    </row>
    <row r="155" spans="2:24" s="103" customFormat="1" ht="24.75" customHeight="1" x14ac:dyDescent="0.2">
      <c r="B155" s="93">
        <v>151</v>
      </c>
      <c r="C155" s="138" t="s">
        <v>245</v>
      </c>
      <c r="D155" s="168" t="s">
        <v>527</v>
      </c>
      <c r="E155" s="138" t="s">
        <v>70</v>
      </c>
      <c r="F155" s="94">
        <v>1</v>
      </c>
      <c r="G155" s="95">
        <v>156.80000000000001</v>
      </c>
      <c r="H155" s="96">
        <f t="shared" si="22"/>
        <v>156.80000000000001</v>
      </c>
      <c r="I155" s="97"/>
      <c r="J155" s="98">
        <v>1</v>
      </c>
      <c r="K155" s="106">
        <f>J155/F155</f>
        <v>1</v>
      </c>
      <c r="L155" s="96">
        <f>J155*G155</f>
        <v>156.80000000000001</v>
      </c>
      <c r="M155" s="100"/>
      <c r="N155" s="101">
        <v>130</v>
      </c>
      <c r="O155" s="102">
        <f t="shared" si="27"/>
        <v>2E-3</v>
      </c>
      <c r="P155" s="96">
        <f t="shared" si="28"/>
        <v>40.768000000000008</v>
      </c>
      <c r="R155" s="103">
        <v>36</v>
      </c>
      <c r="S155" s="103">
        <f t="shared" ref="S155:S177" si="29">R155-J155</f>
        <v>35</v>
      </c>
      <c r="T155" s="103">
        <f t="shared" ref="T155:T177" si="30">R155*G155</f>
        <v>5644.8</v>
      </c>
      <c r="U155" s="140" t="s">
        <v>525</v>
      </c>
      <c r="V155" s="141" t="s">
        <v>694</v>
      </c>
      <c r="W155" s="141" t="s">
        <v>693</v>
      </c>
      <c r="X155" s="142" t="s">
        <v>674</v>
      </c>
    </row>
    <row r="156" spans="2:24" s="103" customFormat="1" ht="24.75" customHeight="1" x14ac:dyDescent="0.2">
      <c r="B156" s="93">
        <v>152</v>
      </c>
      <c r="C156" s="138" t="s">
        <v>247</v>
      </c>
      <c r="D156" s="168" t="s">
        <v>536</v>
      </c>
      <c r="E156" s="138" t="s">
        <v>70</v>
      </c>
      <c r="F156" s="94">
        <v>1</v>
      </c>
      <c r="G156" s="95">
        <v>156.80000000000001</v>
      </c>
      <c r="H156" s="96">
        <f t="shared" si="22"/>
        <v>156.80000000000001</v>
      </c>
      <c r="I156" s="97"/>
      <c r="J156" s="98">
        <v>1</v>
      </c>
      <c r="K156" s="106">
        <f t="shared" ref="K156:K245" si="31">J156/F156</f>
        <v>1</v>
      </c>
      <c r="L156" s="96">
        <f>J156*G156</f>
        <v>156.80000000000001</v>
      </c>
      <c r="M156" s="100"/>
      <c r="N156" s="101">
        <v>130</v>
      </c>
      <c r="O156" s="102">
        <f t="shared" si="27"/>
        <v>2E-3</v>
      </c>
      <c r="P156" s="96">
        <f t="shared" si="28"/>
        <v>40.768000000000008</v>
      </c>
      <c r="R156" s="103">
        <v>4</v>
      </c>
      <c r="S156" s="103">
        <f t="shared" si="29"/>
        <v>3</v>
      </c>
      <c r="T156" s="103">
        <f t="shared" si="30"/>
        <v>627.20000000000005</v>
      </c>
      <c r="U156" s="140" t="s">
        <v>525</v>
      </c>
      <c r="V156" s="141" t="s">
        <v>694</v>
      </c>
      <c r="W156" s="141" t="s">
        <v>693</v>
      </c>
      <c r="X156" s="142" t="s">
        <v>674</v>
      </c>
    </row>
    <row r="157" spans="2:24" s="103" customFormat="1" ht="24.75" customHeight="1" x14ac:dyDescent="0.2">
      <c r="B157" s="93">
        <v>153</v>
      </c>
      <c r="C157" s="138" t="s">
        <v>248</v>
      </c>
      <c r="D157" s="168" t="s">
        <v>594</v>
      </c>
      <c r="E157" s="138" t="s">
        <v>70</v>
      </c>
      <c r="F157" s="94">
        <v>1</v>
      </c>
      <c r="G157" s="95">
        <v>156.80000000000001</v>
      </c>
      <c r="H157" s="96">
        <f t="shared" si="22"/>
        <v>156.80000000000001</v>
      </c>
      <c r="I157" s="97"/>
      <c r="J157" s="98">
        <v>1</v>
      </c>
      <c r="K157" s="106">
        <f t="shared" si="31"/>
        <v>1</v>
      </c>
      <c r="L157" s="96">
        <f t="shared" ref="L157:L245" si="32">J157*G157</f>
        <v>156.80000000000001</v>
      </c>
      <c r="M157" s="100"/>
      <c r="N157" s="101">
        <v>130</v>
      </c>
      <c r="O157" s="102">
        <f t="shared" si="27"/>
        <v>2E-3</v>
      </c>
      <c r="P157" s="96">
        <f t="shared" si="28"/>
        <v>40.768000000000008</v>
      </c>
      <c r="R157" s="103">
        <v>112</v>
      </c>
      <c r="S157" s="103">
        <f t="shared" si="29"/>
        <v>111</v>
      </c>
      <c r="T157" s="103">
        <f t="shared" si="30"/>
        <v>17561.600000000002</v>
      </c>
      <c r="U157" s="140" t="s">
        <v>525</v>
      </c>
      <c r="V157" s="141" t="s">
        <v>694</v>
      </c>
      <c r="W157" s="141" t="s">
        <v>693</v>
      </c>
      <c r="X157" s="142" t="s">
        <v>674</v>
      </c>
    </row>
    <row r="158" spans="2:24" s="103" customFormat="1" ht="24.75" customHeight="1" x14ac:dyDescent="0.2">
      <c r="B158" s="93">
        <v>154</v>
      </c>
      <c r="C158" s="138" t="s">
        <v>253</v>
      </c>
      <c r="D158" s="168" t="s">
        <v>527</v>
      </c>
      <c r="E158" s="138" t="s">
        <v>70</v>
      </c>
      <c r="F158" s="94">
        <v>1</v>
      </c>
      <c r="G158" s="95">
        <v>156.80000000000001</v>
      </c>
      <c r="H158" s="96">
        <f t="shared" si="22"/>
        <v>156.80000000000001</v>
      </c>
      <c r="I158" s="97"/>
      <c r="J158" s="98">
        <v>1</v>
      </c>
      <c r="K158" s="106">
        <f t="shared" si="31"/>
        <v>1</v>
      </c>
      <c r="L158" s="96">
        <f t="shared" si="32"/>
        <v>156.80000000000001</v>
      </c>
      <c r="M158" s="100"/>
      <c r="N158" s="101">
        <v>130</v>
      </c>
      <c r="O158" s="102">
        <f t="shared" si="27"/>
        <v>2E-3</v>
      </c>
      <c r="P158" s="96">
        <f t="shared" si="28"/>
        <v>40.768000000000008</v>
      </c>
      <c r="R158" s="103">
        <v>30</v>
      </c>
      <c r="S158" s="103">
        <f t="shared" si="29"/>
        <v>29</v>
      </c>
      <c r="T158" s="103">
        <f t="shared" si="30"/>
        <v>4704</v>
      </c>
      <c r="U158" s="140" t="s">
        <v>525</v>
      </c>
      <c r="V158" s="141" t="s">
        <v>694</v>
      </c>
      <c r="W158" s="141" t="s">
        <v>693</v>
      </c>
      <c r="X158" s="142" t="s">
        <v>674</v>
      </c>
    </row>
    <row r="159" spans="2:24" s="103" customFormat="1" ht="24.75" customHeight="1" x14ac:dyDescent="0.2">
      <c r="B159" s="93">
        <v>155</v>
      </c>
      <c r="C159" s="138" t="s">
        <v>254</v>
      </c>
      <c r="D159" s="168" t="s">
        <v>596</v>
      </c>
      <c r="E159" s="138" t="s">
        <v>70</v>
      </c>
      <c r="F159" s="94">
        <v>1</v>
      </c>
      <c r="G159" s="95">
        <v>156.80000000000001</v>
      </c>
      <c r="H159" s="96">
        <f t="shared" si="22"/>
        <v>156.80000000000001</v>
      </c>
      <c r="I159" s="97"/>
      <c r="J159" s="98">
        <v>1</v>
      </c>
      <c r="K159" s="106">
        <f t="shared" si="31"/>
        <v>1</v>
      </c>
      <c r="L159" s="96">
        <f t="shared" si="32"/>
        <v>156.80000000000001</v>
      </c>
      <c r="M159" s="100"/>
      <c r="N159" s="101">
        <v>130</v>
      </c>
      <c r="O159" s="102">
        <f t="shared" si="27"/>
        <v>2E-3</v>
      </c>
      <c r="P159" s="96">
        <f t="shared" si="28"/>
        <v>40.768000000000008</v>
      </c>
      <c r="R159" s="103">
        <v>54</v>
      </c>
      <c r="S159" s="103">
        <f t="shared" si="29"/>
        <v>53</v>
      </c>
      <c r="T159" s="103">
        <f t="shared" si="30"/>
        <v>8467.2000000000007</v>
      </c>
      <c r="U159" s="140" t="s">
        <v>525</v>
      </c>
      <c r="V159" s="141" t="s">
        <v>694</v>
      </c>
      <c r="W159" s="141" t="s">
        <v>693</v>
      </c>
      <c r="X159" s="142" t="s">
        <v>674</v>
      </c>
    </row>
    <row r="160" spans="2:24" s="103" customFormat="1" ht="24.75" customHeight="1" x14ac:dyDescent="0.2">
      <c r="B160" s="93">
        <v>156</v>
      </c>
      <c r="C160" s="138" t="s">
        <v>256</v>
      </c>
      <c r="D160" s="168" t="s">
        <v>594</v>
      </c>
      <c r="E160" s="138" t="s">
        <v>70</v>
      </c>
      <c r="F160" s="94">
        <v>1</v>
      </c>
      <c r="G160" s="95">
        <v>156.80000000000001</v>
      </c>
      <c r="H160" s="96">
        <f t="shared" si="22"/>
        <v>156.80000000000001</v>
      </c>
      <c r="I160" s="97"/>
      <c r="J160" s="98">
        <v>1</v>
      </c>
      <c r="K160" s="106">
        <f t="shared" si="31"/>
        <v>1</v>
      </c>
      <c r="L160" s="96">
        <f t="shared" si="32"/>
        <v>156.80000000000001</v>
      </c>
      <c r="M160" s="100"/>
      <c r="N160" s="101">
        <v>130</v>
      </c>
      <c r="O160" s="102">
        <f t="shared" si="27"/>
        <v>2E-3</v>
      </c>
      <c r="P160" s="96">
        <f t="shared" si="28"/>
        <v>40.768000000000008</v>
      </c>
      <c r="R160" s="103">
        <v>14</v>
      </c>
      <c r="S160" s="103">
        <f t="shared" si="29"/>
        <v>13</v>
      </c>
      <c r="T160" s="103">
        <f t="shared" si="30"/>
        <v>2195.2000000000003</v>
      </c>
      <c r="U160" s="140" t="s">
        <v>525</v>
      </c>
      <c r="V160" s="141" t="s">
        <v>694</v>
      </c>
      <c r="W160" s="141" t="s">
        <v>693</v>
      </c>
      <c r="X160" s="142" t="s">
        <v>674</v>
      </c>
    </row>
    <row r="161" spans="2:24" s="103" customFormat="1" ht="24.75" customHeight="1" x14ac:dyDescent="0.2">
      <c r="B161" s="93">
        <v>157</v>
      </c>
      <c r="C161" s="138" t="s">
        <v>257</v>
      </c>
      <c r="D161" s="168" t="s">
        <v>594</v>
      </c>
      <c r="E161" s="138" t="s">
        <v>70</v>
      </c>
      <c r="F161" s="94">
        <v>1</v>
      </c>
      <c r="G161" s="95">
        <v>156.80000000000001</v>
      </c>
      <c r="H161" s="96">
        <f t="shared" si="22"/>
        <v>156.80000000000001</v>
      </c>
      <c r="I161" s="97"/>
      <c r="J161" s="98">
        <v>1</v>
      </c>
      <c r="K161" s="106">
        <f t="shared" si="31"/>
        <v>1</v>
      </c>
      <c r="L161" s="96">
        <f t="shared" si="32"/>
        <v>156.80000000000001</v>
      </c>
      <c r="M161" s="100"/>
      <c r="N161" s="101">
        <v>130</v>
      </c>
      <c r="O161" s="102">
        <f t="shared" si="27"/>
        <v>2E-3</v>
      </c>
      <c r="P161" s="96">
        <f t="shared" si="28"/>
        <v>40.768000000000008</v>
      </c>
      <c r="R161" s="103">
        <v>10</v>
      </c>
      <c r="S161" s="103">
        <f t="shared" si="29"/>
        <v>9</v>
      </c>
      <c r="T161" s="103">
        <f t="shared" si="30"/>
        <v>1568</v>
      </c>
      <c r="U161" s="140" t="s">
        <v>525</v>
      </c>
      <c r="V161" s="141" t="s">
        <v>694</v>
      </c>
      <c r="W161" s="141" t="s">
        <v>693</v>
      </c>
      <c r="X161" s="142" t="s">
        <v>674</v>
      </c>
    </row>
    <row r="162" spans="2:24" s="103" customFormat="1" ht="24.75" customHeight="1" x14ac:dyDescent="0.2">
      <c r="B162" s="93">
        <v>158</v>
      </c>
      <c r="C162" s="138" t="s">
        <v>259</v>
      </c>
      <c r="D162" s="168" t="s">
        <v>536</v>
      </c>
      <c r="E162" s="138" t="s">
        <v>70</v>
      </c>
      <c r="F162" s="94">
        <v>1</v>
      </c>
      <c r="G162" s="95">
        <v>156.80000000000001</v>
      </c>
      <c r="H162" s="96">
        <f t="shared" si="22"/>
        <v>156.80000000000001</v>
      </c>
      <c r="I162" s="97"/>
      <c r="J162" s="98">
        <v>1</v>
      </c>
      <c r="K162" s="106">
        <f t="shared" si="31"/>
        <v>1</v>
      </c>
      <c r="L162" s="96">
        <f t="shared" si="32"/>
        <v>156.80000000000001</v>
      </c>
      <c r="M162" s="100"/>
      <c r="N162" s="101">
        <v>130</v>
      </c>
      <c r="O162" s="102">
        <f t="shared" si="27"/>
        <v>2E-3</v>
      </c>
      <c r="P162" s="96">
        <f t="shared" si="28"/>
        <v>40.768000000000008</v>
      </c>
      <c r="R162" s="103">
        <v>6</v>
      </c>
      <c r="S162" s="103">
        <f t="shared" si="29"/>
        <v>5</v>
      </c>
      <c r="T162" s="103">
        <f t="shared" si="30"/>
        <v>940.80000000000007</v>
      </c>
      <c r="U162" s="140" t="s">
        <v>525</v>
      </c>
      <c r="V162" s="141" t="s">
        <v>694</v>
      </c>
      <c r="W162" s="141" t="s">
        <v>693</v>
      </c>
      <c r="X162" s="142" t="s">
        <v>674</v>
      </c>
    </row>
    <row r="163" spans="2:24" s="103" customFormat="1" ht="24.75" customHeight="1" x14ac:dyDescent="0.2">
      <c r="B163" s="93">
        <v>159</v>
      </c>
      <c r="C163" s="138" t="s">
        <v>260</v>
      </c>
      <c r="D163" s="168" t="s">
        <v>537</v>
      </c>
      <c r="E163" s="138" t="s">
        <v>70</v>
      </c>
      <c r="F163" s="94">
        <v>1</v>
      </c>
      <c r="G163" s="95">
        <v>156.80000000000001</v>
      </c>
      <c r="H163" s="96">
        <f t="shared" si="22"/>
        <v>156.80000000000001</v>
      </c>
      <c r="I163" s="97"/>
      <c r="J163" s="98">
        <v>1</v>
      </c>
      <c r="K163" s="106">
        <f t="shared" si="31"/>
        <v>1</v>
      </c>
      <c r="L163" s="96">
        <f t="shared" si="32"/>
        <v>156.80000000000001</v>
      </c>
      <c r="M163" s="100"/>
      <c r="N163" s="101">
        <v>130</v>
      </c>
      <c r="O163" s="102">
        <f t="shared" si="27"/>
        <v>2E-3</v>
      </c>
      <c r="P163" s="96">
        <f t="shared" si="28"/>
        <v>40.768000000000008</v>
      </c>
      <c r="R163" s="103">
        <v>12</v>
      </c>
      <c r="S163" s="103">
        <f t="shared" si="29"/>
        <v>11</v>
      </c>
      <c r="T163" s="103">
        <f t="shared" si="30"/>
        <v>1881.6000000000001</v>
      </c>
      <c r="U163" s="140" t="s">
        <v>525</v>
      </c>
      <c r="V163" s="141" t="s">
        <v>694</v>
      </c>
      <c r="W163" s="141" t="s">
        <v>693</v>
      </c>
      <c r="X163" s="142" t="s">
        <v>674</v>
      </c>
    </row>
    <row r="164" spans="2:24" s="103" customFormat="1" ht="24.75" customHeight="1" x14ac:dyDescent="0.2">
      <c r="B164" s="93">
        <v>160</v>
      </c>
      <c r="C164" s="138" t="s">
        <v>261</v>
      </c>
      <c r="D164" s="168" t="s">
        <v>534</v>
      </c>
      <c r="E164" s="138" t="s">
        <v>70</v>
      </c>
      <c r="F164" s="94">
        <v>1</v>
      </c>
      <c r="G164" s="95">
        <v>156.80000000000001</v>
      </c>
      <c r="H164" s="96">
        <f t="shared" si="22"/>
        <v>156.80000000000001</v>
      </c>
      <c r="I164" s="97"/>
      <c r="J164" s="98">
        <v>1</v>
      </c>
      <c r="K164" s="106">
        <f t="shared" si="31"/>
        <v>1</v>
      </c>
      <c r="L164" s="96">
        <f t="shared" si="32"/>
        <v>156.80000000000001</v>
      </c>
      <c r="M164" s="100"/>
      <c r="N164" s="101">
        <v>130</v>
      </c>
      <c r="O164" s="102">
        <f t="shared" si="27"/>
        <v>2E-3</v>
      </c>
      <c r="P164" s="96">
        <f t="shared" si="28"/>
        <v>40.768000000000008</v>
      </c>
      <c r="R164" s="103">
        <v>10</v>
      </c>
      <c r="S164" s="103">
        <f t="shared" si="29"/>
        <v>9</v>
      </c>
      <c r="T164" s="103">
        <f t="shared" si="30"/>
        <v>1568</v>
      </c>
      <c r="U164" s="140" t="s">
        <v>525</v>
      </c>
      <c r="V164" s="141" t="s">
        <v>694</v>
      </c>
      <c r="W164" s="141" t="s">
        <v>693</v>
      </c>
      <c r="X164" s="142" t="s">
        <v>674</v>
      </c>
    </row>
    <row r="165" spans="2:24" s="103" customFormat="1" ht="24.75" customHeight="1" x14ac:dyDescent="0.2">
      <c r="B165" s="93">
        <v>161</v>
      </c>
      <c r="C165" s="138" t="s">
        <v>262</v>
      </c>
      <c r="D165" s="168" t="s">
        <v>537</v>
      </c>
      <c r="E165" s="138" t="s">
        <v>70</v>
      </c>
      <c r="F165" s="94">
        <v>1</v>
      </c>
      <c r="G165" s="95">
        <v>156.80000000000001</v>
      </c>
      <c r="H165" s="96">
        <f t="shared" si="22"/>
        <v>156.80000000000001</v>
      </c>
      <c r="I165" s="97"/>
      <c r="J165" s="98">
        <v>1</v>
      </c>
      <c r="K165" s="106">
        <f t="shared" si="31"/>
        <v>1</v>
      </c>
      <c r="L165" s="96">
        <f t="shared" si="32"/>
        <v>156.80000000000001</v>
      </c>
      <c r="M165" s="100"/>
      <c r="N165" s="101">
        <v>130</v>
      </c>
      <c r="O165" s="102">
        <f t="shared" si="27"/>
        <v>2E-3</v>
      </c>
      <c r="P165" s="96">
        <f t="shared" si="28"/>
        <v>40.768000000000008</v>
      </c>
      <c r="R165" s="103">
        <v>10</v>
      </c>
      <c r="S165" s="103">
        <f t="shared" si="29"/>
        <v>9</v>
      </c>
      <c r="T165" s="103">
        <f t="shared" si="30"/>
        <v>1568</v>
      </c>
      <c r="U165" s="140" t="s">
        <v>525</v>
      </c>
      <c r="V165" s="141" t="s">
        <v>694</v>
      </c>
      <c r="W165" s="141" t="s">
        <v>693</v>
      </c>
      <c r="X165" s="142" t="s">
        <v>674</v>
      </c>
    </row>
    <row r="166" spans="2:24" s="103" customFormat="1" ht="24.75" customHeight="1" x14ac:dyDescent="0.2">
      <c r="B166" s="93">
        <v>162</v>
      </c>
      <c r="C166" s="138" t="s">
        <v>265</v>
      </c>
      <c r="D166" s="168" t="s">
        <v>598</v>
      </c>
      <c r="E166" s="138" t="s">
        <v>70</v>
      </c>
      <c r="F166" s="94">
        <v>1</v>
      </c>
      <c r="G166" s="95">
        <v>156.80000000000001</v>
      </c>
      <c r="H166" s="96">
        <f t="shared" si="22"/>
        <v>156.80000000000001</v>
      </c>
      <c r="I166" s="97"/>
      <c r="J166" s="98">
        <v>1</v>
      </c>
      <c r="K166" s="106">
        <f t="shared" si="31"/>
        <v>1</v>
      </c>
      <c r="L166" s="96">
        <f t="shared" si="32"/>
        <v>156.80000000000001</v>
      </c>
      <c r="M166" s="100"/>
      <c r="N166" s="101">
        <v>130</v>
      </c>
      <c r="O166" s="102">
        <f t="shared" si="27"/>
        <v>2E-3</v>
      </c>
      <c r="P166" s="96">
        <f t="shared" si="28"/>
        <v>40.768000000000008</v>
      </c>
      <c r="S166" s="103">
        <f t="shared" si="29"/>
        <v>-1</v>
      </c>
      <c r="T166" s="103">
        <f t="shared" si="30"/>
        <v>0</v>
      </c>
      <c r="U166" s="140" t="s">
        <v>525</v>
      </c>
      <c r="V166" s="141" t="s">
        <v>694</v>
      </c>
      <c r="W166" s="141" t="s">
        <v>693</v>
      </c>
      <c r="X166" s="142" t="s">
        <v>674</v>
      </c>
    </row>
    <row r="167" spans="2:24" s="103" customFormat="1" ht="24.75" customHeight="1" x14ac:dyDescent="0.2">
      <c r="B167" s="93">
        <v>163</v>
      </c>
      <c r="C167" s="138" t="s">
        <v>462</v>
      </c>
      <c r="D167" s="168" t="s">
        <v>542</v>
      </c>
      <c r="E167" s="138" t="s">
        <v>70</v>
      </c>
      <c r="F167" s="94">
        <v>1</v>
      </c>
      <c r="G167" s="95">
        <v>156.80000000000001</v>
      </c>
      <c r="H167" s="96">
        <f t="shared" si="22"/>
        <v>156.80000000000001</v>
      </c>
      <c r="I167" s="97"/>
      <c r="J167" s="98">
        <v>1</v>
      </c>
      <c r="K167" s="106">
        <f t="shared" si="31"/>
        <v>1</v>
      </c>
      <c r="L167" s="96">
        <f t="shared" si="32"/>
        <v>156.80000000000001</v>
      </c>
      <c r="M167" s="100"/>
      <c r="N167" s="101">
        <v>130</v>
      </c>
      <c r="O167" s="102">
        <f t="shared" si="27"/>
        <v>2E-3</v>
      </c>
      <c r="P167" s="96">
        <f t="shared" si="28"/>
        <v>40.768000000000008</v>
      </c>
      <c r="R167" s="103">
        <v>3</v>
      </c>
      <c r="S167" s="103">
        <f t="shared" si="29"/>
        <v>2</v>
      </c>
      <c r="T167" s="103">
        <f t="shared" si="30"/>
        <v>470.40000000000003</v>
      </c>
      <c r="U167" s="140" t="s">
        <v>525</v>
      </c>
      <c r="V167" s="141" t="s">
        <v>694</v>
      </c>
      <c r="W167" s="141" t="s">
        <v>693</v>
      </c>
      <c r="X167" s="142" t="s">
        <v>674</v>
      </c>
    </row>
    <row r="168" spans="2:24" s="103" customFormat="1" ht="24.75" customHeight="1" x14ac:dyDescent="0.2">
      <c r="B168" s="93">
        <v>164</v>
      </c>
      <c r="C168" s="138" t="s">
        <v>463</v>
      </c>
      <c r="D168" s="168" t="s">
        <v>542</v>
      </c>
      <c r="E168" s="138" t="s">
        <v>70</v>
      </c>
      <c r="F168" s="94">
        <v>1</v>
      </c>
      <c r="G168" s="95">
        <v>156.80000000000001</v>
      </c>
      <c r="H168" s="96">
        <f t="shared" si="22"/>
        <v>156.80000000000001</v>
      </c>
      <c r="I168" s="97"/>
      <c r="J168" s="98">
        <v>1</v>
      </c>
      <c r="K168" s="106">
        <f t="shared" si="31"/>
        <v>1</v>
      </c>
      <c r="L168" s="96">
        <f t="shared" si="32"/>
        <v>156.80000000000001</v>
      </c>
      <c r="M168" s="100"/>
      <c r="N168" s="101">
        <v>130</v>
      </c>
      <c r="O168" s="102">
        <f t="shared" si="27"/>
        <v>2E-3</v>
      </c>
      <c r="P168" s="96">
        <f t="shared" si="28"/>
        <v>40.768000000000008</v>
      </c>
      <c r="R168" s="103">
        <v>8</v>
      </c>
      <c r="S168" s="103">
        <f t="shared" si="29"/>
        <v>7</v>
      </c>
      <c r="T168" s="103">
        <f t="shared" si="30"/>
        <v>1254.4000000000001</v>
      </c>
      <c r="U168" s="140" t="s">
        <v>525</v>
      </c>
      <c r="V168" s="141" t="s">
        <v>694</v>
      </c>
      <c r="W168" s="141" t="s">
        <v>693</v>
      </c>
      <c r="X168" s="142" t="s">
        <v>674</v>
      </c>
    </row>
    <row r="169" spans="2:24" s="103" customFormat="1" ht="24.75" customHeight="1" x14ac:dyDescent="0.2">
      <c r="B169" s="93">
        <v>165</v>
      </c>
      <c r="C169" s="138" t="s">
        <v>464</v>
      </c>
      <c r="D169" s="168" t="s">
        <v>599</v>
      </c>
      <c r="E169" s="138" t="s">
        <v>70</v>
      </c>
      <c r="F169" s="94">
        <v>1</v>
      </c>
      <c r="G169" s="95">
        <v>156.80000000000001</v>
      </c>
      <c r="H169" s="96">
        <f t="shared" si="22"/>
        <v>156.80000000000001</v>
      </c>
      <c r="I169" s="97"/>
      <c r="J169" s="98">
        <v>1</v>
      </c>
      <c r="K169" s="106">
        <f t="shared" si="31"/>
        <v>1</v>
      </c>
      <c r="L169" s="96">
        <f t="shared" si="32"/>
        <v>156.80000000000001</v>
      </c>
      <c r="M169" s="100"/>
      <c r="N169" s="101">
        <v>130</v>
      </c>
      <c r="O169" s="102">
        <f t="shared" si="27"/>
        <v>2E-3</v>
      </c>
      <c r="P169" s="96">
        <f t="shared" si="28"/>
        <v>40.768000000000008</v>
      </c>
      <c r="R169" s="103">
        <v>2</v>
      </c>
      <c r="S169" s="103">
        <f t="shared" si="29"/>
        <v>1</v>
      </c>
      <c r="T169" s="103">
        <f t="shared" si="30"/>
        <v>313.60000000000002</v>
      </c>
      <c r="U169" s="140" t="s">
        <v>525</v>
      </c>
      <c r="V169" s="141" t="s">
        <v>694</v>
      </c>
      <c r="W169" s="141" t="s">
        <v>693</v>
      </c>
      <c r="X169" s="142" t="s">
        <v>674</v>
      </c>
    </row>
    <row r="170" spans="2:24" s="103" customFormat="1" ht="24.75" customHeight="1" x14ac:dyDescent="0.2">
      <c r="B170" s="93">
        <v>166</v>
      </c>
      <c r="C170" s="138" t="s">
        <v>466</v>
      </c>
      <c r="D170" s="168" t="s">
        <v>599</v>
      </c>
      <c r="E170" s="138" t="s">
        <v>70</v>
      </c>
      <c r="F170" s="94">
        <v>1</v>
      </c>
      <c r="G170" s="95">
        <v>156.80000000000001</v>
      </c>
      <c r="H170" s="96">
        <f t="shared" si="22"/>
        <v>156.80000000000001</v>
      </c>
      <c r="I170" s="97"/>
      <c r="J170" s="98">
        <v>1</v>
      </c>
      <c r="K170" s="106">
        <f t="shared" si="31"/>
        <v>1</v>
      </c>
      <c r="L170" s="96">
        <f t="shared" si="32"/>
        <v>156.80000000000001</v>
      </c>
      <c r="M170" s="100"/>
      <c r="N170" s="101">
        <v>130</v>
      </c>
      <c r="O170" s="102">
        <f t="shared" si="27"/>
        <v>2E-3</v>
      </c>
      <c r="P170" s="96">
        <f t="shared" si="28"/>
        <v>40.768000000000008</v>
      </c>
      <c r="R170" s="103">
        <v>4</v>
      </c>
      <c r="S170" s="103">
        <f t="shared" si="29"/>
        <v>3</v>
      </c>
      <c r="T170" s="103">
        <f t="shared" si="30"/>
        <v>627.20000000000005</v>
      </c>
      <c r="U170" s="140" t="s">
        <v>525</v>
      </c>
      <c r="V170" s="141" t="s">
        <v>694</v>
      </c>
      <c r="W170" s="141" t="s">
        <v>693</v>
      </c>
      <c r="X170" s="142" t="s">
        <v>674</v>
      </c>
    </row>
    <row r="171" spans="2:24" s="103" customFormat="1" ht="24.75" customHeight="1" x14ac:dyDescent="0.2">
      <c r="B171" s="93">
        <v>167</v>
      </c>
      <c r="C171" s="138" t="s">
        <v>467</v>
      </c>
      <c r="D171" s="168" t="s">
        <v>600</v>
      </c>
      <c r="E171" s="138" t="s">
        <v>70</v>
      </c>
      <c r="F171" s="94">
        <v>1</v>
      </c>
      <c r="G171" s="95">
        <v>156.80000000000001</v>
      </c>
      <c r="H171" s="96">
        <f t="shared" si="22"/>
        <v>156.80000000000001</v>
      </c>
      <c r="I171" s="97"/>
      <c r="J171" s="98">
        <v>1</v>
      </c>
      <c r="K171" s="106">
        <f t="shared" si="31"/>
        <v>1</v>
      </c>
      <c r="L171" s="96">
        <f t="shared" si="32"/>
        <v>156.80000000000001</v>
      </c>
      <c r="M171" s="100"/>
      <c r="N171" s="101">
        <v>130</v>
      </c>
      <c r="O171" s="102">
        <f t="shared" si="27"/>
        <v>2E-3</v>
      </c>
      <c r="P171" s="96">
        <f t="shared" si="28"/>
        <v>40.768000000000008</v>
      </c>
      <c r="R171" s="103">
        <v>53</v>
      </c>
      <c r="S171" s="103">
        <f t="shared" si="29"/>
        <v>52</v>
      </c>
      <c r="T171" s="103">
        <f t="shared" si="30"/>
        <v>8310.4000000000015</v>
      </c>
      <c r="U171" s="140" t="s">
        <v>525</v>
      </c>
      <c r="V171" s="141" t="s">
        <v>694</v>
      </c>
      <c r="W171" s="141" t="s">
        <v>693</v>
      </c>
      <c r="X171" s="142" t="s">
        <v>674</v>
      </c>
    </row>
    <row r="172" spans="2:24" s="103" customFormat="1" ht="24.75" customHeight="1" x14ac:dyDescent="0.2">
      <c r="B172" s="93">
        <v>168</v>
      </c>
      <c r="C172" s="138" t="s">
        <v>469</v>
      </c>
      <c r="D172" s="168" t="s">
        <v>541</v>
      </c>
      <c r="E172" s="138" t="s">
        <v>70</v>
      </c>
      <c r="F172" s="94">
        <v>1</v>
      </c>
      <c r="G172" s="95">
        <v>156.80000000000001</v>
      </c>
      <c r="H172" s="96">
        <f t="shared" si="22"/>
        <v>156.80000000000001</v>
      </c>
      <c r="I172" s="97"/>
      <c r="J172" s="98">
        <v>1</v>
      </c>
      <c r="K172" s="106">
        <f t="shared" si="31"/>
        <v>1</v>
      </c>
      <c r="L172" s="96">
        <f t="shared" si="32"/>
        <v>156.80000000000001</v>
      </c>
      <c r="M172" s="100"/>
      <c r="N172" s="101">
        <v>130</v>
      </c>
      <c r="O172" s="102">
        <f t="shared" si="27"/>
        <v>2E-3</v>
      </c>
      <c r="P172" s="96">
        <f t="shared" si="28"/>
        <v>40.768000000000008</v>
      </c>
      <c r="R172" s="103">
        <v>6</v>
      </c>
      <c r="S172" s="103">
        <f t="shared" si="29"/>
        <v>5</v>
      </c>
      <c r="T172" s="103">
        <f t="shared" si="30"/>
        <v>940.80000000000007</v>
      </c>
      <c r="U172" s="140" t="s">
        <v>525</v>
      </c>
      <c r="V172" s="141" t="s">
        <v>694</v>
      </c>
      <c r="W172" s="141" t="s">
        <v>693</v>
      </c>
      <c r="X172" s="142" t="s">
        <v>674</v>
      </c>
    </row>
    <row r="173" spans="2:24" s="103" customFormat="1" ht="24.75" customHeight="1" x14ac:dyDescent="0.2">
      <c r="B173" s="93">
        <v>169</v>
      </c>
      <c r="C173" s="138" t="s">
        <v>273</v>
      </c>
      <c r="D173" s="168" t="s">
        <v>602</v>
      </c>
      <c r="E173" s="138" t="s">
        <v>70</v>
      </c>
      <c r="F173" s="94">
        <v>1</v>
      </c>
      <c r="G173" s="95">
        <v>156.80000000000001</v>
      </c>
      <c r="H173" s="96">
        <f t="shared" si="22"/>
        <v>156.80000000000001</v>
      </c>
      <c r="I173" s="97"/>
      <c r="J173" s="98">
        <v>1</v>
      </c>
      <c r="K173" s="106">
        <f t="shared" si="31"/>
        <v>1</v>
      </c>
      <c r="L173" s="96">
        <f t="shared" si="32"/>
        <v>156.80000000000001</v>
      </c>
      <c r="M173" s="100"/>
      <c r="N173" s="101">
        <v>130</v>
      </c>
      <c r="O173" s="102">
        <f t="shared" si="27"/>
        <v>2E-3</v>
      </c>
      <c r="P173" s="96">
        <f t="shared" si="28"/>
        <v>40.768000000000008</v>
      </c>
      <c r="R173" s="103">
        <v>4</v>
      </c>
      <c r="S173" s="103">
        <f t="shared" si="29"/>
        <v>3</v>
      </c>
      <c r="T173" s="103">
        <f t="shared" si="30"/>
        <v>627.20000000000005</v>
      </c>
      <c r="U173" s="140" t="s">
        <v>525</v>
      </c>
      <c r="V173" s="141" t="s">
        <v>694</v>
      </c>
      <c r="W173" s="141" t="s">
        <v>693</v>
      </c>
      <c r="X173" s="142" t="s">
        <v>674</v>
      </c>
    </row>
    <row r="174" spans="2:24" s="103" customFormat="1" ht="24.75" customHeight="1" x14ac:dyDescent="0.2">
      <c r="B174" s="93">
        <v>170</v>
      </c>
      <c r="C174" s="138" t="s">
        <v>274</v>
      </c>
      <c r="D174" s="168" t="s">
        <v>603</v>
      </c>
      <c r="E174" s="138" t="s">
        <v>70</v>
      </c>
      <c r="F174" s="94">
        <v>1</v>
      </c>
      <c r="G174" s="95">
        <v>156.80000000000001</v>
      </c>
      <c r="H174" s="96">
        <f t="shared" si="22"/>
        <v>156.80000000000001</v>
      </c>
      <c r="I174" s="97"/>
      <c r="J174" s="98">
        <v>1</v>
      </c>
      <c r="K174" s="106">
        <f t="shared" si="31"/>
        <v>1</v>
      </c>
      <c r="L174" s="96">
        <f t="shared" si="32"/>
        <v>156.80000000000001</v>
      </c>
      <c r="M174" s="100"/>
      <c r="N174" s="101">
        <v>130</v>
      </c>
      <c r="O174" s="102">
        <f t="shared" si="27"/>
        <v>2E-3</v>
      </c>
      <c r="P174" s="96">
        <f t="shared" si="28"/>
        <v>40.768000000000008</v>
      </c>
      <c r="R174" s="103">
        <v>465</v>
      </c>
      <c r="S174" s="103">
        <f t="shared" si="29"/>
        <v>464</v>
      </c>
      <c r="T174" s="103">
        <f t="shared" si="30"/>
        <v>72912</v>
      </c>
      <c r="U174" s="140" t="s">
        <v>525</v>
      </c>
      <c r="V174" s="141" t="s">
        <v>694</v>
      </c>
      <c r="W174" s="141" t="s">
        <v>693</v>
      </c>
      <c r="X174" s="142" t="s">
        <v>674</v>
      </c>
    </row>
    <row r="175" spans="2:24" s="103" customFormat="1" ht="24.75" customHeight="1" x14ac:dyDescent="0.2">
      <c r="B175" s="93">
        <v>171</v>
      </c>
      <c r="C175" s="138" t="s">
        <v>279</v>
      </c>
      <c r="D175" s="168" t="s">
        <v>605</v>
      </c>
      <c r="E175" s="138" t="s">
        <v>70</v>
      </c>
      <c r="F175" s="94">
        <v>1</v>
      </c>
      <c r="G175" s="95">
        <v>156.80000000000001</v>
      </c>
      <c r="H175" s="96">
        <f t="shared" si="22"/>
        <v>156.80000000000001</v>
      </c>
      <c r="I175" s="97"/>
      <c r="J175" s="98">
        <v>1</v>
      </c>
      <c r="K175" s="106">
        <f t="shared" si="31"/>
        <v>1</v>
      </c>
      <c r="L175" s="96">
        <f t="shared" si="32"/>
        <v>156.80000000000001</v>
      </c>
      <c r="M175" s="100"/>
      <c r="N175" s="101">
        <v>130</v>
      </c>
      <c r="O175" s="102">
        <f t="shared" si="27"/>
        <v>2E-3</v>
      </c>
      <c r="P175" s="96">
        <f t="shared" si="28"/>
        <v>40.768000000000008</v>
      </c>
      <c r="R175" s="103">
        <v>97</v>
      </c>
      <c r="S175" s="103">
        <f t="shared" si="29"/>
        <v>96</v>
      </c>
      <c r="T175" s="103">
        <f t="shared" si="30"/>
        <v>15209.6</v>
      </c>
      <c r="U175" s="140" t="s">
        <v>525</v>
      </c>
      <c r="V175" s="141" t="s">
        <v>694</v>
      </c>
      <c r="W175" s="141" t="s">
        <v>693</v>
      </c>
      <c r="X175" s="142" t="s">
        <v>674</v>
      </c>
    </row>
    <row r="176" spans="2:24" s="103" customFormat="1" ht="24.75" customHeight="1" x14ac:dyDescent="0.2">
      <c r="B176" s="93">
        <v>172</v>
      </c>
      <c r="C176" s="138" t="s">
        <v>280</v>
      </c>
      <c r="D176" s="168" t="s">
        <v>606</v>
      </c>
      <c r="E176" s="138" t="s">
        <v>70</v>
      </c>
      <c r="F176" s="94">
        <v>1</v>
      </c>
      <c r="G176" s="95">
        <v>156.80000000000001</v>
      </c>
      <c r="H176" s="96">
        <f t="shared" si="22"/>
        <v>156.80000000000001</v>
      </c>
      <c r="I176" s="97"/>
      <c r="J176" s="98">
        <v>1</v>
      </c>
      <c r="K176" s="106">
        <f t="shared" si="31"/>
        <v>1</v>
      </c>
      <c r="L176" s="96">
        <f t="shared" si="32"/>
        <v>156.80000000000001</v>
      </c>
      <c r="M176" s="100"/>
      <c r="N176" s="101">
        <v>130</v>
      </c>
      <c r="O176" s="102">
        <f t="shared" si="27"/>
        <v>2E-3</v>
      </c>
      <c r="P176" s="96">
        <f t="shared" si="28"/>
        <v>40.768000000000008</v>
      </c>
      <c r="R176" s="103">
        <v>12</v>
      </c>
      <c r="S176" s="103">
        <f t="shared" si="29"/>
        <v>11</v>
      </c>
      <c r="T176" s="103">
        <f t="shared" si="30"/>
        <v>1881.6000000000001</v>
      </c>
      <c r="U176" s="140" t="s">
        <v>525</v>
      </c>
      <c r="V176" s="141" t="s">
        <v>694</v>
      </c>
      <c r="W176" s="141" t="s">
        <v>693</v>
      </c>
      <c r="X176" s="142" t="s">
        <v>674</v>
      </c>
    </row>
    <row r="177" spans="2:24" s="103" customFormat="1" ht="24.75" customHeight="1" x14ac:dyDescent="0.2">
      <c r="B177" s="93">
        <v>173</v>
      </c>
      <c r="C177" s="138" t="s">
        <v>285</v>
      </c>
      <c r="D177" s="168" t="s">
        <v>548</v>
      </c>
      <c r="E177" s="138" t="s">
        <v>70</v>
      </c>
      <c r="F177" s="94">
        <v>1</v>
      </c>
      <c r="G177" s="95">
        <v>156.80000000000001</v>
      </c>
      <c r="H177" s="96">
        <f t="shared" si="22"/>
        <v>156.80000000000001</v>
      </c>
      <c r="I177" s="97"/>
      <c r="J177" s="98">
        <v>1</v>
      </c>
      <c r="K177" s="106">
        <f t="shared" si="31"/>
        <v>1</v>
      </c>
      <c r="L177" s="96">
        <f t="shared" si="32"/>
        <v>156.80000000000001</v>
      </c>
      <c r="M177" s="100"/>
      <c r="N177" s="101">
        <v>130</v>
      </c>
      <c r="O177" s="102">
        <f t="shared" si="27"/>
        <v>2E-3</v>
      </c>
      <c r="P177" s="96">
        <f t="shared" si="28"/>
        <v>40.768000000000008</v>
      </c>
      <c r="R177" s="103">
        <v>3</v>
      </c>
      <c r="S177" s="103">
        <f t="shared" si="29"/>
        <v>2</v>
      </c>
      <c r="T177" s="103">
        <f t="shared" si="30"/>
        <v>470.40000000000003</v>
      </c>
      <c r="U177" s="140" t="s">
        <v>525</v>
      </c>
      <c r="V177" s="141" t="s">
        <v>694</v>
      </c>
      <c r="W177" s="141" t="s">
        <v>693</v>
      </c>
      <c r="X177" s="142" t="s">
        <v>674</v>
      </c>
    </row>
    <row r="178" spans="2:24" s="103" customFormat="1" ht="24.75" customHeight="1" x14ac:dyDescent="0.2">
      <c r="B178" s="93">
        <v>174</v>
      </c>
      <c r="C178" s="138" t="s">
        <v>286</v>
      </c>
      <c r="D178" s="168" t="s">
        <v>547</v>
      </c>
      <c r="E178" s="138" t="s">
        <v>70</v>
      </c>
      <c r="F178" s="94">
        <v>1</v>
      </c>
      <c r="G178" s="95">
        <v>156.80000000000001</v>
      </c>
      <c r="H178" s="96">
        <f t="shared" si="22"/>
        <v>156.80000000000001</v>
      </c>
      <c r="I178" s="97"/>
      <c r="J178" s="98">
        <v>1</v>
      </c>
      <c r="K178" s="106">
        <f t="shared" si="31"/>
        <v>1</v>
      </c>
      <c r="L178" s="96">
        <f t="shared" si="32"/>
        <v>156.80000000000001</v>
      </c>
      <c r="M178" s="100"/>
      <c r="N178" s="101">
        <v>130</v>
      </c>
      <c r="O178" s="102">
        <f t="shared" si="27"/>
        <v>2E-3</v>
      </c>
      <c r="P178" s="96">
        <f t="shared" si="28"/>
        <v>40.768000000000008</v>
      </c>
      <c r="U178" s="140" t="s">
        <v>525</v>
      </c>
      <c r="V178" s="141" t="s">
        <v>694</v>
      </c>
      <c r="W178" s="141" t="s">
        <v>693</v>
      </c>
      <c r="X178" s="142" t="s">
        <v>674</v>
      </c>
    </row>
    <row r="179" spans="2:24" s="103" customFormat="1" ht="24.75" customHeight="1" x14ac:dyDescent="0.2">
      <c r="B179" s="93">
        <v>175</v>
      </c>
      <c r="C179" s="138" t="s">
        <v>287</v>
      </c>
      <c r="D179" s="168" t="s">
        <v>548</v>
      </c>
      <c r="E179" s="138" t="s">
        <v>70</v>
      </c>
      <c r="F179" s="94">
        <v>1</v>
      </c>
      <c r="G179" s="95">
        <v>156.80000000000001</v>
      </c>
      <c r="H179" s="96">
        <f t="shared" si="22"/>
        <v>156.80000000000001</v>
      </c>
      <c r="I179" s="97"/>
      <c r="J179" s="98">
        <v>1</v>
      </c>
      <c r="K179" s="106">
        <f t="shared" si="31"/>
        <v>1</v>
      </c>
      <c r="L179" s="96">
        <f t="shared" si="32"/>
        <v>156.80000000000001</v>
      </c>
      <c r="M179" s="100"/>
      <c r="N179" s="101">
        <v>130</v>
      </c>
      <c r="O179" s="102">
        <f t="shared" si="27"/>
        <v>2E-3</v>
      </c>
      <c r="P179" s="96">
        <f t="shared" si="28"/>
        <v>40.768000000000008</v>
      </c>
      <c r="U179" s="140" t="s">
        <v>525</v>
      </c>
      <c r="V179" s="141" t="s">
        <v>694</v>
      </c>
      <c r="W179" s="141" t="s">
        <v>693</v>
      </c>
      <c r="X179" s="142" t="s">
        <v>674</v>
      </c>
    </row>
    <row r="180" spans="2:24" s="103" customFormat="1" ht="24.75" customHeight="1" x14ac:dyDescent="0.2">
      <c r="B180" s="93">
        <v>176</v>
      </c>
      <c r="C180" s="138" t="s">
        <v>291</v>
      </c>
      <c r="D180" s="168" t="s">
        <v>551</v>
      </c>
      <c r="E180" s="138" t="s">
        <v>70</v>
      </c>
      <c r="F180" s="94">
        <v>1</v>
      </c>
      <c r="G180" s="95">
        <v>156.80000000000001</v>
      </c>
      <c r="H180" s="96">
        <f t="shared" si="22"/>
        <v>156.80000000000001</v>
      </c>
      <c r="I180" s="97"/>
      <c r="J180" s="98">
        <v>1</v>
      </c>
      <c r="K180" s="106">
        <f t="shared" si="31"/>
        <v>1</v>
      </c>
      <c r="L180" s="96">
        <f t="shared" si="32"/>
        <v>156.80000000000001</v>
      </c>
      <c r="M180" s="100"/>
      <c r="N180" s="101">
        <v>130</v>
      </c>
      <c r="O180" s="102">
        <f t="shared" si="27"/>
        <v>2E-3</v>
      </c>
      <c r="P180" s="96">
        <f t="shared" si="28"/>
        <v>40.768000000000008</v>
      </c>
      <c r="U180" s="140" t="s">
        <v>525</v>
      </c>
      <c r="V180" s="141" t="s">
        <v>694</v>
      </c>
      <c r="W180" s="141" t="s">
        <v>693</v>
      </c>
      <c r="X180" s="142" t="s">
        <v>675</v>
      </c>
    </row>
    <row r="181" spans="2:24" s="103" customFormat="1" ht="24.75" customHeight="1" x14ac:dyDescent="0.2">
      <c r="B181" s="93">
        <v>177</v>
      </c>
      <c r="C181" s="138" t="s">
        <v>293</v>
      </c>
      <c r="D181" s="168" t="s">
        <v>549</v>
      </c>
      <c r="E181" s="138" t="s">
        <v>70</v>
      </c>
      <c r="F181" s="94">
        <v>1</v>
      </c>
      <c r="G181" s="95">
        <v>156.80000000000001</v>
      </c>
      <c r="H181" s="96">
        <f t="shared" si="22"/>
        <v>156.80000000000001</v>
      </c>
      <c r="I181" s="97"/>
      <c r="J181" s="98">
        <v>1</v>
      </c>
      <c r="K181" s="106">
        <f t="shared" si="31"/>
        <v>1</v>
      </c>
      <c r="L181" s="96">
        <f t="shared" si="32"/>
        <v>156.80000000000001</v>
      </c>
      <c r="M181" s="100"/>
      <c r="N181" s="101">
        <v>130</v>
      </c>
      <c r="O181" s="102">
        <f t="shared" si="27"/>
        <v>2E-3</v>
      </c>
      <c r="P181" s="96">
        <f t="shared" si="28"/>
        <v>40.768000000000008</v>
      </c>
      <c r="U181" s="140" t="s">
        <v>525</v>
      </c>
      <c r="V181" s="141" t="s">
        <v>694</v>
      </c>
      <c r="W181" s="141" t="s">
        <v>693</v>
      </c>
      <c r="X181" s="142" t="s">
        <v>675</v>
      </c>
    </row>
    <row r="182" spans="2:24" s="103" customFormat="1" ht="24.75" customHeight="1" x14ac:dyDescent="0.2">
      <c r="B182" s="93">
        <v>178</v>
      </c>
      <c r="C182" s="138" t="s">
        <v>295</v>
      </c>
      <c r="D182" s="168" t="s">
        <v>609</v>
      </c>
      <c r="E182" s="138" t="s">
        <v>70</v>
      </c>
      <c r="F182" s="94">
        <v>1</v>
      </c>
      <c r="G182" s="95">
        <v>156.80000000000001</v>
      </c>
      <c r="H182" s="96">
        <f t="shared" si="22"/>
        <v>156.80000000000001</v>
      </c>
      <c r="I182" s="97"/>
      <c r="J182" s="98">
        <v>1</v>
      </c>
      <c r="K182" s="106">
        <f t="shared" si="31"/>
        <v>1</v>
      </c>
      <c r="L182" s="96">
        <f t="shared" si="32"/>
        <v>156.80000000000001</v>
      </c>
      <c r="M182" s="100"/>
      <c r="N182" s="101">
        <v>130</v>
      </c>
      <c r="O182" s="102">
        <f t="shared" si="27"/>
        <v>2E-3</v>
      </c>
      <c r="P182" s="96">
        <f t="shared" si="28"/>
        <v>40.768000000000008</v>
      </c>
      <c r="U182" s="140" t="s">
        <v>525</v>
      </c>
      <c r="V182" s="141" t="s">
        <v>694</v>
      </c>
      <c r="W182" s="141" t="s">
        <v>693</v>
      </c>
      <c r="X182" s="142" t="s">
        <v>675</v>
      </c>
    </row>
    <row r="183" spans="2:24" s="103" customFormat="1" ht="24.75" customHeight="1" x14ac:dyDescent="0.2">
      <c r="B183" s="93">
        <v>179</v>
      </c>
      <c r="C183" s="138" t="s">
        <v>296</v>
      </c>
      <c r="D183" s="168" t="s">
        <v>610</v>
      </c>
      <c r="E183" s="138" t="s">
        <v>70</v>
      </c>
      <c r="F183" s="94">
        <v>1</v>
      </c>
      <c r="G183" s="95">
        <v>156.80000000000001</v>
      </c>
      <c r="H183" s="96">
        <f t="shared" si="22"/>
        <v>156.80000000000001</v>
      </c>
      <c r="I183" s="97"/>
      <c r="J183" s="98">
        <v>1</v>
      </c>
      <c r="K183" s="106">
        <f t="shared" si="31"/>
        <v>1</v>
      </c>
      <c r="L183" s="96">
        <f t="shared" si="32"/>
        <v>156.80000000000001</v>
      </c>
      <c r="M183" s="100"/>
      <c r="N183" s="101">
        <v>130</v>
      </c>
      <c r="O183" s="102">
        <f t="shared" si="27"/>
        <v>2E-3</v>
      </c>
      <c r="P183" s="96">
        <f t="shared" si="28"/>
        <v>40.768000000000008</v>
      </c>
      <c r="U183" s="140" t="s">
        <v>525</v>
      </c>
      <c r="V183" s="141" t="s">
        <v>694</v>
      </c>
      <c r="W183" s="141" t="s">
        <v>693</v>
      </c>
      <c r="X183" s="142" t="s">
        <v>675</v>
      </c>
    </row>
    <row r="184" spans="2:24" s="103" customFormat="1" ht="24.75" customHeight="1" x14ac:dyDescent="0.2">
      <c r="B184" s="93">
        <v>180</v>
      </c>
      <c r="C184" s="138" t="s">
        <v>297</v>
      </c>
      <c r="D184" s="168" t="s">
        <v>549</v>
      </c>
      <c r="E184" s="138" t="s">
        <v>70</v>
      </c>
      <c r="F184" s="94">
        <v>1</v>
      </c>
      <c r="G184" s="95">
        <v>156.80000000000001</v>
      </c>
      <c r="H184" s="96">
        <f t="shared" ref="H184:H244" si="33">F184*G184</f>
        <v>156.80000000000001</v>
      </c>
      <c r="I184" s="97"/>
      <c r="J184" s="98">
        <v>1</v>
      </c>
      <c r="K184" s="106">
        <f t="shared" ref="K184" si="34">J184/F184</f>
        <v>1</v>
      </c>
      <c r="L184" s="96">
        <f t="shared" ref="L184" si="35">J184*G184</f>
        <v>156.80000000000001</v>
      </c>
      <c r="M184" s="100"/>
      <c r="N184" s="101">
        <v>130</v>
      </c>
      <c r="O184" s="102">
        <f t="shared" si="27"/>
        <v>2E-3</v>
      </c>
      <c r="P184" s="96">
        <f t="shared" si="28"/>
        <v>40.768000000000008</v>
      </c>
      <c r="U184" s="140" t="s">
        <v>525</v>
      </c>
      <c r="V184" s="141" t="s">
        <v>694</v>
      </c>
      <c r="W184" s="141" t="s">
        <v>693</v>
      </c>
      <c r="X184" s="142" t="s">
        <v>675</v>
      </c>
    </row>
    <row r="185" spans="2:24" s="103" customFormat="1" ht="24.75" customHeight="1" x14ac:dyDescent="0.2">
      <c r="B185" s="93">
        <v>181</v>
      </c>
      <c r="C185" s="138" t="s">
        <v>298</v>
      </c>
      <c r="D185" s="168" t="s">
        <v>611</v>
      </c>
      <c r="E185" s="138" t="s">
        <v>70</v>
      </c>
      <c r="F185" s="94">
        <v>1</v>
      </c>
      <c r="G185" s="95">
        <v>156.80000000000001</v>
      </c>
      <c r="H185" s="96">
        <f t="shared" si="33"/>
        <v>156.80000000000001</v>
      </c>
      <c r="I185" s="97"/>
      <c r="J185" s="98">
        <v>1</v>
      </c>
      <c r="K185" s="106">
        <f>J185/F185</f>
        <v>1</v>
      </c>
      <c r="L185" s="96">
        <f>J185*G185</f>
        <v>156.80000000000001</v>
      </c>
      <c r="M185" s="100"/>
      <c r="N185" s="101">
        <v>130</v>
      </c>
      <c r="O185" s="102">
        <f t="shared" si="27"/>
        <v>2E-3</v>
      </c>
      <c r="P185" s="96">
        <f t="shared" si="28"/>
        <v>40.768000000000008</v>
      </c>
      <c r="R185" s="103">
        <v>36</v>
      </c>
      <c r="S185" s="103">
        <f t="shared" ref="S185:S207" si="36">R185-J185</f>
        <v>35</v>
      </c>
      <c r="T185" s="103">
        <f t="shared" ref="T185:T207" si="37">R185*G185</f>
        <v>5644.8</v>
      </c>
      <c r="U185" s="140" t="s">
        <v>525</v>
      </c>
      <c r="V185" s="141" t="s">
        <v>694</v>
      </c>
      <c r="W185" s="141" t="s">
        <v>693</v>
      </c>
      <c r="X185" s="142" t="s">
        <v>675</v>
      </c>
    </row>
    <row r="186" spans="2:24" s="103" customFormat="1" ht="24.75" customHeight="1" x14ac:dyDescent="0.2">
      <c r="B186" s="93">
        <v>182</v>
      </c>
      <c r="C186" s="138" t="s">
        <v>299</v>
      </c>
      <c r="D186" s="168" t="s">
        <v>549</v>
      </c>
      <c r="E186" s="138" t="s">
        <v>70</v>
      </c>
      <c r="F186" s="94">
        <v>1</v>
      </c>
      <c r="G186" s="95">
        <v>156.80000000000001</v>
      </c>
      <c r="H186" s="96">
        <f t="shared" si="33"/>
        <v>156.80000000000001</v>
      </c>
      <c r="I186" s="97"/>
      <c r="J186" s="98">
        <v>1</v>
      </c>
      <c r="K186" s="106">
        <f t="shared" ref="K186:K214" si="38">J186/F186</f>
        <v>1</v>
      </c>
      <c r="L186" s="96">
        <f>J186*G186</f>
        <v>156.80000000000001</v>
      </c>
      <c r="M186" s="100"/>
      <c r="N186" s="101">
        <v>130</v>
      </c>
      <c r="O186" s="102">
        <f t="shared" si="27"/>
        <v>2E-3</v>
      </c>
      <c r="P186" s="96">
        <f t="shared" si="28"/>
        <v>40.768000000000008</v>
      </c>
      <c r="R186" s="103">
        <v>4</v>
      </c>
      <c r="S186" s="103">
        <f t="shared" si="36"/>
        <v>3</v>
      </c>
      <c r="T186" s="103">
        <f t="shared" si="37"/>
        <v>627.20000000000005</v>
      </c>
      <c r="U186" s="140" t="s">
        <v>525</v>
      </c>
      <c r="V186" s="141" t="s">
        <v>694</v>
      </c>
      <c r="W186" s="141" t="s">
        <v>693</v>
      </c>
      <c r="X186" s="142" t="s">
        <v>675</v>
      </c>
    </row>
    <row r="187" spans="2:24" s="103" customFormat="1" ht="24.75" customHeight="1" x14ac:dyDescent="0.2">
      <c r="B187" s="93">
        <v>183</v>
      </c>
      <c r="C187" s="138" t="s">
        <v>300</v>
      </c>
      <c r="D187" s="168" t="s">
        <v>549</v>
      </c>
      <c r="E187" s="138" t="s">
        <v>70</v>
      </c>
      <c r="F187" s="94">
        <v>1</v>
      </c>
      <c r="G187" s="95">
        <v>156.80000000000001</v>
      </c>
      <c r="H187" s="96">
        <f t="shared" si="33"/>
        <v>156.80000000000001</v>
      </c>
      <c r="I187" s="97"/>
      <c r="J187" s="98">
        <v>1</v>
      </c>
      <c r="K187" s="106">
        <f t="shared" si="38"/>
        <v>1</v>
      </c>
      <c r="L187" s="96">
        <f t="shared" ref="L187:L214" si="39">J187*G187</f>
        <v>156.80000000000001</v>
      </c>
      <c r="M187" s="100"/>
      <c r="N187" s="101">
        <v>130</v>
      </c>
      <c r="O187" s="102">
        <f t="shared" si="27"/>
        <v>2E-3</v>
      </c>
      <c r="P187" s="96">
        <f t="shared" si="28"/>
        <v>40.768000000000008</v>
      </c>
      <c r="R187" s="103">
        <v>112</v>
      </c>
      <c r="S187" s="103">
        <f t="shared" si="36"/>
        <v>111</v>
      </c>
      <c r="T187" s="103">
        <f t="shared" si="37"/>
        <v>17561.600000000002</v>
      </c>
      <c r="U187" s="140" t="s">
        <v>525</v>
      </c>
      <c r="V187" s="141" t="s">
        <v>694</v>
      </c>
      <c r="W187" s="141" t="s">
        <v>693</v>
      </c>
      <c r="X187" s="142" t="s">
        <v>675</v>
      </c>
    </row>
    <row r="188" spans="2:24" s="103" customFormat="1" ht="24.75" customHeight="1" x14ac:dyDescent="0.2">
      <c r="B188" s="93">
        <v>184</v>
      </c>
      <c r="C188" s="138" t="s">
        <v>301</v>
      </c>
      <c r="D188" s="168" t="s">
        <v>612</v>
      </c>
      <c r="E188" s="138" t="s">
        <v>70</v>
      </c>
      <c r="F188" s="94">
        <v>1</v>
      </c>
      <c r="G188" s="95">
        <v>156.80000000000001</v>
      </c>
      <c r="H188" s="96">
        <f t="shared" si="33"/>
        <v>156.80000000000001</v>
      </c>
      <c r="I188" s="97"/>
      <c r="J188" s="98">
        <v>1</v>
      </c>
      <c r="K188" s="106">
        <f t="shared" si="38"/>
        <v>1</v>
      </c>
      <c r="L188" s="96">
        <f t="shared" si="39"/>
        <v>156.80000000000001</v>
      </c>
      <c r="M188" s="100"/>
      <c r="N188" s="101">
        <v>130</v>
      </c>
      <c r="O188" s="102">
        <f t="shared" si="27"/>
        <v>2E-3</v>
      </c>
      <c r="P188" s="96">
        <f t="shared" si="28"/>
        <v>40.768000000000008</v>
      </c>
      <c r="R188" s="103">
        <v>30</v>
      </c>
      <c r="S188" s="103">
        <f t="shared" si="36"/>
        <v>29</v>
      </c>
      <c r="T188" s="103">
        <f t="shared" si="37"/>
        <v>4704</v>
      </c>
      <c r="U188" s="140" t="s">
        <v>525</v>
      </c>
      <c r="V188" s="141" t="s">
        <v>694</v>
      </c>
      <c r="W188" s="141" t="s">
        <v>693</v>
      </c>
      <c r="X188" s="142" t="s">
        <v>675</v>
      </c>
    </row>
    <row r="189" spans="2:24" s="103" customFormat="1" ht="24.75" customHeight="1" x14ac:dyDescent="0.2">
      <c r="B189" s="93">
        <v>185</v>
      </c>
      <c r="C189" s="138" t="s">
        <v>303</v>
      </c>
      <c r="D189" s="168" t="s">
        <v>591</v>
      </c>
      <c r="E189" s="138" t="s">
        <v>70</v>
      </c>
      <c r="F189" s="94">
        <v>1</v>
      </c>
      <c r="G189" s="95">
        <v>156.80000000000001</v>
      </c>
      <c r="H189" s="96">
        <f t="shared" si="33"/>
        <v>156.80000000000001</v>
      </c>
      <c r="I189" s="97"/>
      <c r="J189" s="98">
        <v>1</v>
      </c>
      <c r="K189" s="106">
        <f t="shared" si="38"/>
        <v>1</v>
      </c>
      <c r="L189" s="96">
        <f t="shared" si="39"/>
        <v>156.80000000000001</v>
      </c>
      <c r="M189" s="100"/>
      <c r="N189" s="101">
        <v>130</v>
      </c>
      <c r="O189" s="102">
        <f t="shared" si="27"/>
        <v>2E-3</v>
      </c>
      <c r="P189" s="96">
        <f t="shared" si="28"/>
        <v>40.768000000000008</v>
      </c>
      <c r="R189" s="103">
        <v>54</v>
      </c>
      <c r="S189" s="103">
        <f t="shared" si="36"/>
        <v>53</v>
      </c>
      <c r="T189" s="103">
        <f t="shared" si="37"/>
        <v>8467.2000000000007</v>
      </c>
      <c r="U189" s="140" t="s">
        <v>525</v>
      </c>
      <c r="V189" s="141" t="s">
        <v>694</v>
      </c>
      <c r="W189" s="141" t="s">
        <v>693</v>
      </c>
      <c r="X189" s="142" t="s">
        <v>675</v>
      </c>
    </row>
    <row r="190" spans="2:24" s="103" customFormat="1" ht="24.75" customHeight="1" x14ac:dyDescent="0.2">
      <c r="B190" s="93">
        <v>186</v>
      </c>
      <c r="C190" s="138" t="s">
        <v>304</v>
      </c>
      <c r="D190" s="168" t="s">
        <v>609</v>
      </c>
      <c r="E190" s="138" t="s">
        <v>70</v>
      </c>
      <c r="F190" s="94">
        <v>1</v>
      </c>
      <c r="G190" s="95">
        <v>156.80000000000001</v>
      </c>
      <c r="H190" s="96">
        <f t="shared" si="33"/>
        <v>156.80000000000001</v>
      </c>
      <c r="I190" s="97"/>
      <c r="J190" s="98">
        <v>1</v>
      </c>
      <c r="K190" s="106">
        <f t="shared" si="38"/>
        <v>1</v>
      </c>
      <c r="L190" s="96">
        <f t="shared" si="39"/>
        <v>156.80000000000001</v>
      </c>
      <c r="M190" s="100"/>
      <c r="N190" s="101">
        <v>130</v>
      </c>
      <c r="O190" s="102">
        <f t="shared" si="27"/>
        <v>2E-3</v>
      </c>
      <c r="P190" s="96">
        <f t="shared" si="28"/>
        <v>40.768000000000008</v>
      </c>
      <c r="R190" s="103">
        <v>14</v>
      </c>
      <c r="S190" s="103">
        <f t="shared" si="36"/>
        <v>13</v>
      </c>
      <c r="T190" s="103">
        <f t="shared" si="37"/>
        <v>2195.2000000000003</v>
      </c>
      <c r="U190" s="140" t="s">
        <v>525</v>
      </c>
      <c r="V190" s="141" t="s">
        <v>694</v>
      </c>
      <c r="W190" s="141" t="s">
        <v>693</v>
      </c>
      <c r="X190" s="142" t="s">
        <v>676</v>
      </c>
    </row>
    <row r="191" spans="2:24" s="103" customFormat="1" ht="24.75" customHeight="1" x14ac:dyDescent="0.2">
      <c r="B191" s="93">
        <v>187</v>
      </c>
      <c r="C191" s="138" t="s">
        <v>305</v>
      </c>
      <c r="D191" s="168" t="s">
        <v>609</v>
      </c>
      <c r="E191" s="138" t="s">
        <v>70</v>
      </c>
      <c r="F191" s="94">
        <v>1</v>
      </c>
      <c r="G191" s="95">
        <v>156.80000000000001</v>
      </c>
      <c r="H191" s="96">
        <f t="shared" si="33"/>
        <v>156.80000000000001</v>
      </c>
      <c r="I191" s="97"/>
      <c r="J191" s="98">
        <v>1</v>
      </c>
      <c r="K191" s="106">
        <f t="shared" si="38"/>
        <v>1</v>
      </c>
      <c r="L191" s="96">
        <f t="shared" si="39"/>
        <v>156.80000000000001</v>
      </c>
      <c r="M191" s="100"/>
      <c r="N191" s="101">
        <v>130</v>
      </c>
      <c r="O191" s="102">
        <f t="shared" si="27"/>
        <v>2E-3</v>
      </c>
      <c r="P191" s="96">
        <f t="shared" si="28"/>
        <v>40.768000000000008</v>
      </c>
      <c r="R191" s="103">
        <v>10</v>
      </c>
      <c r="S191" s="103">
        <f t="shared" si="36"/>
        <v>9</v>
      </c>
      <c r="T191" s="103">
        <f t="shared" si="37"/>
        <v>1568</v>
      </c>
      <c r="U191" s="140" t="s">
        <v>525</v>
      </c>
      <c r="V191" s="141" t="s">
        <v>694</v>
      </c>
      <c r="W191" s="141" t="s">
        <v>693</v>
      </c>
      <c r="X191" s="142" t="s">
        <v>676</v>
      </c>
    </row>
    <row r="192" spans="2:24" s="103" customFormat="1" ht="24.75" customHeight="1" x14ac:dyDescent="0.2">
      <c r="B192" s="93">
        <v>188</v>
      </c>
      <c r="C192" s="138" t="s">
        <v>318</v>
      </c>
      <c r="D192" s="168" t="s">
        <v>615</v>
      </c>
      <c r="E192" s="138" t="s">
        <v>70</v>
      </c>
      <c r="F192" s="94">
        <v>1</v>
      </c>
      <c r="G192" s="95">
        <v>156.80000000000001</v>
      </c>
      <c r="H192" s="96">
        <f t="shared" si="33"/>
        <v>156.80000000000001</v>
      </c>
      <c r="I192" s="97"/>
      <c r="J192" s="98">
        <v>1</v>
      </c>
      <c r="K192" s="106">
        <f t="shared" si="38"/>
        <v>1</v>
      </c>
      <c r="L192" s="96">
        <f t="shared" si="39"/>
        <v>156.80000000000001</v>
      </c>
      <c r="M192" s="100"/>
      <c r="N192" s="101">
        <v>130</v>
      </c>
      <c r="O192" s="102">
        <f t="shared" si="27"/>
        <v>2E-3</v>
      </c>
      <c r="P192" s="96">
        <f t="shared" si="28"/>
        <v>40.768000000000008</v>
      </c>
      <c r="R192" s="103">
        <v>6</v>
      </c>
      <c r="S192" s="103">
        <f t="shared" si="36"/>
        <v>5</v>
      </c>
      <c r="T192" s="103">
        <f t="shared" si="37"/>
        <v>940.80000000000007</v>
      </c>
      <c r="U192" s="140" t="s">
        <v>525</v>
      </c>
      <c r="V192" s="141" t="s">
        <v>694</v>
      </c>
      <c r="W192" s="141" t="s">
        <v>693</v>
      </c>
      <c r="X192" s="142" t="s">
        <v>676</v>
      </c>
    </row>
    <row r="193" spans="2:24" s="103" customFormat="1" ht="24.75" customHeight="1" x14ac:dyDescent="0.2">
      <c r="B193" s="93">
        <v>189</v>
      </c>
      <c r="C193" s="138" t="s">
        <v>319</v>
      </c>
      <c r="D193" s="168" t="s">
        <v>616</v>
      </c>
      <c r="E193" s="138" t="s">
        <v>70</v>
      </c>
      <c r="F193" s="94">
        <v>1</v>
      </c>
      <c r="G193" s="95">
        <v>156.80000000000001</v>
      </c>
      <c r="H193" s="96">
        <f t="shared" si="33"/>
        <v>156.80000000000001</v>
      </c>
      <c r="I193" s="97"/>
      <c r="J193" s="98">
        <v>1</v>
      </c>
      <c r="K193" s="106">
        <f t="shared" si="38"/>
        <v>1</v>
      </c>
      <c r="L193" s="96">
        <f t="shared" si="39"/>
        <v>156.80000000000001</v>
      </c>
      <c r="M193" s="100"/>
      <c r="N193" s="101">
        <v>130</v>
      </c>
      <c r="O193" s="102">
        <f t="shared" si="27"/>
        <v>2E-3</v>
      </c>
      <c r="P193" s="96">
        <f t="shared" si="28"/>
        <v>40.768000000000008</v>
      </c>
      <c r="R193" s="103">
        <v>12</v>
      </c>
      <c r="S193" s="103">
        <f t="shared" si="36"/>
        <v>11</v>
      </c>
      <c r="T193" s="103">
        <f t="shared" si="37"/>
        <v>1881.6000000000001</v>
      </c>
      <c r="U193" s="140" t="s">
        <v>525</v>
      </c>
      <c r="V193" s="141" t="s">
        <v>694</v>
      </c>
      <c r="W193" s="141" t="s">
        <v>693</v>
      </c>
      <c r="X193" s="142" t="s">
        <v>676</v>
      </c>
    </row>
    <row r="194" spans="2:24" s="103" customFormat="1" ht="24.75" customHeight="1" x14ac:dyDescent="0.2">
      <c r="B194" s="93">
        <v>190</v>
      </c>
      <c r="C194" s="138" t="s">
        <v>320</v>
      </c>
      <c r="D194" s="168" t="s">
        <v>617</v>
      </c>
      <c r="E194" s="138" t="s">
        <v>70</v>
      </c>
      <c r="F194" s="94">
        <v>1</v>
      </c>
      <c r="G194" s="95">
        <v>156.80000000000001</v>
      </c>
      <c r="H194" s="96">
        <f t="shared" si="33"/>
        <v>156.80000000000001</v>
      </c>
      <c r="I194" s="97"/>
      <c r="J194" s="98">
        <v>1</v>
      </c>
      <c r="K194" s="106">
        <f t="shared" si="38"/>
        <v>1</v>
      </c>
      <c r="L194" s="96">
        <f t="shared" si="39"/>
        <v>156.80000000000001</v>
      </c>
      <c r="M194" s="100"/>
      <c r="N194" s="101">
        <v>130</v>
      </c>
      <c r="O194" s="102">
        <f t="shared" si="27"/>
        <v>2E-3</v>
      </c>
      <c r="P194" s="96">
        <f t="shared" si="28"/>
        <v>40.768000000000008</v>
      </c>
      <c r="R194" s="103">
        <v>10</v>
      </c>
      <c r="S194" s="103">
        <f t="shared" si="36"/>
        <v>9</v>
      </c>
      <c r="T194" s="103">
        <f t="shared" si="37"/>
        <v>1568</v>
      </c>
      <c r="U194" s="140" t="s">
        <v>525</v>
      </c>
      <c r="V194" s="141" t="s">
        <v>694</v>
      </c>
      <c r="W194" s="141" t="s">
        <v>693</v>
      </c>
      <c r="X194" s="142" t="s">
        <v>676</v>
      </c>
    </row>
    <row r="195" spans="2:24" s="103" customFormat="1" ht="24.75" customHeight="1" x14ac:dyDescent="0.2">
      <c r="B195" s="93">
        <v>191</v>
      </c>
      <c r="C195" s="138" t="s">
        <v>322</v>
      </c>
      <c r="D195" s="168" t="s">
        <v>619</v>
      </c>
      <c r="E195" s="138" t="s">
        <v>70</v>
      </c>
      <c r="F195" s="94">
        <v>1</v>
      </c>
      <c r="G195" s="95">
        <v>156.80000000000001</v>
      </c>
      <c r="H195" s="96">
        <f t="shared" si="33"/>
        <v>156.80000000000001</v>
      </c>
      <c r="I195" s="97"/>
      <c r="J195" s="98">
        <v>1</v>
      </c>
      <c r="K195" s="106">
        <f t="shared" si="38"/>
        <v>1</v>
      </c>
      <c r="L195" s="96">
        <f t="shared" si="39"/>
        <v>156.80000000000001</v>
      </c>
      <c r="M195" s="100"/>
      <c r="N195" s="101">
        <v>130</v>
      </c>
      <c r="O195" s="102">
        <f t="shared" si="27"/>
        <v>2E-3</v>
      </c>
      <c r="P195" s="96">
        <f t="shared" si="28"/>
        <v>40.768000000000008</v>
      </c>
      <c r="R195" s="103">
        <v>10</v>
      </c>
      <c r="S195" s="103">
        <f t="shared" si="36"/>
        <v>9</v>
      </c>
      <c r="T195" s="103">
        <f t="shared" si="37"/>
        <v>1568</v>
      </c>
      <c r="U195" s="140" t="s">
        <v>525</v>
      </c>
      <c r="V195" s="141" t="s">
        <v>694</v>
      </c>
      <c r="W195" s="141" t="s">
        <v>693</v>
      </c>
      <c r="X195" s="142" t="s">
        <v>676</v>
      </c>
    </row>
    <row r="196" spans="2:24" s="103" customFormat="1" ht="24.75" customHeight="1" x14ac:dyDescent="0.2">
      <c r="B196" s="93">
        <v>192</v>
      </c>
      <c r="C196" s="138" t="s">
        <v>323</v>
      </c>
      <c r="D196" s="168" t="s">
        <v>619</v>
      </c>
      <c r="E196" s="138" t="s">
        <v>70</v>
      </c>
      <c r="F196" s="94">
        <v>1</v>
      </c>
      <c r="G196" s="95">
        <v>156.80000000000001</v>
      </c>
      <c r="H196" s="96">
        <f t="shared" si="33"/>
        <v>156.80000000000001</v>
      </c>
      <c r="I196" s="97"/>
      <c r="J196" s="98">
        <v>1</v>
      </c>
      <c r="K196" s="106">
        <f t="shared" si="38"/>
        <v>1</v>
      </c>
      <c r="L196" s="96">
        <f t="shared" si="39"/>
        <v>156.80000000000001</v>
      </c>
      <c r="M196" s="100"/>
      <c r="N196" s="101">
        <v>130</v>
      </c>
      <c r="O196" s="102">
        <f t="shared" si="27"/>
        <v>2E-3</v>
      </c>
      <c r="P196" s="96">
        <f t="shared" si="28"/>
        <v>40.768000000000008</v>
      </c>
      <c r="S196" s="103">
        <f t="shared" si="36"/>
        <v>-1</v>
      </c>
      <c r="T196" s="103">
        <f t="shared" si="37"/>
        <v>0</v>
      </c>
      <c r="U196" s="140" t="s">
        <v>525</v>
      </c>
      <c r="V196" s="141" t="s">
        <v>694</v>
      </c>
      <c r="W196" s="141" t="s">
        <v>693</v>
      </c>
      <c r="X196" s="142" t="s">
        <v>676</v>
      </c>
    </row>
    <row r="197" spans="2:24" s="103" customFormat="1" ht="24.75" customHeight="1" x14ac:dyDescent="0.2">
      <c r="B197" s="93">
        <v>193</v>
      </c>
      <c r="C197" s="138" t="s">
        <v>324</v>
      </c>
      <c r="D197" s="168" t="s">
        <v>619</v>
      </c>
      <c r="E197" s="138" t="s">
        <v>70</v>
      </c>
      <c r="F197" s="94">
        <v>1</v>
      </c>
      <c r="G197" s="95">
        <v>156.80000000000001</v>
      </c>
      <c r="H197" s="96">
        <f t="shared" si="33"/>
        <v>156.80000000000001</v>
      </c>
      <c r="I197" s="97"/>
      <c r="J197" s="98">
        <v>1</v>
      </c>
      <c r="K197" s="106">
        <f t="shared" si="38"/>
        <v>1</v>
      </c>
      <c r="L197" s="96">
        <f t="shared" si="39"/>
        <v>156.80000000000001</v>
      </c>
      <c r="M197" s="100"/>
      <c r="N197" s="101">
        <v>130</v>
      </c>
      <c r="O197" s="102">
        <f t="shared" si="27"/>
        <v>2E-3</v>
      </c>
      <c r="P197" s="96">
        <f t="shared" si="28"/>
        <v>40.768000000000008</v>
      </c>
      <c r="R197" s="103">
        <v>3</v>
      </c>
      <c r="S197" s="103">
        <f t="shared" si="36"/>
        <v>2</v>
      </c>
      <c r="T197" s="103">
        <f t="shared" si="37"/>
        <v>470.40000000000003</v>
      </c>
      <c r="U197" s="140" t="s">
        <v>525</v>
      </c>
      <c r="V197" s="141" t="s">
        <v>694</v>
      </c>
      <c r="W197" s="141" t="s">
        <v>693</v>
      </c>
      <c r="X197" s="142" t="s">
        <v>676</v>
      </c>
    </row>
    <row r="198" spans="2:24" s="103" customFormat="1" ht="24.75" customHeight="1" x14ac:dyDescent="0.2">
      <c r="B198" s="93">
        <v>194</v>
      </c>
      <c r="C198" s="138" t="s">
        <v>325</v>
      </c>
      <c r="D198" s="168" t="s">
        <v>616</v>
      </c>
      <c r="E198" s="138" t="s">
        <v>70</v>
      </c>
      <c r="F198" s="94">
        <v>1</v>
      </c>
      <c r="G198" s="95">
        <v>156.80000000000001</v>
      </c>
      <c r="H198" s="96">
        <f t="shared" si="33"/>
        <v>156.80000000000001</v>
      </c>
      <c r="I198" s="97"/>
      <c r="J198" s="98">
        <v>1</v>
      </c>
      <c r="K198" s="106">
        <f t="shared" si="38"/>
        <v>1</v>
      </c>
      <c r="L198" s="96">
        <f t="shared" si="39"/>
        <v>156.80000000000001</v>
      </c>
      <c r="M198" s="100"/>
      <c r="N198" s="101">
        <v>130</v>
      </c>
      <c r="O198" s="102">
        <f t="shared" ref="O198:O261" si="40">0.2%</f>
        <v>2E-3</v>
      </c>
      <c r="P198" s="96">
        <f t="shared" ref="P198:P261" si="41">(O198*N198)*L198</f>
        <v>40.768000000000008</v>
      </c>
      <c r="R198" s="103">
        <v>8</v>
      </c>
      <c r="S198" s="103">
        <f t="shared" si="36"/>
        <v>7</v>
      </c>
      <c r="T198" s="103">
        <f t="shared" si="37"/>
        <v>1254.4000000000001</v>
      </c>
      <c r="U198" s="140" t="s">
        <v>525</v>
      </c>
      <c r="V198" s="141" t="s">
        <v>694</v>
      </c>
      <c r="W198" s="141" t="s">
        <v>693</v>
      </c>
      <c r="X198" s="142" t="s">
        <v>676</v>
      </c>
    </row>
    <row r="199" spans="2:24" s="103" customFormat="1" ht="24.75" customHeight="1" x14ac:dyDescent="0.2">
      <c r="B199" s="93">
        <v>195</v>
      </c>
      <c r="C199" s="138" t="s">
        <v>326</v>
      </c>
      <c r="D199" s="168" t="s">
        <v>616</v>
      </c>
      <c r="E199" s="138" t="s">
        <v>70</v>
      </c>
      <c r="F199" s="94">
        <v>1</v>
      </c>
      <c r="G199" s="95">
        <v>156.80000000000001</v>
      </c>
      <c r="H199" s="96">
        <f t="shared" si="33"/>
        <v>156.80000000000001</v>
      </c>
      <c r="I199" s="97"/>
      <c r="J199" s="98">
        <v>1</v>
      </c>
      <c r="K199" s="106">
        <f t="shared" si="38"/>
        <v>1</v>
      </c>
      <c r="L199" s="96">
        <f t="shared" si="39"/>
        <v>156.80000000000001</v>
      </c>
      <c r="M199" s="100"/>
      <c r="N199" s="101">
        <v>130</v>
      </c>
      <c r="O199" s="102">
        <f t="shared" si="40"/>
        <v>2E-3</v>
      </c>
      <c r="P199" s="96">
        <f t="shared" si="41"/>
        <v>40.768000000000008</v>
      </c>
      <c r="R199" s="103">
        <v>2</v>
      </c>
      <c r="S199" s="103">
        <f t="shared" si="36"/>
        <v>1</v>
      </c>
      <c r="T199" s="103">
        <f t="shared" si="37"/>
        <v>313.60000000000002</v>
      </c>
      <c r="U199" s="140" t="s">
        <v>525</v>
      </c>
      <c r="V199" s="141" t="s">
        <v>694</v>
      </c>
      <c r="W199" s="141" t="s">
        <v>693</v>
      </c>
      <c r="X199" s="142" t="s">
        <v>676</v>
      </c>
    </row>
    <row r="200" spans="2:24" s="103" customFormat="1" ht="24.75" customHeight="1" x14ac:dyDescent="0.2">
      <c r="B200" s="93">
        <v>196</v>
      </c>
      <c r="C200" s="138" t="s">
        <v>327</v>
      </c>
      <c r="D200" s="168" t="s">
        <v>616</v>
      </c>
      <c r="E200" s="138" t="s">
        <v>70</v>
      </c>
      <c r="F200" s="94">
        <v>1</v>
      </c>
      <c r="G200" s="95">
        <v>156.80000000000001</v>
      </c>
      <c r="H200" s="96">
        <f t="shared" si="33"/>
        <v>156.80000000000001</v>
      </c>
      <c r="I200" s="97"/>
      <c r="J200" s="98">
        <v>1</v>
      </c>
      <c r="K200" s="106">
        <f t="shared" si="38"/>
        <v>1</v>
      </c>
      <c r="L200" s="96">
        <f t="shared" si="39"/>
        <v>156.80000000000001</v>
      </c>
      <c r="M200" s="100"/>
      <c r="N200" s="101">
        <v>130</v>
      </c>
      <c r="O200" s="102">
        <f t="shared" si="40"/>
        <v>2E-3</v>
      </c>
      <c r="P200" s="96">
        <f t="shared" si="41"/>
        <v>40.768000000000008</v>
      </c>
      <c r="R200" s="103">
        <v>4</v>
      </c>
      <c r="S200" s="103">
        <f t="shared" si="36"/>
        <v>3</v>
      </c>
      <c r="T200" s="103">
        <f t="shared" si="37"/>
        <v>627.20000000000005</v>
      </c>
      <c r="U200" s="140" t="s">
        <v>525</v>
      </c>
      <c r="V200" s="141" t="s">
        <v>694</v>
      </c>
      <c r="W200" s="141" t="s">
        <v>693</v>
      </c>
      <c r="X200" s="142" t="s">
        <v>676</v>
      </c>
    </row>
    <row r="201" spans="2:24" s="103" customFormat="1" ht="24.75" customHeight="1" x14ac:dyDescent="0.2">
      <c r="B201" s="93">
        <v>197</v>
      </c>
      <c r="C201" s="138" t="s">
        <v>71</v>
      </c>
      <c r="D201" s="168" t="s">
        <v>635</v>
      </c>
      <c r="E201" s="138" t="s">
        <v>70</v>
      </c>
      <c r="F201" s="94">
        <v>1</v>
      </c>
      <c r="G201" s="95">
        <v>205.8</v>
      </c>
      <c r="H201" s="96">
        <f t="shared" si="33"/>
        <v>205.8</v>
      </c>
      <c r="I201" s="97"/>
      <c r="J201" s="98">
        <v>1</v>
      </c>
      <c r="K201" s="106">
        <f t="shared" si="38"/>
        <v>1</v>
      </c>
      <c r="L201" s="96">
        <f t="shared" si="39"/>
        <v>205.8</v>
      </c>
      <c r="M201" s="100"/>
      <c r="N201" s="101">
        <v>130</v>
      </c>
      <c r="O201" s="102">
        <f t="shared" si="40"/>
        <v>2E-3</v>
      </c>
      <c r="P201" s="96">
        <f t="shared" si="41"/>
        <v>53.508000000000003</v>
      </c>
      <c r="R201" s="103">
        <v>53</v>
      </c>
      <c r="S201" s="103">
        <f t="shared" si="36"/>
        <v>52</v>
      </c>
      <c r="T201" s="103">
        <f t="shared" si="37"/>
        <v>10907.400000000001</v>
      </c>
      <c r="U201" s="140" t="s">
        <v>525</v>
      </c>
      <c r="V201" s="141" t="s">
        <v>694</v>
      </c>
      <c r="W201" s="141" t="s">
        <v>693</v>
      </c>
      <c r="X201" s="142" t="s">
        <v>677</v>
      </c>
    </row>
    <row r="202" spans="2:24" s="103" customFormat="1" ht="24.75" customHeight="1" x14ac:dyDescent="0.2">
      <c r="B202" s="93">
        <v>198</v>
      </c>
      <c r="C202" s="138" t="s">
        <v>74</v>
      </c>
      <c r="D202" s="168" t="s">
        <v>636</v>
      </c>
      <c r="E202" s="138" t="s">
        <v>70</v>
      </c>
      <c r="F202" s="94">
        <v>1</v>
      </c>
      <c r="G202" s="95">
        <v>205.8</v>
      </c>
      <c r="H202" s="96">
        <f t="shared" si="33"/>
        <v>205.8</v>
      </c>
      <c r="I202" s="97"/>
      <c r="J202" s="98">
        <v>1</v>
      </c>
      <c r="K202" s="106">
        <f t="shared" si="38"/>
        <v>1</v>
      </c>
      <c r="L202" s="96">
        <f t="shared" si="39"/>
        <v>205.8</v>
      </c>
      <c r="M202" s="100"/>
      <c r="N202" s="101">
        <v>130</v>
      </c>
      <c r="O202" s="102">
        <f t="shared" si="40"/>
        <v>2E-3</v>
      </c>
      <c r="P202" s="96">
        <f t="shared" si="41"/>
        <v>53.508000000000003</v>
      </c>
      <c r="R202" s="103">
        <v>6</v>
      </c>
      <c r="S202" s="103">
        <f t="shared" si="36"/>
        <v>5</v>
      </c>
      <c r="T202" s="103">
        <f t="shared" si="37"/>
        <v>1234.8000000000002</v>
      </c>
      <c r="U202" s="140" t="s">
        <v>525</v>
      </c>
      <c r="V202" s="141" t="s">
        <v>694</v>
      </c>
      <c r="W202" s="141" t="s">
        <v>693</v>
      </c>
      <c r="X202" s="142" t="s">
        <v>677</v>
      </c>
    </row>
    <row r="203" spans="2:24" s="103" customFormat="1" ht="24.75" customHeight="1" x14ac:dyDescent="0.2">
      <c r="B203" s="93">
        <v>199</v>
      </c>
      <c r="C203" s="138" t="s">
        <v>75</v>
      </c>
      <c r="D203" s="168" t="s">
        <v>636</v>
      </c>
      <c r="E203" s="138" t="s">
        <v>70</v>
      </c>
      <c r="F203" s="94">
        <v>1</v>
      </c>
      <c r="G203" s="95">
        <v>205.8</v>
      </c>
      <c r="H203" s="96">
        <f t="shared" si="33"/>
        <v>205.8</v>
      </c>
      <c r="I203" s="97"/>
      <c r="J203" s="98">
        <v>1</v>
      </c>
      <c r="K203" s="106">
        <f t="shared" si="38"/>
        <v>1</v>
      </c>
      <c r="L203" s="96">
        <f t="shared" si="39"/>
        <v>205.8</v>
      </c>
      <c r="M203" s="100"/>
      <c r="N203" s="101">
        <v>130</v>
      </c>
      <c r="O203" s="102">
        <f t="shared" si="40"/>
        <v>2E-3</v>
      </c>
      <c r="P203" s="96">
        <f t="shared" si="41"/>
        <v>53.508000000000003</v>
      </c>
      <c r="R203" s="103">
        <v>4</v>
      </c>
      <c r="S203" s="103">
        <f t="shared" si="36"/>
        <v>3</v>
      </c>
      <c r="T203" s="103">
        <f t="shared" si="37"/>
        <v>823.2</v>
      </c>
      <c r="U203" s="140" t="s">
        <v>525</v>
      </c>
      <c r="V203" s="141" t="s">
        <v>694</v>
      </c>
      <c r="W203" s="141" t="s">
        <v>693</v>
      </c>
      <c r="X203" s="142" t="s">
        <v>677</v>
      </c>
    </row>
    <row r="204" spans="2:24" s="103" customFormat="1" ht="24.75" customHeight="1" x14ac:dyDescent="0.2">
      <c r="B204" s="93">
        <v>200</v>
      </c>
      <c r="C204" s="138" t="s">
        <v>76</v>
      </c>
      <c r="D204" s="168" t="s">
        <v>637</v>
      </c>
      <c r="E204" s="138" t="s">
        <v>70</v>
      </c>
      <c r="F204" s="94">
        <v>1</v>
      </c>
      <c r="G204" s="95">
        <v>205.8</v>
      </c>
      <c r="H204" s="96">
        <f t="shared" si="33"/>
        <v>205.8</v>
      </c>
      <c r="I204" s="97"/>
      <c r="J204" s="98">
        <v>1</v>
      </c>
      <c r="K204" s="106">
        <f t="shared" si="38"/>
        <v>1</v>
      </c>
      <c r="L204" s="96">
        <f t="shared" si="39"/>
        <v>205.8</v>
      </c>
      <c r="M204" s="100"/>
      <c r="N204" s="101">
        <v>130</v>
      </c>
      <c r="O204" s="102">
        <f t="shared" si="40"/>
        <v>2E-3</v>
      </c>
      <c r="P204" s="96">
        <f t="shared" si="41"/>
        <v>53.508000000000003</v>
      </c>
      <c r="R204" s="103">
        <v>465</v>
      </c>
      <c r="S204" s="103">
        <f t="shared" si="36"/>
        <v>464</v>
      </c>
      <c r="T204" s="103">
        <f t="shared" si="37"/>
        <v>95697</v>
      </c>
      <c r="U204" s="140" t="s">
        <v>525</v>
      </c>
      <c r="V204" s="141" t="s">
        <v>694</v>
      </c>
      <c r="W204" s="141" t="s">
        <v>693</v>
      </c>
      <c r="X204" s="142" t="s">
        <v>677</v>
      </c>
    </row>
    <row r="205" spans="2:24" s="103" customFormat="1" ht="24.75" customHeight="1" x14ac:dyDescent="0.2">
      <c r="B205" s="93">
        <v>201</v>
      </c>
      <c r="C205" s="138" t="s">
        <v>82</v>
      </c>
      <c r="D205" s="168" t="s">
        <v>637</v>
      </c>
      <c r="E205" s="138" t="s">
        <v>70</v>
      </c>
      <c r="F205" s="94">
        <v>1</v>
      </c>
      <c r="G205" s="95">
        <v>205.8</v>
      </c>
      <c r="H205" s="96">
        <f t="shared" si="33"/>
        <v>205.8</v>
      </c>
      <c r="I205" s="97"/>
      <c r="J205" s="98">
        <v>1</v>
      </c>
      <c r="K205" s="106">
        <f t="shared" si="38"/>
        <v>1</v>
      </c>
      <c r="L205" s="96">
        <f t="shared" si="39"/>
        <v>205.8</v>
      </c>
      <c r="M205" s="100"/>
      <c r="N205" s="101">
        <v>130</v>
      </c>
      <c r="O205" s="102">
        <f t="shared" si="40"/>
        <v>2E-3</v>
      </c>
      <c r="P205" s="96">
        <f t="shared" si="41"/>
        <v>53.508000000000003</v>
      </c>
      <c r="R205" s="103">
        <v>97</v>
      </c>
      <c r="S205" s="103">
        <f t="shared" si="36"/>
        <v>96</v>
      </c>
      <c r="T205" s="103">
        <f t="shared" si="37"/>
        <v>19962.600000000002</v>
      </c>
      <c r="U205" s="140" t="s">
        <v>525</v>
      </c>
      <c r="V205" s="141" t="s">
        <v>694</v>
      </c>
      <c r="W205" s="141" t="s">
        <v>693</v>
      </c>
      <c r="X205" s="142" t="s">
        <v>677</v>
      </c>
    </row>
    <row r="206" spans="2:24" s="103" customFormat="1" ht="24.75" customHeight="1" x14ac:dyDescent="0.2">
      <c r="B206" s="93">
        <v>202</v>
      </c>
      <c r="C206" s="138" t="s">
        <v>83</v>
      </c>
      <c r="D206" s="168" t="s">
        <v>638</v>
      </c>
      <c r="E206" s="138" t="s">
        <v>70</v>
      </c>
      <c r="F206" s="94">
        <v>1</v>
      </c>
      <c r="G206" s="95">
        <v>205.8</v>
      </c>
      <c r="H206" s="96">
        <f t="shared" si="33"/>
        <v>205.8</v>
      </c>
      <c r="I206" s="97"/>
      <c r="J206" s="98">
        <v>1</v>
      </c>
      <c r="K206" s="106">
        <f t="shared" si="38"/>
        <v>1</v>
      </c>
      <c r="L206" s="96">
        <f t="shared" si="39"/>
        <v>205.8</v>
      </c>
      <c r="M206" s="100"/>
      <c r="N206" s="101">
        <v>130</v>
      </c>
      <c r="O206" s="102">
        <f t="shared" si="40"/>
        <v>2E-3</v>
      </c>
      <c r="P206" s="96">
        <f t="shared" si="41"/>
        <v>53.508000000000003</v>
      </c>
      <c r="R206" s="103">
        <v>12</v>
      </c>
      <c r="S206" s="103">
        <f t="shared" si="36"/>
        <v>11</v>
      </c>
      <c r="T206" s="103">
        <f t="shared" si="37"/>
        <v>2469.6000000000004</v>
      </c>
      <c r="U206" s="140" t="s">
        <v>525</v>
      </c>
      <c r="V206" s="141" t="s">
        <v>694</v>
      </c>
      <c r="W206" s="141" t="s">
        <v>693</v>
      </c>
      <c r="X206" s="142" t="s">
        <v>677</v>
      </c>
    </row>
    <row r="207" spans="2:24" s="103" customFormat="1" ht="24.75" customHeight="1" x14ac:dyDescent="0.2">
      <c r="B207" s="93">
        <v>203</v>
      </c>
      <c r="C207" s="138" t="s">
        <v>84</v>
      </c>
      <c r="D207" s="168" t="s">
        <v>636</v>
      </c>
      <c r="E207" s="138" t="s">
        <v>70</v>
      </c>
      <c r="F207" s="94">
        <v>1</v>
      </c>
      <c r="G207" s="95">
        <v>205.8</v>
      </c>
      <c r="H207" s="96">
        <f t="shared" si="33"/>
        <v>205.8</v>
      </c>
      <c r="I207" s="97"/>
      <c r="J207" s="98">
        <v>1</v>
      </c>
      <c r="K207" s="106">
        <f t="shared" si="38"/>
        <v>1</v>
      </c>
      <c r="L207" s="96">
        <f t="shared" si="39"/>
        <v>205.8</v>
      </c>
      <c r="M207" s="100"/>
      <c r="N207" s="101">
        <v>130</v>
      </c>
      <c r="O207" s="102">
        <f t="shared" si="40"/>
        <v>2E-3</v>
      </c>
      <c r="P207" s="96">
        <f t="shared" si="41"/>
        <v>53.508000000000003</v>
      </c>
      <c r="R207" s="103">
        <v>3</v>
      </c>
      <c r="S207" s="103">
        <f t="shared" si="36"/>
        <v>2</v>
      </c>
      <c r="T207" s="103">
        <f t="shared" si="37"/>
        <v>617.40000000000009</v>
      </c>
      <c r="U207" s="140" t="s">
        <v>525</v>
      </c>
      <c r="V207" s="141" t="s">
        <v>694</v>
      </c>
      <c r="W207" s="141" t="s">
        <v>693</v>
      </c>
      <c r="X207" s="142" t="s">
        <v>677</v>
      </c>
    </row>
    <row r="208" spans="2:24" s="103" customFormat="1" ht="24.75" customHeight="1" x14ac:dyDescent="0.2">
      <c r="B208" s="93">
        <v>204</v>
      </c>
      <c r="C208" s="138" t="s">
        <v>88</v>
      </c>
      <c r="D208" s="168" t="s">
        <v>637</v>
      </c>
      <c r="E208" s="138" t="s">
        <v>70</v>
      </c>
      <c r="F208" s="94">
        <v>1</v>
      </c>
      <c r="G208" s="95">
        <v>205.8</v>
      </c>
      <c r="H208" s="96">
        <f t="shared" si="33"/>
        <v>205.8</v>
      </c>
      <c r="I208" s="97"/>
      <c r="J208" s="98">
        <v>1</v>
      </c>
      <c r="K208" s="106">
        <f t="shared" si="38"/>
        <v>1</v>
      </c>
      <c r="L208" s="96">
        <f t="shared" si="39"/>
        <v>205.8</v>
      </c>
      <c r="M208" s="100"/>
      <c r="N208" s="101">
        <v>130</v>
      </c>
      <c r="O208" s="102">
        <f t="shared" si="40"/>
        <v>2E-3</v>
      </c>
      <c r="P208" s="96">
        <f t="shared" si="41"/>
        <v>53.508000000000003</v>
      </c>
      <c r="U208" s="140" t="s">
        <v>525</v>
      </c>
      <c r="V208" s="141" t="s">
        <v>694</v>
      </c>
      <c r="W208" s="141" t="s">
        <v>693</v>
      </c>
      <c r="X208" s="142" t="s">
        <v>677</v>
      </c>
    </row>
    <row r="209" spans="2:24" s="103" customFormat="1" ht="24.75" customHeight="1" x14ac:dyDescent="0.2">
      <c r="B209" s="93">
        <v>205</v>
      </c>
      <c r="C209" s="138" t="s">
        <v>89</v>
      </c>
      <c r="D209" s="168" t="s">
        <v>637</v>
      </c>
      <c r="E209" s="138" t="s">
        <v>70</v>
      </c>
      <c r="F209" s="94">
        <v>1</v>
      </c>
      <c r="G209" s="95">
        <v>205.8</v>
      </c>
      <c r="H209" s="96">
        <f t="shared" si="33"/>
        <v>205.8</v>
      </c>
      <c r="I209" s="97"/>
      <c r="J209" s="98">
        <v>1</v>
      </c>
      <c r="K209" s="106">
        <f t="shared" si="38"/>
        <v>1</v>
      </c>
      <c r="L209" s="96">
        <f t="shared" si="39"/>
        <v>205.8</v>
      </c>
      <c r="M209" s="100"/>
      <c r="N209" s="101">
        <v>130</v>
      </c>
      <c r="O209" s="102">
        <f t="shared" si="40"/>
        <v>2E-3</v>
      </c>
      <c r="P209" s="96">
        <f t="shared" si="41"/>
        <v>53.508000000000003</v>
      </c>
      <c r="U209" s="140" t="s">
        <v>525</v>
      </c>
      <c r="V209" s="141" t="s">
        <v>694</v>
      </c>
      <c r="W209" s="141" t="s">
        <v>693</v>
      </c>
      <c r="X209" s="142" t="s">
        <v>677</v>
      </c>
    </row>
    <row r="210" spans="2:24" s="103" customFormat="1" ht="24.75" customHeight="1" x14ac:dyDescent="0.2">
      <c r="B210" s="93">
        <v>206</v>
      </c>
      <c r="C210" s="138" t="s">
        <v>90</v>
      </c>
      <c r="D210" s="168" t="s">
        <v>638</v>
      </c>
      <c r="E210" s="138" t="s">
        <v>70</v>
      </c>
      <c r="F210" s="94">
        <v>1</v>
      </c>
      <c r="G210" s="95">
        <v>205.8</v>
      </c>
      <c r="H210" s="96">
        <f t="shared" si="33"/>
        <v>205.8</v>
      </c>
      <c r="I210" s="97"/>
      <c r="J210" s="98">
        <v>1</v>
      </c>
      <c r="K210" s="106">
        <f t="shared" si="38"/>
        <v>1</v>
      </c>
      <c r="L210" s="96">
        <f t="shared" si="39"/>
        <v>205.8</v>
      </c>
      <c r="M210" s="100"/>
      <c r="N210" s="101">
        <v>130</v>
      </c>
      <c r="O210" s="102">
        <f t="shared" si="40"/>
        <v>2E-3</v>
      </c>
      <c r="P210" s="96">
        <f t="shared" si="41"/>
        <v>53.508000000000003</v>
      </c>
      <c r="U210" s="140" t="s">
        <v>525</v>
      </c>
      <c r="V210" s="141" t="s">
        <v>694</v>
      </c>
      <c r="W210" s="141" t="s">
        <v>693</v>
      </c>
      <c r="X210" s="142" t="s">
        <v>677</v>
      </c>
    </row>
    <row r="211" spans="2:24" s="103" customFormat="1" ht="24.75" customHeight="1" x14ac:dyDescent="0.2">
      <c r="B211" s="93">
        <v>207</v>
      </c>
      <c r="C211" s="138" t="s">
        <v>94</v>
      </c>
      <c r="D211" s="168" t="s">
        <v>639</v>
      </c>
      <c r="E211" s="138" t="s">
        <v>70</v>
      </c>
      <c r="F211" s="94">
        <v>1</v>
      </c>
      <c r="G211" s="95">
        <v>205.8</v>
      </c>
      <c r="H211" s="96">
        <f t="shared" si="33"/>
        <v>205.8</v>
      </c>
      <c r="I211" s="97"/>
      <c r="J211" s="98">
        <v>1</v>
      </c>
      <c r="K211" s="106">
        <f t="shared" si="38"/>
        <v>1</v>
      </c>
      <c r="L211" s="96">
        <f t="shared" si="39"/>
        <v>205.8</v>
      </c>
      <c r="M211" s="100"/>
      <c r="N211" s="101">
        <v>130</v>
      </c>
      <c r="O211" s="102">
        <f t="shared" si="40"/>
        <v>2E-3</v>
      </c>
      <c r="P211" s="96">
        <f t="shared" si="41"/>
        <v>53.508000000000003</v>
      </c>
      <c r="U211" s="140" t="s">
        <v>525</v>
      </c>
      <c r="V211" s="141" t="s">
        <v>694</v>
      </c>
      <c r="W211" s="141" t="s">
        <v>693</v>
      </c>
      <c r="X211" s="142" t="s">
        <v>677</v>
      </c>
    </row>
    <row r="212" spans="2:24" s="103" customFormat="1" ht="24.75" customHeight="1" x14ac:dyDescent="0.2">
      <c r="B212" s="93">
        <v>208</v>
      </c>
      <c r="C212" s="138" t="s">
        <v>358</v>
      </c>
      <c r="D212" s="168" t="s">
        <v>640</v>
      </c>
      <c r="E212" s="138" t="s">
        <v>70</v>
      </c>
      <c r="F212" s="94">
        <v>1</v>
      </c>
      <c r="G212" s="95">
        <v>205.8</v>
      </c>
      <c r="H212" s="96">
        <f t="shared" si="33"/>
        <v>205.8</v>
      </c>
      <c r="I212" s="97"/>
      <c r="J212" s="98">
        <v>1</v>
      </c>
      <c r="K212" s="106">
        <f t="shared" si="38"/>
        <v>1</v>
      </c>
      <c r="L212" s="96">
        <f t="shared" si="39"/>
        <v>205.8</v>
      </c>
      <c r="M212" s="100"/>
      <c r="N212" s="101">
        <v>130</v>
      </c>
      <c r="O212" s="102">
        <f t="shared" si="40"/>
        <v>2E-3</v>
      </c>
      <c r="P212" s="96">
        <f t="shared" si="41"/>
        <v>53.508000000000003</v>
      </c>
      <c r="U212" s="140" t="s">
        <v>525</v>
      </c>
      <c r="V212" s="141" t="s">
        <v>694</v>
      </c>
      <c r="W212" s="141" t="s">
        <v>693</v>
      </c>
      <c r="X212" s="142" t="s">
        <v>677</v>
      </c>
    </row>
    <row r="213" spans="2:24" s="103" customFormat="1" ht="24.75" customHeight="1" x14ac:dyDescent="0.2">
      <c r="B213" s="93">
        <v>209</v>
      </c>
      <c r="C213" s="138" t="s">
        <v>360</v>
      </c>
      <c r="D213" s="168" t="s">
        <v>640</v>
      </c>
      <c r="E213" s="138" t="s">
        <v>70</v>
      </c>
      <c r="F213" s="94">
        <v>1</v>
      </c>
      <c r="G213" s="95">
        <v>205.8</v>
      </c>
      <c r="H213" s="96">
        <f t="shared" si="33"/>
        <v>205.8</v>
      </c>
      <c r="I213" s="97"/>
      <c r="J213" s="98">
        <v>1</v>
      </c>
      <c r="K213" s="106">
        <f t="shared" si="38"/>
        <v>1</v>
      </c>
      <c r="L213" s="96">
        <f t="shared" si="39"/>
        <v>205.8</v>
      </c>
      <c r="M213" s="100"/>
      <c r="N213" s="101">
        <v>130</v>
      </c>
      <c r="O213" s="102">
        <f t="shared" si="40"/>
        <v>2E-3</v>
      </c>
      <c r="P213" s="96">
        <f t="shared" si="41"/>
        <v>53.508000000000003</v>
      </c>
      <c r="U213" s="140" t="s">
        <v>525</v>
      </c>
      <c r="V213" s="141" t="s">
        <v>694</v>
      </c>
      <c r="W213" s="141" t="s">
        <v>693</v>
      </c>
      <c r="X213" s="142" t="s">
        <v>677</v>
      </c>
    </row>
    <row r="214" spans="2:24" s="103" customFormat="1" ht="24.75" customHeight="1" x14ac:dyDescent="0.2">
      <c r="B214" s="93">
        <v>210</v>
      </c>
      <c r="C214" s="138" t="s">
        <v>361</v>
      </c>
      <c r="D214" s="168" t="s">
        <v>635</v>
      </c>
      <c r="E214" s="138" t="s">
        <v>70</v>
      </c>
      <c r="F214" s="94">
        <v>1</v>
      </c>
      <c r="G214" s="95">
        <v>205.8</v>
      </c>
      <c r="H214" s="96">
        <f t="shared" si="33"/>
        <v>205.8</v>
      </c>
      <c r="I214" s="97"/>
      <c r="J214" s="98">
        <v>1</v>
      </c>
      <c r="K214" s="106">
        <f t="shared" si="38"/>
        <v>1</v>
      </c>
      <c r="L214" s="96">
        <f t="shared" si="39"/>
        <v>205.8</v>
      </c>
      <c r="M214" s="100"/>
      <c r="N214" s="101">
        <v>130</v>
      </c>
      <c r="O214" s="102">
        <f t="shared" si="40"/>
        <v>2E-3</v>
      </c>
      <c r="P214" s="96">
        <f t="shared" si="41"/>
        <v>53.508000000000003</v>
      </c>
      <c r="U214" s="140" t="s">
        <v>525</v>
      </c>
      <c r="V214" s="141" t="s">
        <v>694</v>
      </c>
      <c r="W214" s="141" t="s">
        <v>693</v>
      </c>
      <c r="X214" s="142" t="s">
        <v>677</v>
      </c>
    </row>
    <row r="215" spans="2:24" s="103" customFormat="1" ht="24.75" customHeight="1" x14ac:dyDescent="0.2">
      <c r="B215" s="93">
        <v>211</v>
      </c>
      <c r="C215" s="138" t="s">
        <v>143</v>
      </c>
      <c r="D215" s="168" t="s">
        <v>648</v>
      </c>
      <c r="E215" s="138" t="s">
        <v>70</v>
      </c>
      <c r="F215" s="94">
        <v>1</v>
      </c>
      <c r="G215" s="95">
        <v>205.8</v>
      </c>
      <c r="H215" s="96">
        <f t="shared" si="33"/>
        <v>205.8</v>
      </c>
      <c r="I215" s="97"/>
      <c r="J215" s="98">
        <v>1</v>
      </c>
      <c r="K215" s="106">
        <f>J215/F215</f>
        <v>1</v>
      </c>
      <c r="L215" s="96">
        <f>J215*G215</f>
        <v>205.8</v>
      </c>
      <c r="M215" s="100"/>
      <c r="N215" s="101">
        <v>130</v>
      </c>
      <c r="O215" s="102">
        <f t="shared" si="40"/>
        <v>2E-3</v>
      </c>
      <c r="P215" s="96">
        <f t="shared" si="41"/>
        <v>53.508000000000003</v>
      </c>
      <c r="R215" s="103">
        <v>36</v>
      </c>
      <c r="S215" s="103">
        <f t="shared" ref="S215:S237" si="42">R215-J215</f>
        <v>35</v>
      </c>
      <c r="T215" s="103">
        <f t="shared" ref="T215:T237" si="43">R215*G215</f>
        <v>7408.8</v>
      </c>
      <c r="U215" s="140" t="s">
        <v>525</v>
      </c>
      <c r="V215" s="141" t="s">
        <v>694</v>
      </c>
      <c r="W215" s="141" t="s">
        <v>693</v>
      </c>
      <c r="X215" s="142" t="s">
        <v>677</v>
      </c>
    </row>
    <row r="216" spans="2:24" s="103" customFormat="1" ht="24.75" customHeight="1" x14ac:dyDescent="0.2">
      <c r="B216" s="93">
        <v>212</v>
      </c>
      <c r="C216" s="138" t="s">
        <v>145</v>
      </c>
      <c r="D216" s="168" t="s">
        <v>648</v>
      </c>
      <c r="E216" s="138" t="s">
        <v>70</v>
      </c>
      <c r="F216" s="94">
        <v>1</v>
      </c>
      <c r="G216" s="95">
        <v>205.8</v>
      </c>
      <c r="H216" s="96">
        <f t="shared" si="33"/>
        <v>205.8</v>
      </c>
      <c r="I216" s="97"/>
      <c r="J216" s="98">
        <v>1</v>
      </c>
      <c r="K216" s="106">
        <f t="shared" ref="K216:K244" si="44">J216/F216</f>
        <v>1</v>
      </c>
      <c r="L216" s="96">
        <f>J216*G216</f>
        <v>205.8</v>
      </c>
      <c r="M216" s="100"/>
      <c r="N216" s="101">
        <v>130</v>
      </c>
      <c r="O216" s="102">
        <f t="shared" si="40"/>
        <v>2E-3</v>
      </c>
      <c r="P216" s="96">
        <f t="shared" si="41"/>
        <v>53.508000000000003</v>
      </c>
      <c r="R216" s="103">
        <v>4</v>
      </c>
      <c r="S216" s="103">
        <f t="shared" si="42"/>
        <v>3</v>
      </c>
      <c r="T216" s="103">
        <f t="shared" si="43"/>
        <v>823.2</v>
      </c>
      <c r="U216" s="140" t="s">
        <v>525</v>
      </c>
      <c r="V216" s="141" t="s">
        <v>694</v>
      </c>
      <c r="W216" s="141" t="s">
        <v>693</v>
      </c>
      <c r="X216" s="142" t="s">
        <v>677</v>
      </c>
    </row>
    <row r="217" spans="2:24" s="103" customFormat="1" ht="24.75" customHeight="1" x14ac:dyDescent="0.2">
      <c r="B217" s="93">
        <v>213</v>
      </c>
      <c r="C217" s="138" t="s">
        <v>148</v>
      </c>
      <c r="D217" s="168" t="s">
        <v>648</v>
      </c>
      <c r="E217" s="138" t="s">
        <v>70</v>
      </c>
      <c r="F217" s="94">
        <v>1</v>
      </c>
      <c r="G217" s="95">
        <v>205.8</v>
      </c>
      <c r="H217" s="96">
        <f t="shared" si="33"/>
        <v>205.8</v>
      </c>
      <c r="I217" s="97"/>
      <c r="J217" s="98">
        <v>1</v>
      </c>
      <c r="K217" s="106">
        <f t="shared" si="44"/>
        <v>1</v>
      </c>
      <c r="L217" s="96">
        <f t="shared" ref="L217:L244" si="45">J217*G217</f>
        <v>205.8</v>
      </c>
      <c r="M217" s="100"/>
      <c r="N217" s="101">
        <v>130</v>
      </c>
      <c r="O217" s="102">
        <f t="shared" si="40"/>
        <v>2E-3</v>
      </c>
      <c r="P217" s="96">
        <f t="shared" si="41"/>
        <v>53.508000000000003</v>
      </c>
      <c r="R217" s="103">
        <v>112</v>
      </c>
      <c r="S217" s="103">
        <f t="shared" si="42"/>
        <v>111</v>
      </c>
      <c r="T217" s="103">
        <f t="shared" si="43"/>
        <v>23049.600000000002</v>
      </c>
      <c r="U217" s="140" t="s">
        <v>525</v>
      </c>
      <c r="V217" s="141" t="s">
        <v>694</v>
      </c>
      <c r="W217" s="141" t="s">
        <v>693</v>
      </c>
      <c r="X217" s="142" t="s">
        <v>677</v>
      </c>
    </row>
    <row r="218" spans="2:24" s="103" customFormat="1" ht="24.75" customHeight="1" x14ac:dyDescent="0.2">
      <c r="B218" s="93">
        <v>214</v>
      </c>
      <c r="C218" s="138" t="s">
        <v>238</v>
      </c>
      <c r="D218" s="168" t="s">
        <v>593</v>
      </c>
      <c r="E218" s="138" t="s">
        <v>70</v>
      </c>
      <c r="F218" s="94">
        <v>1</v>
      </c>
      <c r="G218" s="95">
        <v>156.80000000000001</v>
      </c>
      <c r="H218" s="96">
        <f t="shared" si="33"/>
        <v>156.80000000000001</v>
      </c>
      <c r="I218" s="97"/>
      <c r="J218" s="98">
        <v>1</v>
      </c>
      <c r="K218" s="106">
        <f t="shared" si="44"/>
        <v>1</v>
      </c>
      <c r="L218" s="96">
        <f t="shared" si="45"/>
        <v>156.80000000000001</v>
      </c>
      <c r="M218" s="100"/>
      <c r="N218" s="101">
        <v>130</v>
      </c>
      <c r="O218" s="102">
        <f t="shared" si="40"/>
        <v>2E-3</v>
      </c>
      <c r="P218" s="96">
        <f t="shared" si="41"/>
        <v>40.768000000000008</v>
      </c>
      <c r="R218" s="103">
        <v>30</v>
      </c>
      <c r="S218" s="103">
        <f t="shared" si="42"/>
        <v>29</v>
      </c>
      <c r="T218" s="103">
        <f t="shared" si="43"/>
        <v>4704</v>
      </c>
      <c r="U218" s="140" t="s">
        <v>525</v>
      </c>
      <c r="V218" s="141" t="s">
        <v>694</v>
      </c>
      <c r="W218" s="141" t="s">
        <v>693</v>
      </c>
      <c r="X218" s="142" t="s">
        <v>678</v>
      </c>
    </row>
    <row r="219" spans="2:24" s="103" customFormat="1" ht="24.75" customHeight="1" x14ac:dyDescent="0.2">
      <c r="B219" s="93">
        <v>215</v>
      </c>
      <c r="C219" s="138" t="s">
        <v>243</v>
      </c>
      <c r="D219" s="168" t="s">
        <v>595</v>
      </c>
      <c r="E219" s="138" t="s">
        <v>70</v>
      </c>
      <c r="F219" s="94">
        <v>1</v>
      </c>
      <c r="G219" s="95">
        <v>156.80000000000001</v>
      </c>
      <c r="H219" s="96">
        <f t="shared" si="33"/>
        <v>156.80000000000001</v>
      </c>
      <c r="I219" s="97"/>
      <c r="J219" s="98">
        <v>1</v>
      </c>
      <c r="K219" s="106">
        <f t="shared" si="44"/>
        <v>1</v>
      </c>
      <c r="L219" s="96">
        <f t="shared" si="45"/>
        <v>156.80000000000001</v>
      </c>
      <c r="M219" s="100"/>
      <c r="N219" s="101">
        <v>130</v>
      </c>
      <c r="O219" s="102">
        <f t="shared" si="40"/>
        <v>2E-3</v>
      </c>
      <c r="P219" s="96">
        <f t="shared" si="41"/>
        <v>40.768000000000008</v>
      </c>
      <c r="R219" s="103">
        <v>54</v>
      </c>
      <c r="S219" s="103">
        <f t="shared" si="42"/>
        <v>53</v>
      </c>
      <c r="T219" s="103">
        <f t="shared" si="43"/>
        <v>8467.2000000000007</v>
      </c>
      <c r="U219" s="140" t="s">
        <v>525</v>
      </c>
      <c r="V219" s="141" t="s">
        <v>694</v>
      </c>
      <c r="W219" s="141" t="s">
        <v>693</v>
      </c>
      <c r="X219" s="142" t="s">
        <v>679</v>
      </c>
    </row>
    <row r="220" spans="2:24" s="103" customFormat="1" ht="24.75" customHeight="1" x14ac:dyDescent="0.2">
      <c r="B220" s="93">
        <v>216</v>
      </c>
      <c r="C220" s="138" t="s">
        <v>246</v>
      </c>
      <c r="D220" s="168" t="s">
        <v>531</v>
      </c>
      <c r="E220" s="138" t="s">
        <v>70</v>
      </c>
      <c r="F220" s="94">
        <v>1</v>
      </c>
      <c r="G220" s="95">
        <v>156.80000000000001</v>
      </c>
      <c r="H220" s="96">
        <f t="shared" si="33"/>
        <v>156.80000000000001</v>
      </c>
      <c r="I220" s="97"/>
      <c r="J220" s="98">
        <v>1</v>
      </c>
      <c r="K220" s="106">
        <f t="shared" si="44"/>
        <v>1</v>
      </c>
      <c r="L220" s="96">
        <f t="shared" si="45"/>
        <v>156.80000000000001</v>
      </c>
      <c r="M220" s="100"/>
      <c r="N220" s="101">
        <v>130</v>
      </c>
      <c r="O220" s="102">
        <f t="shared" si="40"/>
        <v>2E-3</v>
      </c>
      <c r="P220" s="96">
        <f t="shared" si="41"/>
        <v>40.768000000000008</v>
      </c>
      <c r="R220" s="103">
        <v>14</v>
      </c>
      <c r="S220" s="103">
        <f t="shared" si="42"/>
        <v>13</v>
      </c>
      <c r="T220" s="103">
        <f t="shared" si="43"/>
        <v>2195.2000000000003</v>
      </c>
      <c r="U220" s="140" t="s">
        <v>525</v>
      </c>
      <c r="V220" s="141" t="s">
        <v>694</v>
      </c>
      <c r="W220" s="141" t="s">
        <v>693</v>
      </c>
      <c r="X220" s="142" t="s">
        <v>679</v>
      </c>
    </row>
    <row r="221" spans="2:24" s="103" customFormat="1" ht="24.75" customHeight="1" x14ac:dyDescent="0.2">
      <c r="B221" s="93">
        <v>217</v>
      </c>
      <c r="C221" s="138" t="s">
        <v>249</v>
      </c>
      <c r="D221" s="168" t="s">
        <v>528</v>
      </c>
      <c r="E221" s="138" t="s">
        <v>70</v>
      </c>
      <c r="F221" s="94">
        <v>1</v>
      </c>
      <c r="G221" s="95">
        <v>156.80000000000001</v>
      </c>
      <c r="H221" s="96">
        <f t="shared" si="33"/>
        <v>156.80000000000001</v>
      </c>
      <c r="I221" s="97"/>
      <c r="J221" s="98">
        <v>1</v>
      </c>
      <c r="K221" s="106">
        <f t="shared" si="44"/>
        <v>1</v>
      </c>
      <c r="L221" s="96">
        <f t="shared" si="45"/>
        <v>156.80000000000001</v>
      </c>
      <c r="M221" s="100"/>
      <c r="N221" s="101">
        <v>130</v>
      </c>
      <c r="O221" s="102">
        <f t="shared" si="40"/>
        <v>2E-3</v>
      </c>
      <c r="P221" s="96">
        <f t="shared" si="41"/>
        <v>40.768000000000008</v>
      </c>
      <c r="R221" s="103">
        <v>10</v>
      </c>
      <c r="S221" s="103">
        <f t="shared" si="42"/>
        <v>9</v>
      </c>
      <c r="T221" s="103">
        <f t="shared" si="43"/>
        <v>1568</v>
      </c>
      <c r="U221" s="140" t="s">
        <v>525</v>
      </c>
      <c r="V221" s="141" t="s">
        <v>694</v>
      </c>
      <c r="W221" s="141" t="s">
        <v>693</v>
      </c>
      <c r="X221" s="142" t="s">
        <v>679</v>
      </c>
    </row>
    <row r="222" spans="2:24" s="103" customFormat="1" ht="24.75" customHeight="1" x14ac:dyDescent="0.2">
      <c r="B222" s="93">
        <v>218</v>
      </c>
      <c r="C222" s="138" t="s">
        <v>258</v>
      </c>
      <c r="D222" s="168" t="s">
        <v>597</v>
      </c>
      <c r="E222" s="138" t="s">
        <v>70</v>
      </c>
      <c r="F222" s="94">
        <v>1</v>
      </c>
      <c r="G222" s="95">
        <v>156.80000000000001</v>
      </c>
      <c r="H222" s="96">
        <f t="shared" si="33"/>
        <v>156.80000000000001</v>
      </c>
      <c r="I222" s="97"/>
      <c r="J222" s="98">
        <v>1</v>
      </c>
      <c r="K222" s="106">
        <f t="shared" si="44"/>
        <v>1</v>
      </c>
      <c r="L222" s="96">
        <f t="shared" si="45"/>
        <v>156.80000000000001</v>
      </c>
      <c r="M222" s="100"/>
      <c r="N222" s="101">
        <v>130</v>
      </c>
      <c r="O222" s="102">
        <f t="shared" si="40"/>
        <v>2E-3</v>
      </c>
      <c r="P222" s="96">
        <f t="shared" si="41"/>
        <v>40.768000000000008</v>
      </c>
      <c r="R222" s="103">
        <v>6</v>
      </c>
      <c r="S222" s="103">
        <f t="shared" si="42"/>
        <v>5</v>
      </c>
      <c r="T222" s="103">
        <f t="shared" si="43"/>
        <v>940.80000000000007</v>
      </c>
      <c r="U222" s="140" t="s">
        <v>525</v>
      </c>
      <c r="V222" s="141" t="s">
        <v>694</v>
      </c>
      <c r="W222" s="141" t="s">
        <v>693</v>
      </c>
      <c r="X222" s="142" t="s">
        <v>679</v>
      </c>
    </row>
    <row r="223" spans="2:24" s="103" customFormat="1" ht="24.75" customHeight="1" x14ac:dyDescent="0.2">
      <c r="B223" s="93">
        <v>219</v>
      </c>
      <c r="C223" s="138" t="s">
        <v>263</v>
      </c>
      <c r="D223" s="168" t="s">
        <v>530</v>
      </c>
      <c r="E223" s="138" t="s">
        <v>70</v>
      </c>
      <c r="F223" s="94">
        <v>1</v>
      </c>
      <c r="G223" s="95">
        <v>156.80000000000001</v>
      </c>
      <c r="H223" s="96">
        <f t="shared" si="33"/>
        <v>156.80000000000001</v>
      </c>
      <c r="I223" s="97"/>
      <c r="J223" s="98">
        <v>1</v>
      </c>
      <c r="K223" s="106">
        <f t="shared" si="44"/>
        <v>1</v>
      </c>
      <c r="L223" s="96">
        <f t="shared" si="45"/>
        <v>156.80000000000001</v>
      </c>
      <c r="M223" s="100"/>
      <c r="N223" s="101">
        <v>130</v>
      </c>
      <c r="O223" s="102">
        <f t="shared" si="40"/>
        <v>2E-3</v>
      </c>
      <c r="P223" s="96">
        <f t="shared" si="41"/>
        <v>40.768000000000008</v>
      </c>
      <c r="R223" s="103">
        <v>12</v>
      </c>
      <c r="S223" s="103">
        <f t="shared" si="42"/>
        <v>11</v>
      </c>
      <c r="T223" s="103">
        <f t="shared" si="43"/>
        <v>1881.6000000000001</v>
      </c>
      <c r="U223" s="140" t="s">
        <v>525</v>
      </c>
      <c r="V223" s="141" t="s">
        <v>694</v>
      </c>
      <c r="W223" s="141" t="s">
        <v>693</v>
      </c>
      <c r="X223" s="142" t="s">
        <v>679</v>
      </c>
    </row>
    <row r="224" spans="2:24" s="103" customFormat="1" ht="24.75" customHeight="1" x14ac:dyDescent="0.2">
      <c r="B224" s="93">
        <v>220</v>
      </c>
      <c r="C224" s="138" t="s">
        <v>264</v>
      </c>
      <c r="D224" s="168" t="s">
        <v>528</v>
      </c>
      <c r="E224" s="138" t="s">
        <v>70</v>
      </c>
      <c r="F224" s="94">
        <v>1</v>
      </c>
      <c r="G224" s="95">
        <v>156.80000000000001</v>
      </c>
      <c r="H224" s="96">
        <f t="shared" si="33"/>
        <v>156.80000000000001</v>
      </c>
      <c r="I224" s="97"/>
      <c r="J224" s="98">
        <v>1</v>
      </c>
      <c r="K224" s="106">
        <f t="shared" si="44"/>
        <v>1</v>
      </c>
      <c r="L224" s="96">
        <f t="shared" si="45"/>
        <v>156.80000000000001</v>
      </c>
      <c r="M224" s="100"/>
      <c r="N224" s="101">
        <v>130</v>
      </c>
      <c r="O224" s="102">
        <f t="shared" si="40"/>
        <v>2E-3</v>
      </c>
      <c r="P224" s="96">
        <f t="shared" si="41"/>
        <v>40.768000000000008</v>
      </c>
      <c r="R224" s="103">
        <v>10</v>
      </c>
      <c r="S224" s="103">
        <f t="shared" si="42"/>
        <v>9</v>
      </c>
      <c r="T224" s="103">
        <f t="shared" si="43"/>
        <v>1568</v>
      </c>
      <c r="U224" s="140" t="s">
        <v>525</v>
      </c>
      <c r="V224" s="141" t="s">
        <v>694</v>
      </c>
      <c r="W224" s="141" t="s">
        <v>693</v>
      </c>
      <c r="X224" s="142" t="s">
        <v>679</v>
      </c>
    </row>
    <row r="225" spans="2:24" s="103" customFormat="1" ht="24.75" customHeight="1" x14ac:dyDescent="0.2">
      <c r="B225" s="93">
        <v>221</v>
      </c>
      <c r="C225" s="138" t="s">
        <v>272</v>
      </c>
      <c r="D225" s="168" t="s">
        <v>601</v>
      </c>
      <c r="E225" s="138" t="s">
        <v>70</v>
      </c>
      <c r="F225" s="94">
        <v>1</v>
      </c>
      <c r="G225" s="95">
        <v>156.80000000000001</v>
      </c>
      <c r="H225" s="96">
        <f t="shared" si="33"/>
        <v>156.80000000000001</v>
      </c>
      <c r="I225" s="97"/>
      <c r="J225" s="98">
        <v>1</v>
      </c>
      <c r="K225" s="106">
        <f t="shared" si="44"/>
        <v>1</v>
      </c>
      <c r="L225" s="96">
        <f t="shared" si="45"/>
        <v>156.80000000000001</v>
      </c>
      <c r="M225" s="100"/>
      <c r="N225" s="101">
        <v>130</v>
      </c>
      <c r="O225" s="102">
        <f t="shared" si="40"/>
        <v>2E-3</v>
      </c>
      <c r="P225" s="96">
        <f t="shared" si="41"/>
        <v>40.768000000000008</v>
      </c>
      <c r="R225" s="103">
        <v>10</v>
      </c>
      <c r="S225" s="103">
        <f t="shared" si="42"/>
        <v>9</v>
      </c>
      <c r="T225" s="103">
        <f t="shared" si="43"/>
        <v>1568</v>
      </c>
      <c r="U225" s="140" t="s">
        <v>525</v>
      </c>
      <c r="V225" s="141" t="s">
        <v>694</v>
      </c>
      <c r="W225" s="141" t="s">
        <v>693</v>
      </c>
      <c r="X225" s="142" t="s">
        <v>679</v>
      </c>
    </row>
    <row r="226" spans="2:24" s="103" customFormat="1" ht="24.75" customHeight="1" x14ac:dyDescent="0.2">
      <c r="B226" s="93">
        <v>222</v>
      </c>
      <c r="C226" s="138" t="s">
        <v>275</v>
      </c>
      <c r="D226" s="168" t="s">
        <v>545</v>
      </c>
      <c r="E226" s="138" t="s">
        <v>70</v>
      </c>
      <c r="F226" s="94">
        <v>1</v>
      </c>
      <c r="G226" s="95">
        <v>156.80000000000001</v>
      </c>
      <c r="H226" s="96">
        <f t="shared" si="33"/>
        <v>156.80000000000001</v>
      </c>
      <c r="I226" s="97"/>
      <c r="J226" s="98">
        <v>1</v>
      </c>
      <c r="K226" s="106">
        <f t="shared" si="44"/>
        <v>1</v>
      </c>
      <c r="L226" s="96">
        <f t="shared" si="45"/>
        <v>156.80000000000001</v>
      </c>
      <c r="M226" s="100"/>
      <c r="N226" s="101">
        <v>130</v>
      </c>
      <c r="O226" s="102">
        <f t="shared" si="40"/>
        <v>2E-3</v>
      </c>
      <c r="P226" s="96">
        <f t="shared" si="41"/>
        <v>40.768000000000008</v>
      </c>
      <c r="S226" s="103">
        <f t="shared" si="42"/>
        <v>-1</v>
      </c>
      <c r="T226" s="103">
        <f t="shared" si="43"/>
        <v>0</v>
      </c>
      <c r="U226" s="140" t="s">
        <v>525</v>
      </c>
      <c r="V226" s="141" t="s">
        <v>694</v>
      </c>
      <c r="W226" s="141" t="s">
        <v>693</v>
      </c>
      <c r="X226" s="142" t="s">
        <v>679</v>
      </c>
    </row>
    <row r="227" spans="2:24" s="103" customFormat="1" ht="24.75" customHeight="1" x14ac:dyDescent="0.2">
      <c r="B227" s="93">
        <v>223</v>
      </c>
      <c r="C227" s="138" t="s">
        <v>276</v>
      </c>
      <c r="D227" s="168" t="s">
        <v>545</v>
      </c>
      <c r="E227" s="138" t="s">
        <v>70</v>
      </c>
      <c r="F227" s="94">
        <v>1</v>
      </c>
      <c r="G227" s="95">
        <v>156.80000000000001</v>
      </c>
      <c r="H227" s="96">
        <f t="shared" si="33"/>
        <v>156.80000000000001</v>
      </c>
      <c r="I227" s="97"/>
      <c r="J227" s="98">
        <v>1</v>
      </c>
      <c r="K227" s="106">
        <f t="shared" si="44"/>
        <v>1</v>
      </c>
      <c r="L227" s="96">
        <f t="shared" si="45"/>
        <v>156.80000000000001</v>
      </c>
      <c r="M227" s="100"/>
      <c r="N227" s="101">
        <v>130</v>
      </c>
      <c r="O227" s="102">
        <f t="shared" si="40"/>
        <v>2E-3</v>
      </c>
      <c r="P227" s="96">
        <f t="shared" si="41"/>
        <v>40.768000000000008</v>
      </c>
      <c r="R227" s="103">
        <v>3</v>
      </c>
      <c r="S227" s="103">
        <f t="shared" si="42"/>
        <v>2</v>
      </c>
      <c r="T227" s="103">
        <f t="shared" si="43"/>
        <v>470.40000000000003</v>
      </c>
      <c r="U227" s="140" t="s">
        <v>525</v>
      </c>
      <c r="V227" s="141" t="s">
        <v>694</v>
      </c>
      <c r="W227" s="141" t="s">
        <v>693</v>
      </c>
      <c r="X227" s="142" t="s">
        <v>679</v>
      </c>
    </row>
    <row r="228" spans="2:24" s="103" customFormat="1" ht="24.75" customHeight="1" x14ac:dyDescent="0.2">
      <c r="B228" s="93">
        <v>224</v>
      </c>
      <c r="C228" s="138" t="s">
        <v>277</v>
      </c>
      <c r="D228" s="168" t="s">
        <v>545</v>
      </c>
      <c r="E228" s="138" t="s">
        <v>70</v>
      </c>
      <c r="F228" s="94">
        <v>1</v>
      </c>
      <c r="G228" s="95">
        <v>156.80000000000001</v>
      </c>
      <c r="H228" s="96">
        <f t="shared" si="33"/>
        <v>156.80000000000001</v>
      </c>
      <c r="I228" s="97"/>
      <c r="J228" s="98">
        <v>1</v>
      </c>
      <c r="K228" s="106">
        <f t="shared" si="44"/>
        <v>1</v>
      </c>
      <c r="L228" s="96">
        <f t="shared" si="45"/>
        <v>156.80000000000001</v>
      </c>
      <c r="M228" s="100"/>
      <c r="N228" s="101">
        <v>130</v>
      </c>
      <c r="O228" s="102">
        <f t="shared" si="40"/>
        <v>2E-3</v>
      </c>
      <c r="P228" s="96">
        <f t="shared" si="41"/>
        <v>40.768000000000008</v>
      </c>
      <c r="R228" s="103">
        <v>8</v>
      </c>
      <c r="S228" s="103">
        <f t="shared" si="42"/>
        <v>7</v>
      </c>
      <c r="T228" s="103">
        <f t="shared" si="43"/>
        <v>1254.4000000000001</v>
      </c>
      <c r="U228" s="140" t="s">
        <v>525</v>
      </c>
      <c r="V228" s="141" t="s">
        <v>694</v>
      </c>
      <c r="W228" s="141" t="s">
        <v>693</v>
      </c>
      <c r="X228" s="142" t="s">
        <v>679</v>
      </c>
    </row>
    <row r="229" spans="2:24" s="103" customFormat="1" ht="24.75" customHeight="1" x14ac:dyDescent="0.2">
      <c r="B229" s="93">
        <v>225</v>
      </c>
      <c r="C229" s="138" t="s">
        <v>278</v>
      </c>
      <c r="D229" s="168" t="s">
        <v>604</v>
      </c>
      <c r="E229" s="138" t="s">
        <v>70</v>
      </c>
      <c r="F229" s="94">
        <v>1</v>
      </c>
      <c r="G229" s="95">
        <v>156.80000000000001</v>
      </c>
      <c r="H229" s="96">
        <f t="shared" si="33"/>
        <v>156.80000000000001</v>
      </c>
      <c r="I229" s="97"/>
      <c r="J229" s="98">
        <v>1</v>
      </c>
      <c r="K229" s="106">
        <f t="shared" si="44"/>
        <v>1</v>
      </c>
      <c r="L229" s="96">
        <f t="shared" si="45"/>
        <v>156.80000000000001</v>
      </c>
      <c r="M229" s="100"/>
      <c r="N229" s="101">
        <v>130</v>
      </c>
      <c r="O229" s="102">
        <f t="shared" si="40"/>
        <v>2E-3</v>
      </c>
      <c r="P229" s="96">
        <f t="shared" si="41"/>
        <v>40.768000000000008</v>
      </c>
      <c r="R229" s="103">
        <v>2</v>
      </c>
      <c r="S229" s="103">
        <f t="shared" si="42"/>
        <v>1</v>
      </c>
      <c r="T229" s="103">
        <f t="shared" si="43"/>
        <v>313.60000000000002</v>
      </c>
      <c r="U229" s="140" t="s">
        <v>525</v>
      </c>
      <c r="V229" s="141" t="s">
        <v>694</v>
      </c>
      <c r="W229" s="141" t="s">
        <v>693</v>
      </c>
      <c r="X229" s="142" t="s">
        <v>679</v>
      </c>
    </row>
    <row r="230" spans="2:24" s="103" customFormat="1" ht="24.75" customHeight="1" x14ac:dyDescent="0.2">
      <c r="B230" s="93">
        <v>226</v>
      </c>
      <c r="C230" s="138" t="s">
        <v>292</v>
      </c>
      <c r="D230" s="168" t="s">
        <v>607</v>
      </c>
      <c r="E230" s="138" t="s">
        <v>70</v>
      </c>
      <c r="F230" s="94">
        <v>1</v>
      </c>
      <c r="G230" s="95">
        <v>156.80000000000001</v>
      </c>
      <c r="H230" s="96">
        <f t="shared" si="33"/>
        <v>156.80000000000001</v>
      </c>
      <c r="I230" s="97"/>
      <c r="J230" s="98">
        <v>1</v>
      </c>
      <c r="K230" s="106">
        <f t="shared" si="44"/>
        <v>1</v>
      </c>
      <c r="L230" s="96">
        <f t="shared" si="45"/>
        <v>156.80000000000001</v>
      </c>
      <c r="M230" s="100"/>
      <c r="N230" s="101">
        <v>130</v>
      </c>
      <c r="O230" s="102">
        <f t="shared" si="40"/>
        <v>2E-3</v>
      </c>
      <c r="P230" s="96">
        <f t="shared" si="41"/>
        <v>40.768000000000008</v>
      </c>
      <c r="R230" s="103">
        <v>4</v>
      </c>
      <c r="S230" s="103">
        <f t="shared" si="42"/>
        <v>3</v>
      </c>
      <c r="T230" s="103">
        <f t="shared" si="43"/>
        <v>627.20000000000005</v>
      </c>
      <c r="U230" s="140" t="s">
        <v>525</v>
      </c>
      <c r="V230" s="141" t="s">
        <v>694</v>
      </c>
      <c r="W230" s="141" t="s">
        <v>693</v>
      </c>
      <c r="X230" s="142" t="s">
        <v>679</v>
      </c>
    </row>
    <row r="231" spans="2:24" s="103" customFormat="1" ht="24.75" customHeight="1" x14ac:dyDescent="0.2">
      <c r="B231" s="93">
        <v>227</v>
      </c>
      <c r="C231" s="138" t="s">
        <v>294</v>
      </c>
      <c r="D231" s="168" t="s">
        <v>608</v>
      </c>
      <c r="E231" s="138" t="s">
        <v>70</v>
      </c>
      <c r="F231" s="94">
        <v>1</v>
      </c>
      <c r="G231" s="95">
        <v>156.80000000000001</v>
      </c>
      <c r="H231" s="96">
        <f t="shared" si="33"/>
        <v>156.80000000000001</v>
      </c>
      <c r="I231" s="97"/>
      <c r="J231" s="98">
        <v>1</v>
      </c>
      <c r="K231" s="106">
        <f t="shared" si="44"/>
        <v>1</v>
      </c>
      <c r="L231" s="96">
        <f t="shared" si="45"/>
        <v>156.80000000000001</v>
      </c>
      <c r="M231" s="100"/>
      <c r="N231" s="101">
        <v>130</v>
      </c>
      <c r="O231" s="102">
        <f t="shared" si="40"/>
        <v>2E-3</v>
      </c>
      <c r="P231" s="96">
        <f t="shared" si="41"/>
        <v>40.768000000000008</v>
      </c>
      <c r="R231" s="103">
        <v>53</v>
      </c>
      <c r="S231" s="103">
        <f t="shared" si="42"/>
        <v>52</v>
      </c>
      <c r="T231" s="103">
        <f t="shared" si="43"/>
        <v>8310.4000000000015</v>
      </c>
      <c r="U231" s="140" t="s">
        <v>525</v>
      </c>
      <c r="V231" s="141" t="s">
        <v>694</v>
      </c>
      <c r="W231" s="141" t="s">
        <v>693</v>
      </c>
      <c r="X231" s="142" t="s">
        <v>679</v>
      </c>
    </row>
    <row r="232" spans="2:24" s="103" customFormat="1" ht="24.75" customHeight="1" x14ac:dyDescent="0.2">
      <c r="B232" s="93">
        <v>228</v>
      </c>
      <c r="C232" s="138" t="s">
        <v>302</v>
      </c>
      <c r="D232" s="168" t="s">
        <v>613</v>
      </c>
      <c r="E232" s="138" t="s">
        <v>70</v>
      </c>
      <c r="F232" s="94">
        <v>1</v>
      </c>
      <c r="G232" s="95">
        <v>156.80000000000001</v>
      </c>
      <c r="H232" s="96">
        <f t="shared" si="33"/>
        <v>156.80000000000001</v>
      </c>
      <c r="I232" s="97"/>
      <c r="J232" s="98">
        <v>1</v>
      </c>
      <c r="K232" s="106">
        <f t="shared" si="44"/>
        <v>1</v>
      </c>
      <c r="L232" s="96">
        <f t="shared" si="45"/>
        <v>156.80000000000001</v>
      </c>
      <c r="M232" s="100"/>
      <c r="N232" s="101">
        <v>130</v>
      </c>
      <c r="O232" s="102">
        <f t="shared" si="40"/>
        <v>2E-3</v>
      </c>
      <c r="P232" s="96">
        <f t="shared" si="41"/>
        <v>40.768000000000008</v>
      </c>
      <c r="R232" s="103">
        <v>6</v>
      </c>
      <c r="S232" s="103">
        <f t="shared" si="42"/>
        <v>5</v>
      </c>
      <c r="T232" s="103">
        <f t="shared" si="43"/>
        <v>940.80000000000007</v>
      </c>
      <c r="U232" s="140" t="s">
        <v>525</v>
      </c>
      <c r="V232" s="141" t="s">
        <v>694</v>
      </c>
      <c r="W232" s="141" t="s">
        <v>693</v>
      </c>
      <c r="X232" s="142" t="s">
        <v>679</v>
      </c>
    </row>
    <row r="233" spans="2:24" s="103" customFormat="1" ht="24.75" customHeight="1" x14ac:dyDescent="0.2">
      <c r="B233" s="93">
        <v>229</v>
      </c>
      <c r="C233" s="138" t="s">
        <v>306</v>
      </c>
      <c r="D233" s="168" t="s">
        <v>607</v>
      </c>
      <c r="E233" s="138" t="s">
        <v>70</v>
      </c>
      <c r="F233" s="94">
        <v>1</v>
      </c>
      <c r="G233" s="95">
        <v>156.80000000000001</v>
      </c>
      <c r="H233" s="96">
        <f t="shared" si="33"/>
        <v>156.80000000000001</v>
      </c>
      <c r="I233" s="97"/>
      <c r="J233" s="98">
        <v>1</v>
      </c>
      <c r="K233" s="106">
        <f t="shared" si="44"/>
        <v>1</v>
      </c>
      <c r="L233" s="96">
        <f t="shared" si="45"/>
        <v>156.80000000000001</v>
      </c>
      <c r="M233" s="100"/>
      <c r="N233" s="101">
        <v>130</v>
      </c>
      <c r="O233" s="102">
        <f t="shared" si="40"/>
        <v>2E-3</v>
      </c>
      <c r="P233" s="96">
        <f t="shared" si="41"/>
        <v>40.768000000000008</v>
      </c>
      <c r="R233" s="103">
        <v>4</v>
      </c>
      <c r="S233" s="103">
        <f t="shared" si="42"/>
        <v>3</v>
      </c>
      <c r="T233" s="103">
        <f t="shared" si="43"/>
        <v>627.20000000000005</v>
      </c>
      <c r="U233" s="140" t="s">
        <v>525</v>
      </c>
      <c r="V233" s="141" t="s">
        <v>694</v>
      </c>
      <c r="W233" s="141" t="s">
        <v>693</v>
      </c>
      <c r="X233" s="142" t="s">
        <v>679</v>
      </c>
    </row>
    <row r="234" spans="2:24" s="103" customFormat="1" ht="24.75" customHeight="1" x14ac:dyDescent="0.2">
      <c r="B234" s="93">
        <v>230</v>
      </c>
      <c r="C234" s="138" t="s">
        <v>307</v>
      </c>
      <c r="D234" s="168" t="s">
        <v>614</v>
      </c>
      <c r="E234" s="138" t="s">
        <v>70</v>
      </c>
      <c r="F234" s="94">
        <v>1</v>
      </c>
      <c r="G234" s="95">
        <v>156.80000000000001</v>
      </c>
      <c r="H234" s="96">
        <f t="shared" si="33"/>
        <v>156.80000000000001</v>
      </c>
      <c r="I234" s="97"/>
      <c r="J234" s="98">
        <v>1</v>
      </c>
      <c r="K234" s="106">
        <f t="shared" si="44"/>
        <v>1</v>
      </c>
      <c r="L234" s="96">
        <f t="shared" si="45"/>
        <v>156.80000000000001</v>
      </c>
      <c r="M234" s="100"/>
      <c r="N234" s="101">
        <v>130</v>
      </c>
      <c r="O234" s="102">
        <f t="shared" si="40"/>
        <v>2E-3</v>
      </c>
      <c r="P234" s="96">
        <f t="shared" si="41"/>
        <v>40.768000000000008</v>
      </c>
      <c r="R234" s="103">
        <v>465</v>
      </c>
      <c r="S234" s="103">
        <f t="shared" si="42"/>
        <v>464</v>
      </c>
      <c r="T234" s="103">
        <f t="shared" si="43"/>
        <v>72912</v>
      </c>
      <c r="U234" s="140" t="s">
        <v>525</v>
      </c>
      <c r="V234" s="141" t="s">
        <v>694</v>
      </c>
      <c r="W234" s="141" t="s">
        <v>693</v>
      </c>
      <c r="X234" s="142" t="s">
        <v>679</v>
      </c>
    </row>
    <row r="235" spans="2:24" s="103" customFormat="1" ht="24.75" customHeight="1" x14ac:dyDescent="0.2">
      <c r="B235" s="93">
        <v>231</v>
      </c>
      <c r="C235" s="138" t="s">
        <v>321</v>
      </c>
      <c r="D235" s="168" t="s">
        <v>618</v>
      </c>
      <c r="E235" s="138" t="s">
        <v>70</v>
      </c>
      <c r="F235" s="94">
        <v>1</v>
      </c>
      <c r="G235" s="95">
        <v>156.80000000000001</v>
      </c>
      <c r="H235" s="96">
        <f t="shared" si="33"/>
        <v>156.80000000000001</v>
      </c>
      <c r="I235" s="97"/>
      <c r="J235" s="98">
        <v>1</v>
      </c>
      <c r="K235" s="106">
        <f t="shared" si="44"/>
        <v>1</v>
      </c>
      <c r="L235" s="96">
        <f t="shared" si="45"/>
        <v>156.80000000000001</v>
      </c>
      <c r="M235" s="100"/>
      <c r="N235" s="101">
        <v>130</v>
      </c>
      <c r="O235" s="102">
        <f t="shared" si="40"/>
        <v>2E-3</v>
      </c>
      <c r="P235" s="96">
        <f t="shared" si="41"/>
        <v>40.768000000000008</v>
      </c>
      <c r="R235" s="103">
        <v>97</v>
      </c>
      <c r="S235" s="103">
        <f t="shared" si="42"/>
        <v>96</v>
      </c>
      <c r="T235" s="103">
        <f t="shared" si="43"/>
        <v>15209.6</v>
      </c>
      <c r="U235" s="140" t="s">
        <v>525</v>
      </c>
      <c r="V235" s="141" t="s">
        <v>694</v>
      </c>
      <c r="W235" s="141" t="s">
        <v>693</v>
      </c>
      <c r="X235" s="142" t="s">
        <v>679</v>
      </c>
    </row>
    <row r="236" spans="2:24" s="103" customFormat="1" ht="24.75" customHeight="1" x14ac:dyDescent="0.2">
      <c r="B236" s="93">
        <v>232</v>
      </c>
      <c r="C236" s="138" t="s">
        <v>104</v>
      </c>
      <c r="D236" s="168" t="s">
        <v>641</v>
      </c>
      <c r="E236" s="138" t="s">
        <v>70</v>
      </c>
      <c r="F236" s="94">
        <v>1</v>
      </c>
      <c r="G236" s="95">
        <v>205.8</v>
      </c>
      <c r="H236" s="96">
        <f t="shared" si="33"/>
        <v>205.8</v>
      </c>
      <c r="I236" s="97"/>
      <c r="J236" s="98">
        <v>1</v>
      </c>
      <c r="K236" s="106">
        <f t="shared" si="44"/>
        <v>1</v>
      </c>
      <c r="L236" s="96">
        <f t="shared" si="45"/>
        <v>205.8</v>
      </c>
      <c r="M236" s="100"/>
      <c r="N236" s="101">
        <v>130</v>
      </c>
      <c r="O236" s="102">
        <f t="shared" si="40"/>
        <v>2E-3</v>
      </c>
      <c r="P236" s="96">
        <f t="shared" si="41"/>
        <v>53.508000000000003</v>
      </c>
      <c r="R236" s="103">
        <v>12</v>
      </c>
      <c r="S236" s="103">
        <f t="shared" si="42"/>
        <v>11</v>
      </c>
      <c r="T236" s="103">
        <f t="shared" si="43"/>
        <v>2469.6000000000004</v>
      </c>
      <c r="U236" s="140" t="s">
        <v>525</v>
      </c>
      <c r="V236" s="141" t="s">
        <v>694</v>
      </c>
      <c r="W236" s="141" t="s">
        <v>693</v>
      </c>
      <c r="X236" s="142" t="s">
        <v>690</v>
      </c>
    </row>
    <row r="237" spans="2:24" s="103" customFormat="1" ht="24.75" customHeight="1" x14ac:dyDescent="0.2">
      <c r="B237" s="93">
        <v>233</v>
      </c>
      <c r="C237" s="138" t="s">
        <v>121</v>
      </c>
      <c r="D237" s="168" t="s">
        <v>645</v>
      </c>
      <c r="E237" s="138" t="s">
        <v>70</v>
      </c>
      <c r="F237" s="94">
        <v>1</v>
      </c>
      <c r="G237" s="95">
        <v>205.8</v>
      </c>
      <c r="H237" s="96">
        <f t="shared" si="33"/>
        <v>205.8</v>
      </c>
      <c r="I237" s="97"/>
      <c r="J237" s="98">
        <v>1</v>
      </c>
      <c r="K237" s="106">
        <f t="shared" si="44"/>
        <v>1</v>
      </c>
      <c r="L237" s="96">
        <f t="shared" si="45"/>
        <v>205.8</v>
      </c>
      <c r="M237" s="100"/>
      <c r="N237" s="101">
        <v>130</v>
      </c>
      <c r="O237" s="102">
        <f t="shared" si="40"/>
        <v>2E-3</v>
      </c>
      <c r="P237" s="96">
        <f t="shared" si="41"/>
        <v>53.508000000000003</v>
      </c>
      <c r="R237" s="103">
        <v>3</v>
      </c>
      <c r="S237" s="103">
        <f t="shared" si="42"/>
        <v>2</v>
      </c>
      <c r="T237" s="103">
        <f t="shared" si="43"/>
        <v>617.40000000000009</v>
      </c>
      <c r="U237" s="140" t="s">
        <v>525</v>
      </c>
      <c r="V237" s="141" t="s">
        <v>694</v>
      </c>
      <c r="W237" s="141" t="s">
        <v>693</v>
      </c>
      <c r="X237" s="142" t="s">
        <v>690</v>
      </c>
    </row>
    <row r="238" spans="2:24" s="103" customFormat="1" ht="24.75" customHeight="1" x14ac:dyDescent="0.2">
      <c r="B238" s="93">
        <v>234</v>
      </c>
      <c r="C238" s="138" t="s">
        <v>130</v>
      </c>
      <c r="D238" s="168" t="s">
        <v>645</v>
      </c>
      <c r="E238" s="138" t="s">
        <v>70</v>
      </c>
      <c r="F238" s="94">
        <v>1</v>
      </c>
      <c r="G238" s="95">
        <v>205.8</v>
      </c>
      <c r="H238" s="96">
        <f t="shared" si="33"/>
        <v>205.8</v>
      </c>
      <c r="I238" s="97"/>
      <c r="J238" s="98">
        <v>1</v>
      </c>
      <c r="K238" s="106">
        <f t="shared" si="44"/>
        <v>1</v>
      </c>
      <c r="L238" s="96">
        <f t="shared" si="45"/>
        <v>205.8</v>
      </c>
      <c r="M238" s="100"/>
      <c r="N238" s="101">
        <v>130</v>
      </c>
      <c r="O238" s="102">
        <f t="shared" si="40"/>
        <v>2E-3</v>
      </c>
      <c r="P238" s="96">
        <f t="shared" si="41"/>
        <v>53.508000000000003</v>
      </c>
      <c r="U238" s="140" t="s">
        <v>525</v>
      </c>
      <c r="V238" s="141" t="s">
        <v>694</v>
      </c>
      <c r="W238" s="141" t="s">
        <v>693</v>
      </c>
      <c r="X238" s="142" t="s">
        <v>690</v>
      </c>
    </row>
    <row r="239" spans="2:24" s="103" customFormat="1" ht="24.75" customHeight="1" x14ac:dyDescent="0.2">
      <c r="B239" s="93">
        <v>235</v>
      </c>
      <c r="C239" s="138" t="s">
        <v>149</v>
      </c>
      <c r="D239" s="168" t="s">
        <v>649</v>
      </c>
      <c r="E239" s="138" t="s">
        <v>70</v>
      </c>
      <c r="F239" s="94">
        <v>1</v>
      </c>
      <c r="G239" s="95">
        <v>205.8</v>
      </c>
      <c r="H239" s="96">
        <f t="shared" si="33"/>
        <v>205.8</v>
      </c>
      <c r="I239" s="97"/>
      <c r="J239" s="98">
        <v>1</v>
      </c>
      <c r="K239" s="106">
        <f t="shared" si="44"/>
        <v>1</v>
      </c>
      <c r="L239" s="96">
        <f t="shared" si="45"/>
        <v>205.8</v>
      </c>
      <c r="M239" s="100"/>
      <c r="N239" s="101">
        <v>130</v>
      </c>
      <c r="O239" s="102">
        <f t="shared" si="40"/>
        <v>2E-3</v>
      </c>
      <c r="P239" s="96">
        <f t="shared" si="41"/>
        <v>53.508000000000003</v>
      </c>
      <c r="U239" s="140" t="s">
        <v>525</v>
      </c>
      <c r="V239" s="141" t="s">
        <v>694</v>
      </c>
      <c r="W239" s="141" t="s">
        <v>693</v>
      </c>
      <c r="X239" s="142" t="s">
        <v>690</v>
      </c>
    </row>
    <row r="240" spans="2:24" s="103" customFormat="1" ht="24.75" customHeight="1" x14ac:dyDescent="0.2">
      <c r="B240" s="93">
        <v>236</v>
      </c>
      <c r="C240" s="138" t="s">
        <v>150</v>
      </c>
      <c r="D240" s="168" t="s">
        <v>650</v>
      </c>
      <c r="E240" s="138" t="s">
        <v>70</v>
      </c>
      <c r="F240" s="94">
        <v>1</v>
      </c>
      <c r="G240" s="95">
        <v>205.8</v>
      </c>
      <c r="H240" s="96">
        <f t="shared" si="33"/>
        <v>205.8</v>
      </c>
      <c r="I240" s="97"/>
      <c r="J240" s="98">
        <v>1</v>
      </c>
      <c r="K240" s="106">
        <f t="shared" si="44"/>
        <v>1</v>
      </c>
      <c r="L240" s="96">
        <f t="shared" si="45"/>
        <v>205.8</v>
      </c>
      <c r="M240" s="100"/>
      <c r="N240" s="101">
        <v>130</v>
      </c>
      <c r="O240" s="102">
        <f t="shared" si="40"/>
        <v>2E-3</v>
      </c>
      <c r="P240" s="96">
        <f t="shared" si="41"/>
        <v>53.508000000000003</v>
      </c>
      <c r="U240" s="140" t="s">
        <v>525</v>
      </c>
      <c r="V240" s="141" t="s">
        <v>694</v>
      </c>
      <c r="W240" s="141" t="s">
        <v>693</v>
      </c>
      <c r="X240" s="142" t="s">
        <v>690</v>
      </c>
    </row>
    <row r="241" spans="2:24" s="103" customFormat="1" ht="24.75" customHeight="1" x14ac:dyDescent="0.2">
      <c r="B241" s="93">
        <v>237</v>
      </c>
      <c r="C241" s="138" t="s">
        <v>152</v>
      </c>
      <c r="D241" s="168" t="s">
        <v>651</v>
      </c>
      <c r="E241" s="138" t="s">
        <v>70</v>
      </c>
      <c r="F241" s="94">
        <v>1</v>
      </c>
      <c r="G241" s="95">
        <v>205.8</v>
      </c>
      <c r="H241" s="96">
        <f t="shared" si="33"/>
        <v>205.8</v>
      </c>
      <c r="I241" s="97"/>
      <c r="J241" s="98">
        <v>1</v>
      </c>
      <c r="K241" s="106">
        <f t="shared" si="44"/>
        <v>1</v>
      </c>
      <c r="L241" s="96">
        <f t="shared" si="45"/>
        <v>205.8</v>
      </c>
      <c r="M241" s="100"/>
      <c r="N241" s="101">
        <v>130</v>
      </c>
      <c r="O241" s="102">
        <f t="shared" si="40"/>
        <v>2E-3</v>
      </c>
      <c r="P241" s="96">
        <f t="shared" si="41"/>
        <v>53.508000000000003</v>
      </c>
      <c r="U241" s="140" t="s">
        <v>525</v>
      </c>
      <c r="V241" s="141" t="s">
        <v>694</v>
      </c>
      <c r="W241" s="141" t="s">
        <v>693</v>
      </c>
      <c r="X241" s="142" t="s">
        <v>690</v>
      </c>
    </row>
    <row r="242" spans="2:24" s="103" customFormat="1" ht="24.75" customHeight="1" x14ac:dyDescent="0.2">
      <c r="B242" s="93">
        <v>238</v>
      </c>
      <c r="C242" s="138" t="s">
        <v>153</v>
      </c>
      <c r="D242" s="168" t="s">
        <v>652</v>
      </c>
      <c r="E242" s="138" t="s">
        <v>70</v>
      </c>
      <c r="F242" s="94">
        <v>1</v>
      </c>
      <c r="G242" s="95">
        <v>205.8</v>
      </c>
      <c r="H242" s="96">
        <f t="shared" si="33"/>
        <v>205.8</v>
      </c>
      <c r="I242" s="97"/>
      <c r="J242" s="98">
        <v>1</v>
      </c>
      <c r="K242" s="106">
        <f t="shared" si="44"/>
        <v>1</v>
      </c>
      <c r="L242" s="96">
        <f t="shared" si="45"/>
        <v>205.8</v>
      </c>
      <c r="M242" s="100"/>
      <c r="N242" s="101">
        <v>130</v>
      </c>
      <c r="O242" s="102">
        <f t="shared" si="40"/>
        <v>2E-3</v>
      </c>
      <c r="P242" s="96">
        <f t="shared" si="41"/>
        <v>53.508000000000003</v>
      </c>
      <c r="U242" s="140" t="s">
        <v>525</v>
      </c>
      <c r="V242" s="141" t="s">
        <v>694</v>
      </c>
      <c r="W242" s="141" t="s">
        <v>693</v>
      </c>
      <c r="X242" s="142" t="s">
        <v>690</v>
      </c>
    </row>
    <row r="243" spans="2:24" s="103" customFormat="1" ht="24.75" customHeight="1" x14ac:dyDescent="0.2">
      <c r="B243" s="93">
        <v>239</v>
      </c>
      <c r="C243" s="138" t="s">
        <v>154</v>
      </c>
      <c r="D243" s="168" t="s">
        <v>652</v>
      </c>
      <c r="E243" s="138" t="s">
        <v>70</v>
      </c>
      <c r="F243" s="94">
        <v>1</v>
      </c>
      <c r="G243" s="95">
        <v>205.8</v>
      </c>
      <c r="H243" s="96">
        <f t="shared" si="33"/>
        <v>205.8</v>
      </c>
      <c r="I243" s="97"/>
      <c r="J243" s="98">
        <v>1</v>
      </c>
      <c r="K243" s="106">
        <f t="shared" si="44"/>
        <v>1</v>
      </c>
      <c r="L243" s="96">
        <f t="shared" si="45"/>
        <v>205.8</v>
      </c>
      <c r="M243" s="100"/>
      <c r="N243" s="101">
        <v>130</v>
      </c>
      <c r="O243" s="102">
        <f t="shared" si="40"/>
        <v>2E-3</v>
      </c>
      <c r="P243" s="96">
        <f t="shared" si="41"/>
        <v>53.508000000000003</v>
      </c>
      <c r="U243" s="140" t="s">
        <v>525</v>
      </c>
      <c r="V243" s="141" t="s">
        <v>694</v>
      </c>
      <c r="W243" s="141" t="s">
        <v>693</v>
      </c>
      <c r="X243" s="142" t="s">
        <v>690</v>
      </c>
    </row>
    <row r="244" spans="2:24" s="103" customFormat="1" ht="24.75" customHeight="1" x14ac:dyDescent="0.2">
      <c r="B244" s="93">
        <v>240</v>
      </c>
      <c r="C244" s="138" t="s">
        <v>155</v>
      </c>
      <c r="D244" s="168" t="s">
        <v>650</v>
      </c>
      <c r="E244" s="138" t="s">
        <v>70</v>
      </c>
      <c r="F244" s="94">
        <v>1</v>
      </c>
      <c r="G244" s="95">
        <v>205.8</v>
      </c>
      <c r="H244" s="96">
        <f t="shared" si="33"/>
        <v>205.8</v>
      </c>
      <c r="I244" s="97"/>
      <c r="J244" s="98">
        <v>1</v>
      </c>
      <c r="K244" s="106">
        <f t="shared" si="44"/>
        <v>1</v>
      </c>
      <c r="L244" s="96">
        <f t="shared" si="45"/>
        <v>205.8</v>
      </c>
      <c r="M244" s="100"/>
      <c r="N244" s="101">
        <v>130</v>
      </c>
      <c r="O244" s="102">
        <f t="shared" si="40"/>
        <v>2E-3</v>
      </c>
      <c r="P244" s="96">
        <f t="shared" si="41"/>
        <v>53.508000000000003</v>
      </c>
      <c r="U244" s="140" t="s">
        <v>525</v>
      </c>
      <c r="V244" s="141" t="s">
        <v>694</v>
      </c>
      <c r="W244" s="141" t="s">
        <v>693</v>
      </c>
      <c r="X244" s="142" t="s">
        <v>690</v>
      </c>
    </row>
    <row r="245" spans="2:24" s="103" customFormat="1" ht="24.75" customHeight="1" x14ac:dyDescent="0.2">
      <c r="B245" s="93">
        <v>241</v>
      </c>
      <c r="C245" s="138" t="s">
        <v>156</v>
      </c>
      <c r="D245" s="168" t="s">
        <v>651</v>
      </c>
      <c r="E245" s="138" t="s">
        <v>70</v>
      </c>
      <c r="F245" s="94">
        <v>1</v>
      </c>
      <c r="G245" s="95">
        <v>205.8</v>
      </c>
      <c r="H245" s="96">
        <f t="shared" si="22"/>
        <v>205.8</v>
      </c>
      <c r="I245" s="97"/>
      <c r="J245" s="98">
        <v>1</v>
      </c>
      <c r="K245" s="106">
        <f t="shared" si="31"/>
        <v>1</v>
      </c>
      <c r="L245" s="96">
        <f t="shared" si="32"/>
        <v>205.8</v>
      </c>
      <c r="M245" s="100"/>
      <c r="N245" s="101">
        <v>130</v>
      </c>
      <c r="O245" s="102">
        <f t="shared" si="40"/>
        <v>2E-3</v>
      </c>
      <c r="P245" s="96">
        <f t="shared" si="41"/>
        <v>53.508000000000003</v>
      </c>
      <c r="U245" s="140" t="s">
        <v>525</v>
      </c>
      <c r="V245" s="141" t="s">
        <v>694</v>
      </c>
      <c r="W245" s="141" t="s">
        <v>693</v>
      </c>
      <c r="X245" s="142" t="s">
        <v>690</v>
      </c>
    </row>
    <row r="246" spans="2:24" s="103" customFormat="1" ht="24.75" customHeight="1" x14ac:dyDescent="0.2">
      <c r="B246" s="93">
        <v>242</v>
      </c>
      <c r="C246" s="138" t="s">
        <v>157</v>
      </c>
      <c r="D246" s="168" t="s">
        <v>651</v>
      </c>
      <c r="E246" s="138" t="s">
        <v>70</v>
      </c>
      <c r="F246" s="94">
        <v>1</v>
      </c>
      <c r="G246" s="95">
        <v>205.8</v>
      </c>
      <c r="H246" s="96">
        <f t="shared" ref="H246:H275" si="46">F246*G246</f>
        <v>205.8</v>
      </c>
      <c r="I246" s="97"/>
      <c r="J246" s="98">
        <v>1</v>
      </c>
      <c r="K246" s="106">
        <f>J246/F246</f>
        <v>1</v>
      </c>
      <c r="L246" s="96">
        <f>J246*G246</f>
        <v>205.8</v>
      </c>
      <c r="M246" s="100"/>
      <c r="N246" s="101">
        <v>130</v>
      </c>
      <c r="O246" s="102">
        <f t="shared" si="40"/>
        <v>2E-3</v>
      </c>
      <c r="P246" s="96">
        <f t="shared" si="41"/>
        <v>53.508000000000003</v>
      </c>
      <c r="R246" s="103">
        <v>36</v>
      </c>
      <c r="S246" s="103">
        <f t="shared" ref="S246:S268" si="47">R246-J246</f>
        <v>35</v>
      </c>
      <c r="T246" s="103">
        <f t="shared" ref="T246:T268" si="48">R246*G246</f>
        <v>7408.8</v>
      </c>
      <c r="U246" s="140" t="s">
        <v>525</v>
      </c>
      <c r="V246" s="141" t="s">
        <v>694</v>
      </c>
      <c r="W246" s="141" t="s">
        <v>693</v>
      </c>
      <c r="X246" s="142" t="s">
        <v>690</v>
      </c>
    </row>
    <row r="247" spans="2:24" s="103" customFormat="1" ht="24.75" customHeight="1" x14ac:dyDescent="0.2">
      <c r="B247" s="93">
        <v>243</v>
      </c>
      <c r="C247" s="138" t="s">
        <v>161</v>
      </c>
      <c r="D247" s="168" t="s">
        <v>653</v>
      </c>
      <c r="E247" s="138" t="s">
        <v>70</v>
      </c>
      <c r="F247" s="94">
        <v>1</v>
      </c>
      <c r="G247" s="95">
        <v>205.8</v>
      </c>
      <c r="H247" s="96">
        <f t="shared" si="46"/>
        <v>205.8</v>
      </c>
      <c r="I247" s="97"/>
      <c r="J247" s="98">
        <v>1</v>
      </c>
      <c r="K247" s="106">
        <f t="shared" ref="K247:K275" si="49">J247/F247</f>
        <v>1</v>
      </c>
      <c r="L247" s="96">
        <f>J247*G247</f>
        <v>205.8</v>
      </c>
      <c r="M247" s="100"/>
      <c r="N247" s="101">
        <v>130</v>
      </c>
      <c r="O247" s="102">
        <f t="shared" si="40"/>
        <v>2E-3</v>
      </c>
      <c r="P247" s="96">
        <f t="shared" si="41"/>
        <v>53.508000000000003</v>
      </c>
      <c r="R247" s="103">
        <v>4</v>
      </c>
      <c r="S247" s="103">
        <f t="shared" si="47"/>
        <v>3</v>
      </c>
      <c r="T247" s="103">
        <f t="shared" si="48"/>
        <v>823.2</v>
      </c>
      <c r="U247" s="140" t="s">
        <v>525</v>
      </c>
      <c r="V247" s="141" t="s">
        <v>694</v>
      </c>
      <c r="W247" s="141" t="s">
        <v>693</v>
      </c>
      <c r="X247" s="142" t="s">
        <v>690</v>
      </c>
    </row>
    <row r="248" spans="2:24" s="103" customFormat="1" ht="24.75" customHeight="1" x14ac:dyDescent="0.2">
      <c r="B248" s="93">
        <v>244</v>
      </c>
      <c r="C248" s="138" t="s">
        <v>166</v>
      </c>
      <c r="D248" s="168" t="s">
        <v>648</v>
      </c>
      <c r="E248" s="138" t="s">
        <v>70</v>
      </c>
      <c r="F248" s="94">
        <v>1</v>
      </c>
      <c r="G248" s="95">
        <v>205.8</v>
      </c>
      <c r="H248" s="96">
        <f t="shared" si="46"/>
        <v>205.8</v>
      </c>
      <c r="I248" s="97"/>
      <c r="J248" s="98">
        <v>1</v>
      </c>
      <c r="K248" s="106">
        <f t="shared" si="49"/>
        <v>1</v>
      </c>
      <c r="L248" s="96">
        <f t="shared" ref="L248:L275" si="50">J248*G248</f>
        <v>205.8</v>
      </c>
      <c r="M248" s="100"/>
      <c r="N248" s="101">
        <v>130</v>
      </c>
      <c r="O248" s="102">
        <f t="shared" si="40"/>
        <v>2E-3</v>
      </c>
      <c r="P248" s="96">
        <f t="shared" si="41"/>
        <v>53.508000000000003</v>
      </c>
      <c r="R248" s="103">
        <v>112</v>
      </c>
      <c r="S248" s="103">
        <f t="shared" si="47"/>
        <v>111</v>
      </c>
      <c r="T248" s="103">
        <f t="shared" si="48"/>
        <v>23049.600000000002</v>
      </c>
      <c r="U248" s="140" t="s">
        <v>525</v>
      </c>
      <c r="V248" s="141" t="s">
        <v>694</v>
      </c>
      <c r="W248" s="141" t="s">
        <v>693</v>
      </c>
      <c r="X248" s="142" t="s">
        <v>690</v>
      </c>
    </row>
    <row r="249" spans="2:24" s="103" customFormat="1" ht="24.75" customHeight="1" x14ac:dyDescent="0.2">
      <c r="B249" s="93">
        <v>245</v>
      </c>
      <c r="C249" s="138" t="s">
        <v>167</v>
      </c>
      <c r="D249" s="168" t="s">
        <v>650</v>
      </c>
      <c r="E249" s="138" t="s">
        <v>70</v>
      </c>
      <c r="F249" s="94">
        <v>1</v>
      </c>
      <c r="G249" s="95">
        <v>205.8</v>
      </c>
      <c r="H249" s="96">
        <f t="shared" si="46"/>
        <v>205.8</v>
      </c>
      <c r="I249" s="97"/>
      <c r="J249" s="98">
        <v>1</v>
      </c>
      <c r="K249" s="106">
        <f t="shared" si="49"/>
        <v>1</v>
      </c>
      <c r="L249" s="96">
        <f t="shared" si="50"/>
        <v>205.8</v>
      </c>
      <c r="M249" s="100"/>
      <c r="N249" s="101">
        <v>130</v>
      </c>
      <c r="O249" s="102">
        <f t="shared" si="40"/>
        <v>2E-3</v>
      </c>
      <c r="P249" s="96">
        <f t="shared" si="41"/>
        <v>53.508000000000003</v>
      </c>
      <c r="R249" s="103">
        <v>30</v>
      </c>
      <c r="S249" s="103">
        <f t="shared" si="47"/>
        <v>29</v>
      </c>
      <c r="T249" s="103">
        <f t="shared" si="48"/>
        <v>6174</v>
      </c>
      <c r="U249" s="140" t="s">
        <v>525</v>
      </c>
      <c r="V249" s="141" t="s">
        <v>694</v>
      </c>
      <c r="W249" s="141" t="s">
        <v>693</v>
      </c>
      <c r="X249" s="142" t="s">
        <v>690</v>
      </c>
    </row>
    <row r="250" spans="2:24" s="103" customFormat="1" ht="24.75" customHeight="1" x14ac:dyDescent="0.2">
      <c r="B250" s="93">
        <v>246</v>
      </c>
      <c r="C250" s="138" t="s">
        <v>168</v>
      </c>
      <c r="D250" s="168" t="s">
        <v>650</v>
      </c>
      <c r="E250" s="138" t="s">
        <v>70</v>
      </c>
      <c r="F250" s="94">
        <v>1</v>
      </c>
      <c r="G250" s="95">
        <v>205.8</v>
      </c>
      <c r="H250" s="96">
        <f t="shared" si="46"/>
        <v>205.8</v>
      </c>
      <c r="I250" s="97"/>
      <c r="J250" s="98">
        <v>1</v>
      </c>
      <c r="K250" s="106">
        <f t="shared" si="49"/>
        <v>1</v>
      </c>
      <c r="L250" s="96">
        <f t="shared" si="50"/>
        <v>205.8</v>
      </c>
      <c r="M250" s="100"/>
      <c r="N250" s="101">
        <v>130</v>
      </c>
      <c r="O250" s="102">
        <f t="shared" si="40"/>
        <v>2E-3</v>
      </c>
      <c r="P250" s="96">
        <f t="shared" si="41"/>
        <v>53.508000000000003</v>
      </c>
      <c r="R250" s="103">
        <v>54</v>
      </c>
      <c r="S250" s="103">
        <f t="shared" si="47"/>
        <v>53</v>
      </c>
      <c r="T250" s="103">
        <f t="shared" si="48"/>
        <v>11113.2</v>
      </c>
      <c r="U250" s="140" t="s">
        <v>525</v>
      </c>
      <c r="V250" s="141" t="s">
        <v>694</v>
      </c>
      <c r="W250" s="141" t="s">
        <v>693</v>
      </c>
      <c r="X250" s="142" t="s">
        <v>690</v>
      </c>
    </row>
    <row r="251" spans="2:24" s="103" customFormat="1" ht="24.75" customHeight="1" x14ac:dyDescent="0.2">
      <c r="B251" s="93">
        <v>247</v>
      </c>
      <c r="C251" s="138" t="s">
        <v>442</v>
      </c>
      <c r="D251" s="168" t="s">
        <v>660</v>
      </c>
      <c r="E251" s="138" t="s">
        <v>70</v>
      </c>
      <c r="F251" s="94">
        <v>1</v>
      </c>
      <c r="G251" s="95">
        <v>205.8</v>
      </c>
      <c r="H251" s="96">
        <f t="shared" si="46"/>
        <v>205.8</v>
      </c>
      <c r="I251" s="97"/>
      <c r="J251" s="98">
        <v>1</v>
      </c>
      <c r="K251" s="106">
        <f t="shared" si="49"/>
        <v>1</v>
      </c>
      <c r="L251" s="96">
        <f t="shared" si="50"/>
        <v>205.8</v>
      </c>
      <c r="M251" s="100"/>
      <c r="N251" s="101">
        <v>130</v>
      </c>
      <c r="O251" s="102">
        <f t="shared" si="40"/>
        <v>2E-3</v>
      </c>
      <c r="P251" s="96">
        <f t="shared" si="41"/>
        <v>53.508000000000003</v>
      </c>
      <c r="R251" s="103">
        <v>14</v>
      </c>
      <c r="S251" s="103">
        <f t="shared" si="47"/>
        <v>13</v>
      </c>
      <c r="T251" s="103">
        <f t="shared" si="48"/>
        <v>2881.2000000000003</v>
      </c>
      <c r="U251" s="140" t="s">
        <v>525</v>
      </c>
      <c r="V251" s="141" t="s">
        <v>694</v>
      </c>
      <c r="W251" s="141" t="s">
        <v>693</v>
      </c>
      <c r="X251" s="142" t="s">
        <v>690</v>
      </c>
    </row>
    <row r="252" spans="2:24" s="103" customFormat="1" ht="24.75" customHeight="1" x14ac:dyDescent="0.2">
      <c r="B252" s="93">
        <v>248</v>
      </c>
      <c r="C252" s="138" t="s">
        <v>244</v>
      </c>
      <c r="D252" s="168" t="s">
        <v>660</v>
      </c>
      <c r="E252" s="138" t="s">
        <v>70</v>
      </c>
      <c r="F252" s="94">
        <v>1</v>
      </c>
      <c r="G252" s="95">
        <v>205.8</v>
      </c>
      <c r="H252" s="96">
        <f t="shared" si="46"/>
        <v>205.8</v>
      </c>
      <c r="I252" s="97"/>
      <c r="J252" s="98">
        <v>1</v>
      </c>
      <c r="K252" s="106">
        <f t="shared" si="49"/>
        <v>1</v>
      </c>
      <c r="L252" s="96">
        <f t="shared" si="50"/>
        <v>205.8</v>
      </c>
      <c r="M252" s="100"/>
      <c r="N252" s="101">
        <v>130</v>
      </c>
      <c r="O252" s="102">
        <f t="shared" si="40"/>
        <v>2E-3</v>
      </c>
      <c r="P252" s="96">
        <f t="shared" si="41"/>
        <v>53.508000000000003</v>
      </c>
      <c r="R252" s="103">
        <v>10</v>
      </c>
      <c r="S252" s="103">
        <f t="shared" si="47"/>
        <v>9</v>
      </c>
      <c r="T252" s="103">
        <f t="shared" si="48"/>
        <v>2058</v>
      </c>
      <c r="U252" s="140" t="s">
        <v>525</v>
      </c>
      <c r="V252" s="141" t="s">
        <v>694</v>
      </c>
      <c r="W252" s="141" t="s">
        <v>693</v>
      </c>
      <c r="X252" s="142" t="s">
        <v>690</v>
      </c>
    </row>
    <row r="253" spans="2:24" s="103" customFormat="1" ht="24.75" customHeight="1" x14ac:dyDescent="0.2">
      <c r="B253" s="93">
        <v>249</v>
      </c>
      <c r="C253" s="138" t="s">
        <v>250</v>
      </c>
      <c r="D253" s="168" t="s">
        <v>640</v>
      </c>
      <c r="E253" s="138" t="s">
        <v>70</v>
      </c>
      <c r="F253" s="94">
        <v>1</v>
      </c>
      <c r="G253" s="95">
        <v>205.8</v>
      </c>
      <c r="H253" s="96">
        <f t="shared" si="46"/>
        <v>205.8</v>
      </c>
      <c r="I253" s="97"/>
      <c r="J253" s="98">
        <v>1</v>
      </c>
      <c r="K253" s="106">
        <f t="shared" si="49"/>
        <v>1</v>
      </c>
      <c r="L253" s="96">
        <f t="shared" si="50"/>
        <v>205.8</v>
      </c>
      <c r="M253" s="100"/>
      <c r="N253" s="101">
        <v>130</v>
      </c>
      <c r="O253" s="102">
        <f t="shared" si="40"/>
        <v>2E-3</v>
      </c>
      <c r="P253" s="96">
        <f t="shared" si="41"/>
        <v>53.508000000000003</v>
      </c>
      <c r="R253" s="103">
        <v>6</v>
      </c>
      <c r="S253" s="103">
        <f t="shared" si="47"/>
        <v>5</v>
      </c>
      <c r="T253" s="103">
        <f t="shared" si="48"/>
        <v>1234.8000000000002</v>
      </c>
      <c r="U253" s="140" t="s">
        <v>525</v>
      </c>
      <c r="V253" s="141" t="s">
        <v>694</v>
      </c>
      <c r="W253" s="141" t="s">
        <v>693</v>
      </c>
      <c r="X253" s="142" t="s">
        <v>690</v>
      </c>
    </row>
    <row r="254" spans="2:24" s="103" customFormat="1" ht="24.75" customHeight="1" x14ac:dyDescent="0.2">
      <c r="B254" s="93">
        <v>250</v>
      </c>
      <c r="C254" s="138" t="s">
        <v>251</v>
      </c>
      <c r="D254" s="168" t="s">
        <v>637</v>
      </c>
      <c r="E254" s="138" t="s">
        <v>70</v>
      </c>
      <c r="F254" s="94">
        <v>1</v>
      </c>
      <c r="G254" s="95">
        <v>205.8</v>
      </c>
      <c r="H254" s="96">
        <f t="shared" si="46"/>
        <v>205.8</v>
      </c>
      <c r="I254" s="97"/>
      <c r="J254" s="98">
        <v>1</v>
      </c>
      <c r="K254" s="106">
        <f t="shared" si="49"/>
        <v>1</v>
      </c>
      <c r="L254" s="96">
        <f t="shared" si="50"/>
        <v>205.8</v>
      </c>
      <c r="M254" s="100"/>
      <c r="N254" s="101">
        <v>130</v>
      </c>
      <c r="O254" s="102">
        <f t="shared" si="40"/>
        <v>2E-3</v>
      </c>
      <c r="P254" s="96">
        <f t="shared" si="41"/>
        <v>53.508000000000003</v>
      </c>
      <c r="R254" s="103">
        <v>12</v>
      </c>
      <c r="S254" s="103">
        <f t="shared" si="47"/>
        <v>11</v>
      </c>
      <c r="T254" s="103">
        <f t="shared" si="48"/>
        <v>2469.6000000000004</v>
      </c>
      <c r="U254" s="140" t="s">
        <v>525</v>
      </c>
      <c r="V254" s="141" t="s">
        <v>694</v>
      </c>
      <c r="W254" s="141" t="s">
        <v>693</v>
      </c>
      <c r="X254" s="142" t="s">
        <v>690</v>
      </c>
    </row>
    <row r="255" spans="2:24" s="103" customFormat="1" ht="24.75" customHeight="1" x14ac:dyDescent="0.2">
      <c r="B255" s="93">
        <v>251</v>
      </c>
      <c r="C255" s="138" t="s">
        <v>252</v>
      </c>
      <c r="D255" s="168" t="s">
        <v>637</v>
      </c>
      <c r="E255" s="138" t="s">
        <v>70</v>
      </c>
      <c r="F255" s="94">
        <v>1</v>
      </c>
      <c r="G255" s="95">
        <v>205.8</v>
      </c>
      <c r="H255" s="96">
        <f t="shared" si="46"/>
        <v>205.8</v>
      </c>
      <c r="I255" s="97"/>
      <c r="J255" s="98">
        <v>1</v>
      </c>
      <c r="K255" s="106">
        <f t="shared" si="49"/>
        <v>1</v>
      </c>
      <c r="L255" s="96">
        <f t="shared" si="50"/>
        <v>205.8</v>
      </c>
      <c r="M255" s="100"/>
      <c r="N255" s="101">
        <v>130</v>
      </c>
      <c r="O255" s="102">
        <f t="shared" si="40"/>
        <v>2E-3</v>
      </c>
      <c r="P255" s="96">
        <f t="shared" si="41"/>
        <v>53.508000000000003</v>
      </c>
      <c r="R255" s="103">
        <v>10</v>
      </c>
      <c r="S255" s="103">
        <f t="shared" si="47"/>
        <v>9</v>
      </c>
      <c r="T255" s="103">
        <f t="shared" si="48"/>
        <v>2058</v>
      </c>
      <c r="U255" s="140" t="s">
        <v>525</v>
      </c>
      <c r="V255" s="141" t="s">
        <v>694</v>
      </c>
      <c r="W255" s="141" t="s">
        <v>693</v>
      </c>
      <c r="X255" s="142" t="s">
        <v>690</v>
      </c>
    </row>
    <row r="256" spans="2:24" s="103" customFormat="1" ht="24.75" customHeight="1" x14ac:dyDescent="0.2">
      <c r="B256" s="93">
        <v>252</v>
      </c>
      <c r="C256" s="138" t="s">
        <v>255</v>
      </c>
      <c r="D256" s="168" t="s">
        <v>640</v>
      </c>
      <c r="E256" s="138" t="s">
        <v>70</v>
      </c>
      <c r="F256" s="94">
        <v>1</v>
      </c>
      <c r="G256" s="95">
        <v>205.8</v>
      </c>
      <c r="H256" s="96">
        <f t="shared" si="46"/>
        <v>205.8</v>
      </c>
      <c r="I256" s="97"/>
      <c r="J256" s="98">
        <v>1</v>
      </c>
      <c r="K256" s="106">
        <f t="shared" si="49"/>
        <v>1</v>
      </c>
      <c r="L256" s="96">
        <f t="shared" si="50"/>
        <v>205.8</v>
      </c>
      <c r="M256" s="100"/>
      <c r="N256" s="101">
        <v>130</v>
      </c>
      <c r="O256" s="102">
        <f t="shared" si="40"/>
        <v>2E-3</v>
      </c>
      <c r="P256" s="96">
        <f t="shared" si="41"/>
        <v>53.508000000000003</v>
      </c>
      <c r="R256" s="103">
        <v>10</v>
      </c>
      <c r="S256" s="103">
        <f t="shared" si="47"/>
        <v>9</v>
      </c>
      <c r="T256" s="103">
        <f t="shared" si="48"/>
        <v>2058</v>
      </c>
      <c r="U256" s="140" t="s">
        <v>525</v>
      </c>
      <c r="V256" s="141" t="s">
        <v>694</v>
      </c>
      <c r="W256" s="141" t="s">
        <v>693</v>
      </c>
      <c r="X256" s="142" t="s">
        <v>690</v>
      </c>
    </row>
    <row r="257" spans="2:24" s="103" customFormat="1" ht="24.75" customHeight="1" x14ac:dyDescent="0.2">
      <c r="B257" s="93">
        <v>253</v>
      </c>
      <c r="C257" s="138" t="s">
        <v>284</v>
      </c>
      <c r="D257" s="168" t="s">
        <v>645</v>
      </c>
      <c r="E257" s="138" t="s">
        <v>70</v>
      </c>
      <c r="F257" s="94">
        <v>1</v>
      </c>
      <c r="G257" s="95">
        <v>205.8</v>
      </c>
      <c r="H257" s="96">
        <f t="shared" si="46"/>
        <v>205.8</v>
      </c>
      <c r="I257" s="97"/>
      <c r="J257" s="98">
        <v>1</v>
      </c>
      <c r="K257" s="106">
        <f t="shared" si="49"/>
        <v>1</v>
      </c>
      <c r="L257" s="96">
        <f t="shared" si="50"/>
        <v>205.8</v>
      </c>
      <c r="M257" s="100"/>
      <c r="N257" s="101">
        <v>130</v>
      </c>
      <c r="O257" s="102">
        <f t="shared" si="40"/>
        <v>2E-3</v>
      </c>
      <c r="P257" s="96">
        <f t="shared" si="41"/>
        <v>53.508000000000003</v>
      </c>
      <c r="S257" s="103">
        <f t="shared" si="47"/>
        <v>-1</v>
      </c>
      <c r="T257" s="103">
        <f t="shared" si="48"/>
        <v>0</v>
      </c>
      <c r="U257" s="140" t="s">
        <v>525</v>
      </c>
      <c r="V257" s="141" t="s">
        <v>694</v>
      </c>
      <c r="W257" s="141" t="s">
        <v>693</v>
      </c>
      <c r="X257" s="142" t="s">
        <v>690</v>
      </c>
    </row>
    <row r="258" spans="2:24" s="103" customFormat="1" ht="24.75" customHeight="1" x14ac:dyDescent="0.2">
      <c r="B258" s="93">
        <v>254</v>
      </c>
      <c r="C258" s="138" t="s">
        <v>289</v>
      </c>
      <c r="D258" s="168" t="s">
        <v>645</v>
      </c>
      <c r="E258" s="138" t="s">
        <v>70</v>
      </c>
      <c r="F258" s="94">
        <v>1</v>
      </c>
      <c r="G258" s="95">
        <v>205.8</v>
      </c>
      <c r="H258" s="96">
        <f t="shared" si="46"/>
        <v>205.8</v>
      </c>
      <c r="I258" s="97"/>
      <c r="J258" s="98">
        <v>1</v>
      </c>
      <c r="K258" s="106">
        <f t="shared" si="49"/>
        <v>1</v>
      </c>
      <c r="L258" s="96">
        <f t="shared" si="50"/>
        <v>205.8</v>
      </c>
      <c r="M258" s="100"/>
      <c r="N258" s="101">
        <v>130</v>
      </c>
      <c r="O258" s="102">
        <f t="shared" si="40"/>
        <v>2E-3</v>
      </c>
      <c r="P258" s="96">
        <f t="shared" si="41"/>
        <v>53.508000000000003</v>
      </c>
      <c r="R258" s="103">
        <v>3</v>
      </c>
      <c r="S258" s="103">
        <f t="shared" si="47"/>
        <v>2</v>
      </c>
      <c r="T258" s="103">
        <f t="shared" si="48"/>
        <v>617.40000000000009</v>
      </c>
      <c r="U258" s="140" t="s">
        <v>525</v>
      </c>
      <c r="V258" s="141" t="s">
        <v>694</v>
      </c>
      <c r="W258" s="141" t="s">
        <v>693</v>
      </c>
      <c r="X258" s="142" t="s">
        <v>690</v>
      </c>
    </row>
    <row r="259" spans="2:24" s="103" customFormat="1" ht="24.75" customHeight="1" x14ac:dyDescent="0.2">
      <c r="B259" s="93">
        <v>255</v>
      </c>
      <c r="C259" s="138" t="s">
        <v>328</v>
      </c>
      <c r="D259" s="168" t="s">
        <v>618</v>
      </c>
      <c r="E259" s="138" t="s">
        <v>70</v>
      </c>
      <c r="F259" s="94">
        <v>1</v>
      </c>
      <c r="G259" s="95">
        <v>205.8</v>
      </c>
      <c r="H259" s="96">
        <f t="shared" si="46"/>
        <v>205.8</v>
      </c>
      <c r="I259" s="97"/>
      <c r="J259" s="98">
        <v>1</v>
      </c>
      <c r="K259" s="106">
        <f t="shared" si="49"/>
        <v>1</v>
      </c>
      <c r="L259" s="96">
        <f t="shared" si="50"/>
        <v>205.8</v>
      </c>
      <c r="M259" s="100"/>
      <c r="N259" s="101">
        <v>130</v>
      </c>
      <c r="O259" s="102">
        <f t="shared" si="40"/>
        <v>2E-3</v>
      </c>
      <c r="P259" s="96">
        <f t="shared" si="41"/>
        <v>53.508000000000003</v>
      </c>
      <c r="R259" s="103">
        <v>8</v>
      </c>
      <c r="S259" s="103">
        <f t="shared" si="47"/>
        <v>7</v>
      </c>
      <c r="T259" s="103">
        <f t="shared" si="48"/>
        <v>1646.4</v>
      </c>
      <c r="U259" s="140" t="s">
        <v>525</v>
      </c>
      <c r="V259" s="141" t="s">
        <v>694</v>
      </c>
      <c r="W259" s="141" t="s">
        <v>693</v>
      </c>
      <c r="X259" s="142" t="s">
        <v>690</v>
      </c>
    </row>
    <row r="260" spans="2:24" s="103" customFormat="1" ht="24.75" customHeight="1" x14ac:dyDescent="0.2">
      <c r="B260" s="93">
        <v>256</v>
      </c>
      <c r="C260" s="138" t="s">
        <v>620</v>
      </c>
      <c r="D260" s="168" t="s">
        <v>329</v>
      </c>
      <c r="E260" s="138" t="s">
        <v>70</v>
      </c>
      <c r="F260" s="94">
        <v>101</v>
      </c>
      <c r="G260" s="95">
        <v>6</v>
      </c>
      <c r="H260" s="96">
        <f t="shared" si="46"/>
        <v>606</v>
      </c>
      <c r="I260" s="97"/>
      <c r="J260" s="98">
        <v>101</v>
      </c>
      <c r="K260" s="106">
        <f t="shared" si="49"/>
        <v>1</v>
      </c>
      <c r="L260" s="96">
        <f t="shared" si="50"/>
        <v>606</v>
      </c>
      <c r="M260" s="100"/>
      <c r="N260" s="101">
        <v>130</v>
      </c>
      <c r="O260" s="102">
        <f t="shared" si="40"/>
        <v>2E-3</v>
      </c>
      <c r="P260" s="96">
        <f t="shared" si="41"/>
        <v>157.56</v>
      </c>
      <c r="R260" s="103">
        <v>2</v>
      </c>
      <c r="S260" s="103">
        <f t="shared" si="47"/>
        <v>-99</v>
      </c>
      <c r="T260" s="103">
        <f t="shared" si="48"/>
        <v>12</v>
      </c>
      <c r="U260" s="140" t="s">
        <v>525</v>
      </c>
      <c r="V260" s="141" t="s">
        <v>694</v>
      </c>
      <c r="W260" s="141" t="s">
        <v>693</v>
      </c>
      <c r="X260" s="142" t="s">
        <v>680</v>
      </c>
    </row>
    <row r="261" spans="2:24" s="103" customFormat="1" ht="24.75" customHeight="1" x14ac:dyDescent="0.2">
      <c r="B261" s="93">
        <v>257</v>
      </c>
      <c r="C261" s="138" t="s">
        <v>620</v>
      </c>
      <c r="D261" s="168" t="s">
        <v>329</v>
      </c>
      <c r="E261" s="138" t="s">
        <v>70</v>
      </c>
      <c r="F261" s="94">
        <v>100</v>
      </c>
      <c r="G261" s="95">
        <v>6</v>
      </c>
      <c r="H261" s="96">
        <f t="shared" si="46"/>
        <v>600</v>
      </c>
      <c r="I261" s="97"/>
      <c r="J261" s="98">
        <v>100</v>
      </c>
      <c r="K261" s="106">
        <f t="shared" si="49"/>
        <v>1</v>
      </c>
      <c r="L261" s="96">
        <f t="shared" si="50"/>
        <v>600</v>
      </c>
      <c r="M261" s="100"/>
      <c r="N261" s="101">
        <v>130</v>
      </c>
      <c r="O261" s="102">
        <f t="shared" si="40"/>
        <v>2E-3</v>
      </c>
      <c r="P261" s="96">
        <f t="shared" si="41"/>
        <v>156</v>
      </c>
      <c r="R261" s="103">
        <v>4</v>
      </c>
      <c r="S261" s="103">
        <f t="shared" si="47"/>
        <v>-96</v>
      </c>
      <c r="T261" s="103">
        <f t="shared" si="48"/>
        <v>24</v>
      </c>
      <c r="U261" s="140" t="s">
        <v>525</v>
      </c>
      <c r="V261" s="141" t="s">
        <v>694</v>
      </c>
      <c r="W261" s="141" t="s">
        <v>693</v>
      </c>
      <c r="X261" s="142" t="s">
        <v>680</v>
      </c>
    </row>
    <row r="262" spans="2:24" s="103" customFormat="1" ht="24.75" customHeight="1" x14ac:dyDescent="0.2">
      <c r="B262" s="93">
        <v>258</v>
      </c>
      <c r="C262" s="138" t="s">
        <v>620</v>
      </c>
      <c r="D262" s="168" t="s">
        <v>329</v>
      </c>
      <c r="E262" s="138" t="s">
        <v>70</v>
      </c>
      <c r="F262" s="94">
        <v>100</v>
      </c>
      <c r="G262" s="95">
        <v>6</v>
      </c>
      <c r="H262" s="96">
        <f t="shared" si="46"/>
        <v>600</v>
      </c>
      <c r="I262" s="97"/>
      <c r="J262" s="98">
        <v>100</v>
      </c>
      <c r="K262" s="106">
        <f t="shared" si="49"/>
        <v>1</v>
      </c>
      <c r="L262" s="96">
        <f t="shared" si="50"/>
        <v>600</v>
      </c>
      <c r="M262" s="100"/>
      <c r="N262" s="101">
        <v>130</v>
      </c>
      <c r="O262" s="102">
        <f t="shared" ref="O262:O305" si="51">0.2%</f>
        <v>2E-3</v>
      </c>
      <c r="P262" s="96">
        <f t="shared" ref="P262:P305" si="52">(O262*N262)*L262</f>
        <v>156</v>
      </c>
      <c r="R262" s="103">
        <v>53</v>
      </c>
      <c r="S262" s="103">
        <f t="shared" si="47"/>
        <v>-47</v>
      </c>
      <c r="T262" s="103">
        <f t="shared" si="48"/>
        <v>318</v>
      </c>
      <c r="U262" s="140" t="s">
        <v>525</v>
      </c>
      <c r="V262" s="141" t="s">
        <v>694</v>
      </c>
      <c r="W262" s="141" t="s">
        <v>693</v>
      </c>
      <c r="X262" s="142" t="s">
        <v>680</v>
      </c>
    </row>
    <row r="263" spans="2:24" s="103" customFormat="1" ht="24.75" customHeight="1" x14ac:dyDescent="0.2">
      <c r="B263" s="93">
        <v>259</v>
      </c>
      <c r="C263" s="138" t="s">
        <v>620</v>
      </c>
      <c r="D263" s="168" t="s">
        <v>329</v>
      </c>
      <c r="E263" s="138" t="s">
        <v>70</v>
      </c>
      <c r="F263" s="94">
        <v>100</v>
      </c>
      <c r="G263" s="95">
        <v>6</v>
      </c>
      <c r="H263" s="96">
        <f t="shared" si="46"/>
        <v>600</v>
      </c>
      <c r="I263" s="97"/>
      <c r="J263" s="98">
        <v>100</v>
      </c>
      <c r="K263" s="106">
        <f t="shared" si="49"/>
        <v>1</v>
      </c>
      <c r="L263" s="96">
        <f t="shared" si="50"/>
        <v>600</v>
      </c>
      <c r="M263" s="100"/>
      <c r="N263" s="101">
        <v>130</v>
      </c>
      <c r="O263" s="102">
        <f t="shared" si="51"/>
        <v>2E-3</v>
      </c>
      <c r="P263" s="96">
        <f t="shared" si="52"/>
        <v>156</v>
      </c>
      <c r="R263" s="103">
        <v>6</v>
      </c>
      <c r="S263" s="103">
        <f t="shared" si="47"/>
        <v>-94</v>
      </c>
      <c r="T263" s="103">
        <f t="shared" si="48"/>
        <v>36</v>
      </c>
      <c r="U263" s="140" t="s">
        <v>525</v>
      </c>
      <c r="V263" s="141" t="s">
        <v>694</v>
      </c>
      <c r="W263" s="141" t="s">
        <v>693</v>
      </c>
      <c r="X263" s="142" t="s">
        <v>680</v>
      </c>
    </row>
    <row r="264" spans="2:24" s="103" customFormat="1" ht="24.75" customHeight="1" x14ac:dyDescent="0.2">
      <c r="B264" s="93">
        <v>260</v>
      </c>
      <c r="C264" s="138" t="s">
        <v>620</v>
      </c>
      <c r="D264" s="168" t="s">
        <v>329</v>
      </c>
      <c r="E264" s="138" t="s">
        <v>70</v>
      </c>
      <c r="F264" s="94">
        <v>100</v>
      </c>
      <c r="G264" s="95">
        <v>6</v>
      </c>
      <c r="H264" s="96">
        <f t="shared" si="46"/>
        <v>600</v>
      </c>
      <c r="I264" s="97"/>
      <c r="J264" s="98">
        <v>100</v>
      </c>
      <c r="K264" s="106">
        <f t="shared" si="49"/>
        <v>1</v>
      </c>
      <c r="L264" s="96">
        <f t="shared" si="50"/>
        <v>600</v>
      </c>
      <c r="M264" s="100"/>
      <c r="N264" s="101">
        <v>130</v>
      </c>
      <c r="O264" s="102">
        <f t="shared" si="51"/>
        <v>2E-3</v>
      </c>
      <c r="P264" s="96">
        <f t="shared" si="52"/>
        <v>156</v>
      </c>
      <c r="R264" s="103">
        <v>4</v>
      </c>
      <c r="S264" s="103">
        <f t="shared" si="47"/>
        <v>-96</v>
      </c>
      <c r="T264" s="103">
        <f t="shared" si="48"/>
        <v>24</v>
      </c>
      <c r="U264" s="140" t="s">
        <v>525</v>
      </c>
      <c r="V264" s="141" t="s">
        <v>694</v>
      </c>
      <c r="W264" s="141" t="s">
        <v>693</v>
      </c>
      <c r="X264" s="142" t="s">
        <v>680</v>
      </c>
    </row>
    <row r="265" spans="2:24" s="103" customFormat="1" ht="24.75" customHeight="1" x14ac:dyDescent="0.2">
      <c r="B265" s="93">
        <v>261</v>
      </c>
      <c r="C265" s="138" t="s">
        <v>620</v>
      </c>
      <c r="D265" s="168" t="s">
        <v>329</v>
      </c>
      <c r="E265" s="138" t="s">
        <v>70</v>
      </c>
      <c r="F265" s="94">
        <v>100</v>
      </c>
      <c r="G265" s="95">
        <v>6</v>
      </c>
      <c r="H265" s="96">
        <f t="shared" si="46"/>
        <v>600</v>
      </c>
      <c r="I265" s="97"/>
      <c r="J265" s="98">
        <v>100</v>
      </c>
      <c r="K265" s="106">
        <f t="shared" si="49"/>
        <v>1</v>
      </c>
      <c r="L265" s="96">
        <f t="shared" si="50"/>
        <v>600</v>
      </c>
      <c r="M265" s="100"/>
      <c r="N265" s="101">
        <v>130</v>
      </c>
      <c r="O265" s="102">
        <f t="shared" si="51"/>
        <v>2E-3</v>
      </c>
      <c r="P265" s="96">
        <f t="shared" si="52"/>
        <v>156</v>
      </c>
      <c r="R265" s="103">
        <v>465</v>
      </c>
      <c r="S265" s="103">
        <f t="shared" si="47"/>
        <v>365</v>
      </c>
      <c r="T265" s="103">
        <f t="shared" si="48"/>
        <v>2790</v>
      </c>
      <c r="U265" s="140" t="s">
        <v>525</v>
      </c>
      <c r="V265" s="141" t="s">
        <v>694</v>
      </c>
      <c r="W265" s="141" t="s">
        <v>693</v>
      </c>
      <c r="X265" s="142" t="s">
        <v>680</v>
      </c>
    </row>
    <row r="266" spans="2:24" s="103" customFormat="1" ht="24.75" customHeight="1" x14ac:dyDescent="0.2">
      <c r="B266" s="93">
        <v>262</v>
      </c>
      <c r="C266" s="138" t="s">
        <v>620</v>
      </c>
      <c r="D266" s="168" t="s">
        <v>329</v>
      </c>
      <c r="E266" s="138" t="s">
        <v>70</v>
      </c>
      <c r="F266" s="94">
        <v>100</v>
      </c>
      <c r="G266" s="95">
        <v>6</v>
      </c>
      <c r="H266" s="96">
        <f t="shared" si="46"/>
        <v>600</v>
      </c>
      <c r="I266" s="97"/>
      <c r="J266" s="98">
        <v>100</v>
      </c>
      <c r="K266" s="106">
        <f t="shared" si="49"/>
        <v>1</v>
      </c>
      <c r="L266" s="96">
        <f t="shared" si="50"/>
        <v>600</v>
      </c>
      <c r="M266" s="100"/>
      <c r="N266" s="101">
        <v>130</v>
      </c>
      <c r="O266" s="102">
        <f t="shared" si="51"/>
        <v>2E-3</v>
      </c>
      <c r="P266" s="96">
        <f t="shared" si="52"/>
        <v>156</v>
      </c>
      <c r="R266" s="103">
        <v>97</v>
      </c>
      <c r="S266" s="103">
        <f t="shared" si="47"/>
        <v>-3</v>
      </c>
      <c r="T266" s="103">
        <f t="shared" si="48"/>
        <v>582</v>
      </c>
      <c r="U266" s="140" t="s">
        <v>525</v>
      </c>
      <c r="V266" s="141" t="s">
        <v>694</v>
      </c>
      <c r="W266" s="141" t="s">
        <v>693</v>
      </c>
      <c r="X266" s="142" t="s">
        <v>680</v>
      </c>
    </row>
    <row r="267" spans="2:24" s="103" customFormat="1" ht="24.75" customHeight="1" x14ac:dyDescent="0.2">
      <c r="B267" s="93">
        <v>263</v>
      </c>
      <c r="C267" s="138" t="s">
        <v>620</v>
      </c>
      <c r="D267" s="168" t="s">
        <v>329</v>
      </c>
      <c r="E267" s="138" t="s">
        <v>70</v>
      </c>
      <c r="F267" s="94">
        <v>100</v>
      </c>
      <c r="G267" s="95">
        <v>6</v>
      </c>
      <c r="H267" s="96">
        <f t="shared" si="46"/>
        <v>600</v>
      </c>
      <c r="I267" s="97"/>
      <c r="J267" s="98">
        <v>100</v>
      </c>
      <c r="K267" s="106">
        <f t="shared" si="49"/>
        <v>1</v>
      </c>
      <c r="L267" s="96">
        <f t="shared" si="50"/>
        <v>600</v>
      </c>
      <c r="M267" s="100"/>
      <c r="N267" s="101">
        <v>130</v>
      </c>
      <c r="O267" s="102">
        <f t="shared" si="51"/>
        <v>2E-3</v>
      </c>
      <c r="P267" s="96">
        <f t="shared" si="52"/>
        <v>156</v>
      </c>
      <c r="R267" s="103">
        <v>12</v>
      </c>
      <c r="S267" s="103">
        <f t="shared" si="47"/>
        <v>-88</v>
      </c>
      <c r="T267" s="103">
        <f t="shared" si="48"/>
        <v>72</v>
      </c>
      <c r="U267" s="140" t="s">
        <v>525</v>
      </c>
      <c r="V267" s="141" t="s">
        <v>694</v>
      </c>
      <c r="W267" s="141" t="s">
        <v>693</v>
      </c>
      <c r="X267" s="142" t="s">
        <v>680</v>
      </c>
    </row>
    <row r="268" spans="2:24" s="103" customFormat="1" ht="24.75" customHeight="1" x14ac:dyDescent="0.2">
      <c r="B268" s="93">
        <v>264</v>
      </c>
      <c r="C268" s="138" t="s">
        <v>620</v>
      </c>
      <c r="D268" s="168" t="s">
        <v>329</v>
      </c>
      <c r="E268" s="138" t="s">
        <v>70</v>
      </c>
      <c r="F268" s="94">
        <v>100</v>
      </c>
      <c r="G268" s="95">
        <v>6</v>
      </c>
      <c r="H268" s="96">
        <f t="shared" si="46"/>
        <v>600</v>
      </c>
      <c r="I268" s="97"/>
      <c r="J268" s="98">
        <v>100</v>
      </c>
      <c r="K268" s="106">
        <f t="shared" si="49"/>
        <v>1</v>
      </c>
      <c r="L268" s="96">
        <f t="shared" si="50"/>
        <v>600</v>
      </c>
      <c r="M268" s="100"/>
      <c r="N268" s="101">
        <v>130</v>
      </c>
      <c r="O268" s="102">
        <f t="shared" si="51"/>
        <v>2E-3</v>
      </c>
      <c r="P268" s="96">
        <f t="shared" si="52"/>
        <v>156</v>
      </c>
      <c r="R268" s="103">
        <v>3</v>
      </c>
      <c r="S268" s="103">
        <f t="shared" si="47"/>
        <v>-97</v>
      </c>
      <c r="T268" s="103">
        <f t="shared" si="48"/>
        <v>18</v>
      </c>
      <c r="U268" s="140" t="s">
        <v>525</v>
      </c>
      <c r="V268" s="141" t="s">
        <v>694</v>
      </c>
      <c r="W268" s="141" t="s">
        <v>693</v>
      </c>
      <c r="X268" s="142" t="s">
        <v>680</v>
      </c>
    </row>
    <row r="269" spans="2:24" s="103" customFormat="1" ht="24.75" customHeight="1" x14ac:dyDescent="0.2">
      <c r="B269" s="93">
        <v>265</v>
      </c>
      <c r="C269" s="138" t="s">
        <v>620</v>
      </c>
      <c r="D269" s="168" t="s">
        <v>329</v>
      </c>
      <c r="E269" s="138" t="s">
        <v>70</v>
      </c>
      <c r="F269" s="94">
        <v>100</v>
      </c>
      <c r="G269" s="95">
        <v>6</v>
      </c>
      <c r="H269" s="96">
        <f t="shared" si="46"/>
        <v>600</v>
      </c>
      <c r="I269" s="97"/>
      <c r="J269" s="98">
        <v>100</v>
      </c>
      <c r="K269" s="106">
        <f t="shared" si="49"/>
        <v>1</v>
      </c>
      <c r="L269" s="96">
        <f t="shared" si="50"/>
        <v>600</v>
      </c>
      <c r="M269" s="100"/>
      <c r="N269" s="101">
        <v>130</v>
      </c>
      <c r="O269" s="102">
        <f t="shared" si="51"/>
        <v>2E-3</v>
      </c>
      <c r="P269" s="96">
        <f t="shared" si="52"/>
        <v>156</v>
      </c>
      <c r="U269" s="140" t="s">
        <v>525</v>
      </c>
      <c r="V269" s="141" t="s">
        <v>694</v>
      </c>
      <c r="W269" s="141" t="s">
        <v>693</v>
      </c>
      <c r="X269" s="142" t="s">
        <v>680</v>
      </c>
    </row>
    <row r="270" spans="2:24" s="103" customFormat="1" ht="24.75" customHeight="1" x14ac:dyDescent="0.2">
      <c r="B270" s="93">
        <v>266</v>
      </c>
      <c r="C270" s="138" t="s">
        <v>620</v>
      </c>
      <c r="D270" s="168" t="s">
        <v>329</v>
      </c>
      <c r="E270" s="138" t="s">
        <v>70</v>
      </c>
      <c r="F270" s="94">
        <v>100</v>
      </c>
      <c r="G270" s="95">
        <v>6</v>
      </c>
      <c r="H270" s="96">
        <f t="shared" si="46"/>
        <v>600</v>
      </c>
      <c r="I270" s="97"/>
      <c r="J270" s="98">
        <v>100</v>
      </c>
      <c r="K270" s="106">
        <f t="shared" si="49"/>
        <v>1</v>
      </c>
      <c r="L270" s="96">
        <f t="shared" si="50"/>
        <v>600</v>
      </c>
      <c r="M270" s="100"/>
      <c r="N270" s="101">
        <v>130</v>
      </c>
      <c r="O270" s="102">
        <f t="shared" si="51"/>
        <v>2E-3</v>
      </c>
      <c r="P270" s="96">
        <f t="shared" si="52"/>
        <v>156</v>
      </c>
      <c r="U270" s="140" t="s">
        <v>525</v>
      </c>
      <c r="V270" s="141" t="s">
        <v>694</v>
      </c>
      <c r="W270" s="141" t="s">
        <v>693</v>
      </c>
      <c r="X270" s="142" t="s">
        <v>680</v>
      </c>
    </row>
    <row r="271" spans="2:24" s="103" customFormat="1" ht="24.75" customHeight="1" x14ac:dyDescent="0.2">
      <c r="B271" s="93">
        <v>267</v>
      </c>
      <c r="C271" s="138" t="s">
        <v>620</v>
      </c>
      <c r="D271" s="168" t="s">
        <v>329</v>
      </c>
      <c r="E271" s="138" t="s">
        <v>70</v>
      </c>
      <c r="F271" s="94">
        <v>100</v>
      </c>
      <c r="G271" s="95">
        <v>6</v>
      </c>
      <c r="H271" s="96">
        <f t="shared" si="46"/>
        <v>600</v>
      </c>
      <c r="I271" s="97"/>
      <c r="J271" s="98">
        <v>100</v>
      </c>
      <c r="K271" s="106">
        <f t="shared" si="49"/>
        <v>1</v>
      </c>
      <c r="L271" s="96">
        <f t="shared" si="50"/>
        <v>600</v>
      </c>
      <c r="M271" s="100"/>
      <c r="N271" s="101">
        <v>130</v>
      </c>
      <c r="O271" s="102">
        <f t="shared" si="51"/>
        <v>2E-3</v>
      </c>
      <c r="P271" s="96">
        <f t="shared" si="52"/>
        <v>156</v>
      </c>
      <c r="U271" s="140" t="s">
        <v>525</v>
      </c>
      <c r="V271" s="141" t="s">
        <v>694</v>
      </c>
      <c r="W271" s="141" t="s">
        <v>693</v>
      </c>
      <c r="X271" s="142" t="s">
        <v>680</v>
      </c>
    </row>
    <row r="272" spans="2:24" s="103" customFormat="1" ht="24.75" customHeight="1" x14ac:dyDescent="0.2">
      <c r="B272" s="93">
        <v>268</v>
      </c>
      <c r="C272" s="138" t="s">
        <v>620</v>
      </c>
      <c r="D272" s="168" t="s">
        <v>329</v>
      </c>
      <c r="E272" s="138" t="s">
        <v>70</v>
      </c>
      <c r="F272" s="94">
        <v>100</v>
      </c>
      <c r="G272" s="95">
        <v>6</v>
      </c>
      <c r="H272" s="96">
        <f t="shared" si="46"/>
        <v>600</v>
      </c>
      <c r="I272" s="97"/>
      <c r="J272" s="98">
        <v>100</v>
      </c>
      <c r="K272" s="106">
        <f t="shared" si="49"/>
        <v>1</v>
      </c>
      <c r="L272" s="96">
        <f t="shared" si="50"/>
        <v>600</v>
      </c>
      <c r="M272" s="100"/>
      <c r="N272" s="101">
        <v>130</v>
      </c>
      <c r="O272" s="102">
        <f t="shared" si="51"/>
        <v>2E-3</v>
      </c>
      <c r="P272" s="96">
        <f t="shared" si="52"/>
        <v>156</v>
      </c>
      <c r="U272" s="140" t="s">
        <v>525</v>
      </c>
      <c r="V272" s="141" t="s">
        <v>694</v>
      </c>
      <c r="W272" s="141" t="s">
        <v>693</v>
      </c>
      <c r="X272" s="142" t="s">
        <v>680</v>
      </c>
    </row>
    <row r="273" spans="2:24" s="103" customFormat="1" ht="24.75" customHeight="1" x14ac:dyDescent="0.2">
      <c r="B273" s="93">
        <v>269</v>
      </c>
      <c r="C273" s="138" t="s">
        <v>620</v>
      </c>
      <c r="D273" s="168" t="s">
        <v>329</v>
      </c>
      <c r="E273" s="138" t="s">
        <v>70</v>
      </c>
      <c r="F273" s="94">
        <v>100</v>
      </c>
      <c r="G273" s="95">
        <v>6</v>
      </c>
      <c r="H273" s="96">
        <f t="shared" si="46"/>
        <v>600</v>
      </c>
      <c r="I273" s="97"/>
      <c r="J273" s="98">
        <v>100</v>
      </c>
      <c r="K273" s="106">
        <f t="shared" si="49"/>
        <v>1</v>
      </c>
      <c r="L273" s="96">
        <f t="shared" si="50"/>
        <v>600</v>
      </c>
      <c r="M273" s="100"/>
      <c r="N273" s="101">
        <v>130</v>
      </c>
      <c r="O273" s="102">
        <f t="shared" si="51"/>
        <v>2E-3</v>
      </c>
      <c r="P273" s="96">
        <f t="shared" si="52"/>
        <v>156</v>
      </c>
      <c r="U273" s="140" t="s">
        <v>525</v>
      </c>
      <c r="V273" s="141" t="s">
        <v>694</v>
      </c>
      <c r="W273" s="141" t="s">
        <v>693</v>
      </c>
      <c r="X273" s="142" t="s">
        <v>680</v>
      </c>
    </row>
    <row r="274" spans="2:24" s="103" customFormat="1" ht="24.75" customHeight="1" x14ac:dyDescent="0.2">
      <c r="B274" s="93">
        <v>270</v>
      </c>
      <c r="C274" s="138" t="s">
        <v>620</v>
      </c>
      <c r="D274" s="168" t="s">
        <v>329</v>
      </c>
      <c r="E274" s="138" t="s">
        <v>70</v>
      </c>
      <c r="F274" s="94">
        <v>100</v>
      </c>
      <c r="G274" s="95">
        <v>6</v>
      </c>
      <c r="H274" s="96">
        <f t="shared" si="46"/>
        <v>600</v>
      </c>
      <c r="I274" s="97"/>
      <c r="J274" s="98">
        <v>100</v>
      </c>
      <c r="K274" s="106">
        <f t="shared" si="49"/>
        <v>1</v>
      </c>
      <c r="L274" s="96">
        <f t="shared" si="50"/>
        <v>600</v>
      </c>
      <c r="M274" s="100"/>
      <c r="N274" s="101">
        <v>130</v>
      </c>
      <c r="O274" s="102">
        <f t="shared" si="51"/>
        <v>2E-3</v>
      </c>
      <c r="P274" s="96">
        <f t="shared" si="52"/>
        <v>156</v>
      </c>
      <c r="U274" s="140" t="s">
        <v>525</v>
      </c>
      <c r="V274" s="141" t="s">
        <v>694</v>
      </c>
      <c r="W274" s="141" t="s">
        <v>693</v>
      </c>
      <c r="X274" s="142" t="s">
        <v>680</v>
      </c>
    </row>
    <row r="275" spans="2:24" s="103" customFormat="1" ht="24.75" customHeight="1" x14ac:dyDescent="0.2">
      <c r="B275" s="93">
        <v>271</v>
      </c>
      <c r="C275" s="138" t="s">
        <v>620</v>
      </c>
      <c r="D275" s="168" t="s">
        <v>329</v>
      </c>
      <c r="E275" s="138" t="s">
        <v>70</v>
      </c>
      <c r="F275" s="94">
        <v>100</v>
      </c>
      <c r="G275" s="95">
        <v>6</v>
      </c>
      <c r="H275" s="96">
        <f t="shared" si="46"/>
        <v>600</v>
      </c>
      <c r="I275" s="97"/>
      <c r="J275" s="98">
        <v>100</v>
      </c>
      <c r="K275" s="106">
        <f t="shared" si="49"/>
        <v>1</v>
      </c>
      <c r="L275" s="96">
        <f t="shared" si="50"/>
        <v>600</v>
      </c>
      <c r="M275" s="100"/>
      <c r="N275" s="101">
        <v>130</v>
      </c>
      <c r="O275" s="102">
        <f t="shared" si="51"/>
        <v>2E-3</v>
      </c>
      <c r="P275" s="96">
        <f t="shared" si="52"/>
        <v>156</v>
      </c>
      <c r="U275" s="140" t="s">
        <v>525</v>
      </c>
      <c r="V275" s="141" t="s">
        <v>694</v>
      </c>
      <c r="W275" s="141" t="s">
        <v>693</v>
      </c>
      <c r="X275" s="142" t="s">
        <v>680</v>
      </c>
    </row>
    <row r="276" spans="2:24" s="103" customFormat="1" ht="24.75" customHeight="1" x14ac:dyDescent="0.2">
      <c r="B276" s="93">
        <v>272</v>
      </c>
      <c r="C276" s="138" t="s">
        <v>620</v>
      </c>
      <c r="D276" s="168" t="s">
        <v>329</v>
      </c>
      <c r="E276" s="138" t="s">
        <v>70</v>
      </c>
      <c r="F276" s="94">
        <v>100</v>
      </c>
      <c r="G276" s="95">
        <v>6</v>
      </c>
      <c r="H276" s="96">
        <f t="shared" ref="H276:H305" si="53">F276*G276</f>
        <v>600</v>
      </c>
      <c r="I276" s="97"/>
      <c r="J276" s="98">
        <v>100</v>
      </c>
      <c r="K276" s="106">
        <f>J276/F276</f>
        <v>1</v>
      </c>
      <c r="L276" s="96">
        <f>J276*G276</f>
        <v>600</v>
      </c>
      <c r="M276" s="100"/>
      <c r="N276" s="101">
        <v>130</v>
      </c>
      <c r="O276" s="102">
        <f t="shared" si="51"/>
        <v>2E-3</v>
      </c>
      <c r="P276" s="96">
        <f t="shared" si="52"/>
        <v>156</v>
      </c>
      <c r="R276" s="103">
        <v>36</v>
      </c>
      <c r="S276" s="103">
        <f t="shared" ref="S276:S298" si="54">R276-J276</f>
        <v>-64</v>
      </c>
      <c r="T276" s="103">
        <f t="shared" ref="T276:T298" si="55">R276*G276</f>
        <v>216</v>
      </c>
      <c r="U276" s="140" t="s">
        <v>525</v>
      </c>
      <c r="V276" s="141" t="s">
        <v>694</v>
      </c>
      <c r="W276" s="141" t="s">
        <v>693</v>
      </c>
      <c r="X276" s="142" t="s">
        <v>680</v>
      </c>
    </row>
    <row r="277" spans="2:24" s="103" customFormat="1" ht="24.75" customHeight="1" x14ac:dyDescent="0.2">
      <c r="B277" s="93">
        <v>273</v>
      </c>
      <c r="C277" s="138" t="s">
        <v>620</v>
      </c>
      <c r="D277" s="168" t="s">
        <v>329</v>
      </c>
      <c r="E277" s="138" t="s">
        <v>70</v>
      </c>
      <c r="F277" s="94">
        <v>100</v>
      </c>
      <c r="G277" s="95">
        <v>6</v>
      </c>
      <c r="H277" s="96">
        <f t="shared" si="53"/>
        <v>600</v>
      </c>
      <c r="I277" s="97"/>
      <c r="J277" s="98">
        <v>100</v>
      </c>
      <c r="K277" s="106">
        <f t="shared" ref="K277:K305" si="56">J277/F277</f>
        <v>1</v>
      </c>
      <c r="L277" s="96">
        <f>J277*G277</f>
        <v>600</v>
      </c>
      <c r="M277" s="100"/>
      <c r="N277" s="101">
        <v>130</v>
      </c>
      <c r="O277" s="102">
        <f t="shared" si="51"/>
        <v>2E-3</v>
      </c>
      <c r="P277" s="96">
        <f t="shared" si="52"/>
        <v>156</v>
      </c>
      <c r="R277" s="103">
        <v>4</v>
      </c>
      <c r="S277" s="103">
        <f t="shared" si="54"/>
        <v>-96</v>
      </c>
      <c r="T277" s="103">
        <f t="shared" si="55"/>
        <v>24</v>
      </c>
      <c r="U277" s="140" t="s">
        <v>525</v>
      </c>
      <c r="V277" s="141" t="s">
        <v>694</v>
      </c>
      <c r="W277" s="141" t="s">
        <v>693</v>
      </c>
      <c r="X277" s="142" t="s">
        <v>680</v>
      </c>
    </row>
    <row r="278" spans="2:24" s="103" customFormat="1" ht="24.75" customHeight="1" x14ac:dyDescent="0.2">
      <c r="B278" s="93">
        <v>274</v>
      </c>
      <c r="C278" s="138" t="s">
        <v>620</v>
      </c>
      <c r="D278" s="168" t="s">
        <v>329</v>
      </c>
      <c r="E278" s="138" t="s">
        <v>70</v>
      </c>
      <c r="F278" s="94">
        <v>100</v>
      </c>
      <c r="G278" s="95">
        <v>6</v>
      </c>
      <c r="H278" s="96">
        <f t="shared" si="53"/>
        <v>600</v>
      </c>
      <c r="I278" s="97"/>
      <c r="J278" s="98">
        <v>100</v>
      </c>
      <c r="K278" s="106">
        <f t="shared" si="56"/>
        <v>1</v>
      </c>
      <c r="L278" s="96">
        <f t="shared" ref="L278:L305" si="57">J278*G278</f>
        <v>600</v>
      </c>
      <c r="M278" s="100"/>
      <c r="N278" s="101">
        <v>130</v>
      </c>
      <c r="O278" s="102">
        <f t="shared" si="51"/>
        <v>2E-3</v>
      </c>
      <c r="P278" s="96">
        <f t="shared" si="52"/>
        <v>156</v>
      </c>
      <c r="R278" s="103">
        <v>112</v>
      </c>
      <c r="S278" s="103">
        <f t="shared" si="54"/>
        <v>12</v>
      </c>
      <c r="T278" s="103">
        <f t="shared" si="55"/>
        <v>672</v>
      </c>
      <c r="U278" s="140" t="s">
        <v>525</v>
      </c>
      <c r="V278" s="141" t="s">
        <v>694</v>
      </c>
      <c r="W278" s="141" t="s">
        <v>693</v>
      </c>
      <c r="X278" s="142" t="s">
        <v>680</v>
      </c>
    </row>
    <row r="279" spans="2:24" s="103" customFormat="1" ht="24.75" customHeight="1" x14ac:dyDescent="0.2">
      <c r="B279" s="93">
        <v>275</v>
      </c>
      <c r="C279" s="138" t="s">
        <v>620</v>
      </c>
      <c r="D279" s="168" t="s">
        <v>329</v>
      </c>
      <c r="E279" s="138" t="s">
        <v>70</v>
      </c>
      <c r="F279" s="94">
        <v>100</v>
      </c>
      <c r="G279" s="95">
        <v>6</v>
      </c>
      <c r="H279" s="96">
        <f t="shared" si="53"/>
        <v>600</v>
      </c>
      <c r="I279" s="97"/>
      <c r="J279" s="98">
        <v>100</v>
      </c>
      <c r="K279" s="106">
        <f t="shared" si="56"/>
        <v>1</v>
      </c>
      <c r="L279" s="96">
        <f t="shared" si="57"/>
        <v>600</v>
      </c>
      <c r="M279" s="100"/>
      <c r="N279" s="101">
        <v>130</v>
      </c>
      <c r="O279" s="102">
        <f t="shared" si="51"/>
        <v>2E-3</v>
      </c>
      <c r="P279" s="96">
        <f t="shared" si="52"/>
        <v>156</v>
      </c>
      <c r="R279" s="103">
        <v>30</v>
      </c>
      <c r="S279" s="103">
        <f t="shared" si="54"/>
        <v>-70</v>
      </c>
      <c r="T279" s="103">
        <f t="shared" si="55"/>
        <v>180</v>
      </c>
      <c r="U279" s="140" t="s">
        <v>525</v>
      </c>
      <c r="V279" s="141" t="s">
        <v>694</v>
      </c>
      <c r="W279" s="141" t="s">
        <v>693</v>
      </c>
      <c r="X279" s="142" t="s">
        <v>680</v>
      </c>
    </row>
    <row r="280" spans="2:24" s="103" customFormat="1" ht="24.75" customHeight="1" x14ac:dyDescent="0.2">
      <c r="B280" s="93">
        <v>276</v>
      </c>
      <c r="C280" s="138" t="s">
        <v>620</v>
      </c>
      <c r="D280" s="168" t="s">
        <v>329</v>
      </c>
      <c r="E280" s="138" t="s">
        <v>70</v>
      </c>
      <c r="F280" s="94">
        <v>100</v>
      </c>
      <c r="G280" s="95">
        <v>6</v>
      </c>
      <c r="H280" s="96">
        <f t="shared" si="53"/>
        <v>600</v>
      </c>
      <c r="I280" s="97"/>
      <c r="J280" s="98">
        <v>100</v>
      </c>
      <c r="K280" s="106">
        <f t="shared" si="56"/>
        <v>1</v>
      </c>
      <c r="L280" s="96">
        <f t="shared" si="57"/>
        <v>600</v>
      </c>
      <c r="M280" s="100"/>
      <c r="N280" s="101">
        <v>130</v>
      </c>
      <c r="O280" s="102">
        <f t="shared" si="51"/>
        <v>2E-3</v>
      </c>
      <c r="P280" s="96">
        <f t="shared" si="52"/>
        <v>156</v>
      </c>
      <c r="R280" s="103">
        <v>54</v>
      </c>
      <c r="S280" s="103">
        <f t="shared" si="54"/>
        <v>-46</v>
      </c>
      <c r="T280" s="103">
        <f t="shared" si="55"/>
        <v>324</v>
      </c>
      <c r="U280" s="140" t="s">
        <v>525</v>
      </c>
      <c r="V280" s="141" t="s">
        <v>694</v>
      </c>
      <c r="W280" s="141" t="s">
        <v>693</v>
      </c>
      <c r="X280" s="142" t="s">
        <v>680</v>
      </c>
    </row>
    <row r="281" spans="2:24" s="103" customFormat="1" ht="24.75" customHeight="1" x14ac:dyDescent="0.2">
      <c r="B281" s="93">
        <v>277</v>
      </c>
      <c r="C281" s="138" t="s">
        <v>620</v>
      </c>
      <c r="D281" s="168" t="s">
        <v>329</v>
      </c>
      <c r="E281" s="138" t="s">
        <v>70</v>
      </c>
      <c r="F281" s="94">
        <v>100</v>
      </c>
      <c r="G281" s="95">
        <v>6</v>
      </c>
      <c r="H281" s="96">
        <f t="shared" si="53"/>
        <v>600</v>
      </c>
      <c r="I281" s="97"/>
      <c r="J281" s="98">
        <v>100</v>
      </c>
      <c r="K281" s="106">
        <f t="shared" si="56"/>
        <v>1</v>
      </c>
      <c r="L281" s="96">
        <f t="shared" si="57"/>
        <v>600</v>
      </c>
      <c r="M281" s="100"/>
      <c r="N281" s="101">
        <v>130</v>
      </c>
      <c r="O281" s="102">
        <f t="shared" si="51"/>
        <v>2E-3</v>
      </c>
      <c r="P281" s="96">
        <f t="shared" si="52"/>
        <v>156</v>
      </c>
      <c r="R281" s="103">
        <v>14</v>
      </c>
      <c r="S281" s="103">
        <f t="shared" si="54"/>
        <v>-86</v>
      </c>
      <c r="T281" s="103">
        <f t="shared" si="55"/>
        <v>84</v>
      </c>
      <c r="U281" s="140" t="s">
        <v>525</v>
      </c>
      <c r="V281" s="141" t="s">
        <v>694</v>
      </c>
      <c r="W281" s="141" t="s">
        <v>693</v>
      </c>
      <c r="X281" s="142" t="s">
        <v>680</v>
      </c>
    </row>
    <row r="282" spans="2:24" s="103" customFormat="1" ht="24.75" customHeight="1" x14ac:dyDescent="0.2">
      <c r="B282" s="93">
        <v>278</v>
      </c>
      <c r="C282" s="138" t="s">
        <v>620</v>
      </c>
      <c r="D282" s="168" t="s">
        <v>329</v>
      </c>
      <c r="E282" s="138" t="s">
        <v>70</v>
      </c>
      <c r="F282" s="94">
        <v>100</v>
      </c>
      <c r="G282" s="95">
        <v>6</v>
      </c>
      <c r="H282" s="96">
        <f t="shared" si="53"/>
        <v>600</v>
      </c>
      <c r="I282" s="97"/>
      <c r="J282" s="98">
        <v>100</v>
      </c>
      <c r="K282" s="106">
        <f t="shared" si="56"/>
        <v>1</v>
      </c>
      <c r="L282" s="96">
        <f t="shared" si="57"/>
        <v>600</v>
      </c>
      <c r="M282" s="100"/>
      <c r="N282" s="101">
        <v>130</v>
      </c>
      <c r="O282" s="102">
        <f t="shared" si="51"/>
        <v>2E-3</v>
      </c>
      <c r="P282" s="96">
        <f t="shared" si="52"/>
        <v>156</v>
      </c>
      <c r="R282" s="103">
        <v>10</v>
      </c>
      <c r="S282" s="103">
        <f t="shared" si="54"/>
        <v>-90</v>
      </c>
      <c r="T282" s="103">
        <f t="shared" si="55"/>
        <v>60</v>
      </c>
      <c r="U282" s="140" t="s">
        <v>525</v>
      </c>
      <c r="V282" s="141" t="s">
        <v>694</v>
      </c>
      <c r="W282" s="141" t="s">
        <v>693</v>
      </c>
      <c r="X282" s="142" t="s">
        <v>680</v>
      </c>
    </row>
    <row r="283" spans="2:24" s="103" customFormat="1" ht="24.75" customHeight="1" x14ac:dyDescent="0.2">
      <c r="B283" s="93">
        <v>279</v>
      </c>
      <c r="C283" s="138" t="s">
        <v>621</v>
      </c>
      <c r="D283" s="168" t="s">
        <v>330</v>
      </c>
      <c r="E283" s="138" t="s">
        <v>70</v>
      </c>
      <c r="F283" s="94">
        <v>34</v>
      </c>
      <c r="G283" s="95">
        <v>10</v>
      </c>
      <c r="H283" s="96">
        <f t="shared" si="53"/>
        <v>340</v>
      </c>
      <c r="I283" s="97"/>
      <c r="J283" s="98">
        <v>34</v>
      </c>
      <c r="K283" s="106">
        <f t="shared" si="56"/>
        <v>1</v>
      </c>
      <c r="L283" s="96">
        <f t="shared" si="57"/>
        <v>340</v>
      </c>
      <c r="M283" s="100"/>
      <c r="N283" s="101">
        <v>130</v>
      </c>
      <c r="O283" s="102">
        <f t="shared" si="51"/>
        <v>2E-3</v>
      </c>
      <c r="P283" s="96">
        <f t="shared" si="52"/>
        <v>88.4</v>
      </c>
      <c r="R283" s="103">
        <v>6</v>
      </c>
      <c r="S283" s="103">
        <f t="shared" si="54"/>
        <v>-28</v>
      </c>
      <c r="T283" s="103">
        <f t="shared" si="55"/>
        <v>60</v>
      </c>
      <c r="U283" s="140" t="s">
        <v>525</v>
      </c>
      <c r="V283" s="141" t="s">
        <v>694</v>
      </c>
      <c r="W283" s="141" t="s">
        <v>693</v>
      </c>
      <c r="X283" s="142" t="s">
        <v>681</v>
      </c>
    </row>
    <row r="284" spans="2:24" s="103" customFormat="1" ht="24.75" customHeight="1" x14ac:dyDescent="0.2">
      <c r="B284" s="93">
        <v>280</v>
      </c>
      <c r="C284" s="138" t="s">
        <v>622</v>
      </c>
      <c r="D284" s="168" t="s">
        <v>331</v>
      </c>
      <c r="E284" s="138" t="s">
        <v>70</v>
      </c>
      <c r="F284" s="94">
        <v>40</v>
      </c>
      <c r="G284" s="95">
        <v>19</v>
      </c>
      <c r="H284" s="96">
        <f t="shared" si="53"/>
        <v>760</v>
      </c>
      <c r="I284" s="97"/>
      <c r="J284" s="98">
        <v>40</v>
      </c>
      <c r="K284" s="106">
        <f t="shared" si="56"/>
        <v>1</v>
      </c>
      <c r="L284" s="96">
        <f t="shared" si="57"/>
        <v>760</v>
      </c>
      <c r="M284" s="100"/>
      <c r="N284" s="101">
        <v>130</v>
      </c>
      <c r="O284" s="102">
        <f t="shared" si="51"/>
        <v>2E-3</v>
      </c>
      <c r="P284" s="96">
        <f t="shared" si="52"/>
        <v>197.6</v>
      </c>
      <c r="R284" s="103">
        <v>12</v>
      </c>
      <c r="S284" s="103">
        <f t="shared" si="54"/>
        <v>-28</v>
      </c>
      <c r="T284" s="103">
        <f t="shared" si="55"/>
        <v>228</v>
      </c>
      <c r="U284" s="140" t="s">
        <v>525</v>
      </c>
      <c r="V284" s="141" t="s">
        <v>694</v>
      </c>
      <c r="W284" s="141" t="s">
        <v>693</v>
      </c>
      <c r="X284" s="142" t="s">
        <v>682</v>
      </c>
    </row>
    <row r="285" spans="2:24" s="103" customFormat="1" ht="24.75" customHeight="1" x14ac:dyDescent="0.2">
      <c r="B285" s="93">
        <v>281</v>
      </c>
      <c r="C285" s="138" t="s">
        <v>622</v>
      </c>
      <c r="D285" s="168" t="s">
        <v>331</v>
      </c>
      <c r="E285" s="138" t="s">
        <v>70</v>
      </c>
      <c r="F285" s="94">
        <v>40</v>
      </c>
      <c r="G285" s="95">
        <v>19</v>
      </c>
      <c r="H285" s="96">
        <f t="shared" si="53"/>
        <v>760</v>
      </c>
      <c r="I285" s="97"/>
      <c r="J285" s="98">
        <v>40</v>
      </c>
      <c r="K285" s="106">
        <f t="shared" si="56"/>
        <v>1</v>
      </c>
      <c r="L285" s="96">
        <f t="shared" si="57"/>
        <v>760</v>
      </c>
      <c r="M285" s="100"/>
      <c r="N285" s="101">
        <v>130</v>
      </c>
      <c r="O285" s="102">
        <f t="shared" si="51"/>
        <v>2E-3</v>
      </c>
      <c r="P285" s="96">
        <f t="shared" si="52"/>
        <v>197.6</v>
      </c>
      <c r="R285" s="103">
        <v>10</v>
      </c>
      <c r="S285" s="103">
        <f t="shared" si="54"/>
        <v>-30</v>
      </c>
      <c r="T285" s="103">
        <f t="shared" si="55"/>
        <v>190</v>
      </c>
      <c r="U285" s="140" t="s">
        <v>525</v>
      </c>
      <c r="V285" s="141" t="s">
        <v>694</v>
      </c>
      <c r="W285" s="141" t="s">
        <v>693</v>
      </c>
      <c r="X285" s="142" t="s">
        <v>682</v>
      </c>
    </row>
    <row r="286" spans="2:24" s="103" customFormat="1" ht="24.75" customHeight="1" x14ac:dyDescent="0.2">
      <c r="B286" s="93">
        <v>282</v>
      </c>
      <c r="C286" s="138" t="s">
        <v>622</v>
      </c>
      <c r="D286" s="168" t="s">
        <v>331</v>
      </c>
      <c r="E286" s="138" t="s">
        <v>70</v>
      </c>
      <c r="F286" s="94">
        <v>40</v>
      </c>
      <c r="G286" s="95">
        <v>19</v>
      </c>
      <c r="H286" s="96">
        <f t="shared" si="53"/>
        <v>760</v>
      </c>
      <c r="I286" s="97"/>
      <c r="J286" s="98">
        <v>40</v>
      </c>
      <c r="K286" s="106">
        <f t="shared" si="56"/>
        <v>1</v>
      </c>
      <c r="L286" s="96">
        <f t="shared" si="57"/>
        <v>760</v>
      </c>
      <c r="M286" s="100"/>
      <c r="N286" s="101">
        <v>130</v>
      </c>
      <c r="O286" s="102">
        <f t="shared" si="51"/>
        <v>2E-3</v>
      </c>
      <c r="P286" s="96">
        <f t="shared" si="52"/>
        <v>197.6</v>
      </c>
      <c r="R286" s="103">
        <v>10</v>
      </c>
      <c r="S286" s="103">
        <f t="shared" si="54"/>
        <v>-30</v>
      </c>
      <c r="T286" s="103">
        <f t="shared" si="55"/>
        <v>190</v>
      </c>
      <c r="U286" s="140" t="s">
        <v>525</v>
      </c>
      <c r="V286" s="141" t="s">
        <v>694</v>
      </c>
      <c r="W286" s="141" t="s">
        <v>693</v>
      </c>
      <c r="X286" s="142" t="s">
        <v>682</v>
      </c>
    </row>
    <row r="287" spans="2:24" s="103" customFormat="1" ht="24.75" customHeight="1" x14ac:dyDescent="0.2">
      <c r="B287" s="93">
        <v>283</v>
      </c>
      <c r="C287" s="138" t="s">
        <v>622</v>
      </c>
      <c r="D287" s="168" t="s">
        <v>331</v>
      </c>
      <c r="E287" s="138" t="s">
        <v>70</v>
      </c>
      <c r="F287" s="94">
        <v>40</v>
      </c>
      <c r="G287" s="95">
        <v>19</v>
      </c>
      <c r="H287" s="96">
        <f t="shared" si="53"/>
        <v>760</v>
      </c>
      <c r="I287" s="97"/>
      <c r="J287" s="98">
        <v>40</v>
      </c>
      <c r="K287" s="106">
        <f t="shared" si="56"/>
        <v>1</v>
      </c>
      <c r="L287" s="96">
        <f t="shared" si="57"/>
        <v>760</v>
      </c>
      <c r="M287" s="100"/>
      <c r="N287" s="101">
        <v>130</v>
      </c>
      <c r="O287" s="102">
        <f t="shared" si="51"/>
        <v>2E-3</v>
      </c>
      <c r="P287" s="96">
        <f t="shared" si="52"/>
        <v>197.6</v>
      </c>
      <c r="S287" s="103">
        <f t="shared" si="54"/>
        <v>-40</v>
      </c>
      <c r="T287" s="103">
        <f t="shared" si="55"/>
        <v>0</v>
      </c>
      <c r="U287" s="140" t="s">
        <v>525</v>
      </c>
      <c r="V287" s="141" t="s">
        <v>694</v>
      </c>
      <c r="W287" s="141" t="s">
        <v>693</v>
      </c>
      <c r="X287" s="142" t="s">
        <v>682</v>
      </c>
    </row>
    <row r="288" spans="2:24" s="103" customFormat="1" ht="24.75" customHeight="1" x14ac:dyDescent="0.2">
      <c r="B288" s="93">
        <v>284</v>
      </c>
      <c r="C288" s="138" t="s">
        <v>622</v>
      </c>
      <c r="D288" s="168" t="s">
        <v>331</v>
      </c>
      <c r="E288" s="138" t="s">
        <v>70</v>
      </c>
      <c r="F288" s="94">
        <v>28</v>
      </c>
      <c r="G288" s="95">
        <v>19</v>
      </c>
      <c r="H288" s="96">
        <f t="shared" si="53"/>
        <v>532</v>
      </c>
      <c r="I288" s="97"/>
      <c r="J288" s="98">
        <v>28</v>
      </c>
      <c r="K288" s="106">
        <f t="shared" si="56"/>
        <v>1</v>
      </c>
      <c r="L288" s="96">
        <f t="shared" si="57"/>
        <v>532</v>
      </c>
      <c r="M288" s="100"/>
      <c r="N288" s="101">
        <v>130</v>
      </c>
      <c r="O288" s="102">
        <f t="shared" si="51"/>
        <v>2E-3</v>
      </c>
      <c r="P288" s="96">
        <f t="shared" si="52"/>
        <v>138.32</v>
      </c>
      <c r="R288" s="103">
        <v>3</v>
      </c>
      <c r="S288" s="103">
        <f t="shared" si="54"/>
        <v>-25</v>
      </c>
      <c r="T288" s="103">
        <f t="shared" si="55"/>
        <v>57</v>
      </c>
      <c r="U288" s="140" t="s">
        <v>525</v>
      </c>
      <c r="V288" s="141" t="s">
        <v>694</v>
      </c>
      <c r="W288" s="141" t="s">
        <v>693</v>
      </c>
      <c r="X288" s="142" t="s">
        <v>682</v>
      </c>
    </row>
    <row r="289" spans="2:24" s="103" customFormat="1" ht="24.75" customHeight="1" x14ac:dyDescent="0.2">
      <c r="B289" s="93">
        <v>285</v>
      </c>
      <c r="C289" s="138" t="s">
        <v>623</v>
      </c>
      <c r="D289" s="168" t="s">
        <v>332</v>
      </c>
      <c r="E289" s="138" t="s">
        <v>70</v>
      </c>
      <c r="F289" s="94">
        <v>30</v>
      </c>
      <c r="G289" s="95">
        <v>24</v>
      </c>
      <c r="H289" s="96">
        <f t="shared" si="53"/>
        <v>720</v>
      </c>
      <c r="I289" s="97"/>
      <c r="J289" s="98">
        <v>30</v>
      </c>
      <c r="K289" s="106">
        <f t="shared" si="56"/>
        <v>1</v>
      </c>
      <c r="L289" s="96">
        <f t="shared" si="57"/>
        <v>720</v>
      </c>
      <c r="M289" s="100"/>
      <c r="N289" s="101">
        <v>130</v>
      </c>
      <c r="O289" s="102">
        <f t="shared" si="51"/>
        <v>2E-3</v>
      </c>
      <c r="P289" s="96">
        <f t="shared" si="52"/>
        <v>187.20000000000002</v>
      </c>
      <c r="R289" s="103">
        <v>8</v>
      </c>
      <c r="S289" s="103">
        <f t="shared" si="54"/>
        <v>-22</v>
      </c>
      <c r="T289" s="103">
        <f t="shared" si="55"/>
        <v>192</v>
      </c>
      <c r="U289" s="140" t="s">
        <v>525</v>
      </c>
      <c r="V289" s="141" t="s">
        <v>694</v>
      </c>
      <c r="W289" s="141" t="s">
        <v>693</v>
      </c>
      <c r="X289" s="142" t="s">
        <v>683</v>
      </c>
    </row>
    <row r="290" spans="2:24" s="103" customFormat="1" ht="24.75" customHeight="1" x14ac:dyDescent="0.2">
      <c r="B290" s="93">
        <v>286</v>
      </c>
      <c r="C290" s="138" t="s">
        <v>623</v>
      </c>
      <c r="D290" s="168" t="s">
        <v>332</v>
      </c>
      <c r="E290" s="138" t="s">
        <v>70</v>
      </c>
      <c r="F290" s="94">
        <v>30</v>
      </c>
      <c r="G290" s="95">
        <v>24</v>
      </c>
      <c r="H290" s="96">
        <f t="shared" si="53"/>
        <v>720</v>
      </c>
      <c r="I290" s="97"/>
      <c r="J290" s="98">
        <v>30</v>
      </c>
      <c r="K290" s="106">
        <f t="shared" si="56"/>
        <v>1</v>
      </c>
      <c r="L290" s="96">
        <f t="shared" si="57"/>
        <v>720</v>
      </c>
      <c r="M290" s="100"/>
      <c r="N290" s="101">
        <v>130</v>
      </c>
      <c r="O290" s="102">
        <f t="shared" si="51"/>
        <v>2E-3</v>
      </c>
      <c r="P290" s="96">
        <f t="shared" si="52"/>
        <v>187.20000000000002</v>
      </c>
      <c r="R290" s="103">
        <v>2</v>
      </c>
      <c r="S290" s="103">
        <f t="shared" si="54"/>
        <v>-28</v>
      </c>
      <c r="T290" s="103">
        <f t="shared" si="55"/>
        <v>48</v>
      </c>
      <c r="U290" s="140" t="s">
        <v>525</v>
      </c>
      <c r="V290" s="141" t="s">
        <v>694</v>
      </c>
      <c r="W290" s="141" t="s">
        <v>693</v>
      </c>
      <c r="X290" s="142" t="s">
        <v>683</v>
      </c>
    </row>
    <row r="291" spans="2:24" s="103" customFormat="1" ht="24.75" customHeight="1" x14ac:dyDescent="0.2">
      <c r="B291" s="93">
        <v>287</v>
      </c>
      <c r="C291" s="138" t="s">
        <v>623</v>
      </c>
      <c r="D291" s="168" t="s">
        <v>332</v>
      </c>
      <c r="E291" s="138" t="s">
        <v>70</v>
      </c>
      <c r="F291" s="94">
        <v>30</v>
      </c>
      <c r="G291" s="95">
        <v>24</v>
      </c>
      <c r="H291" s="96">
        <f t="shared" si="53"/>
        <v>720</v>
      </c>
      <c r="I291" s="97"/>
      <c r="J291" s="98">
        <v>30</v>
      </c>
      <c r="K291" s="106">
        <f t="shared" si="56"/>
        <v>1</v>
      </c>
      <c r="L291" s="96">
        <f t="shared" si="57"/>
        <v>720</v>
      </c>
      <c r="M291" s="100"/>
      <c r="N291" s="101">
        <v>130</v>
      </c>
      <c r="O291" s="102">
        <f t="shared" si="51"/>
        <v>2E-3</v>
      </c>
      <c r="P291" s="96">
        <f t="shared" si="52"/>
        <v>187.20000000000002</v>
      </c>
      <c r="R291" s="103">
        <v>4</v>
      </c>
      <c r="S291" s="103">
        <f t="shared" si="54"/>
        <v>-26</v>
      </c>
      <c r="T291" s="103">
        <f t="shared" si="55"/>
        <v>96</v>
      </c>
      <c r="U291" s="140" t="s">
        <v>525</v>
      </c>
      <c r="V291" s="141" t="s">
        <v>694</v>
      </c>
      <c r="W291" s="141" t="s">
        <v>693</v>
      </c>
      <c r="X291" s="142" t="s">
        <v>683</v>
      </c>
    </row>
    <row r="292" spans="2:24" s="103" customFormat="1" ht="24.75" customHeight="1" x14ac:dyDescent="0.2">
      <c r="B292" s="93">
        <v>288</v>
      </c>
      <c r="C292" s="138" t="s">
        <v>623</v>
      </c>
      <c r="D292" s="168" t="s">
        <v>332</v>
      </c>
      <c r="E292" s="138" t="s">
        <v>70</v>
      </c>
      <c r="F292" s="94">
        <v>30</v>
      </c>
      <c r="G292" s="95">
        <v>24</v>
      </c>
      <c r="H292" s="96">
        <f t="shared" si="53"/>
        <v>720</v>
      </c>
      <c r="I292" s="97"/>
      <c r="J292" s="98">
        <v>30</v>
      </c>
      <c r="K292" s="106">
        <f t="shared" si="56"/>
        <v>1</v>
      </c>
      <c r="L292" s="96">
        <f t="shared" si="57"/>
        <v>720</v>
      </c>
      <c r="M292" s="100"/>
      <c r="N292" s="101">
        <v>130</v>
      </c>
      <c r="O292" s="102">
        <f t="shared" si="51"/>
        <v>2E-3</v>
      </c>
      <c r="P292" s="96">
        <f t="shared" si="52"/>
        <v>187.20000000000002</v>
      </c>
      <c r="R292" s="103">
        <v>53</v>
      </c>
      <c r="S292" s="103">
        <f t="shared" si="54"/>
        <v>23</v>
      </c>
      <c r="T292" s="103">
        <f t="shared" si="55"/>
        <v>1272</v>
      </c>
      <c r="U292" s="140" t="s">
        <v>525</v>
      </c>
      <c r="V292" s="141" t="s">
        <v>694</v>
      </c>
      <c r="W292" s="141" t="s">
        <v>693</v>
      </c>
      <c r="X292" s="142" t="s">
        <v>683</v>
      </c>
    </row>
    <row r="293" spans="2:24" s="103" customFormat="1" ht="24.75" customHeight="1" x14ac:dyDescent="0.2">
      <c r="B293" s="93">
        <v>289</v>
      </c>
      <c r="C293" s="138" t="s">
        <v>623</v>
      </c>
      <c r="D293" s="168" t="s">
        <v>332</v>
      </c>
      <c r="E293" s="138" t="s">
        <v>70</v>
      </c>
      <c r="F293" s="94">
        <v>30</v>
      </c>
      <c r="G293" s="95">
        <v>24</v>
      </c>
      <c r="H293" s="96">
        <f t="shared" si="53"/>
        <v>720</v>
      </c>
      <c r="I293" s="97"/>
      <c r="J293" s="98">
        <v>30</v>
      </c>
      <c r="K293" s="106">
        <f t="shared" si="56"/>
        <v>1</v>
      </c>
      <c r="L293" s="96">
        <f t="shared" si="57"/>
        <v>720</v>
      </c>
      <c r="M293" s="100"/>
      <c r="N293" s="101">
        <v>130</v>
      </c>
      <c r="O293" s="102">
        <f t="shared" si="51"/>
        <v>2E-3</v>
      </c>
      <c r="P293" s="96">
        <f t="shared" si="52"/>
        <v>187.20000000000002</v>
      </c>
      <c r="R293" s="103">
        <v>6</v>
      </c>
      <c r="S293" s="103">
        <f t="shared" si="54"/>
        <v>-24</v>
      </c>
      <c r="T293" s="103">
        <f t="shared" si="55"/>
        <v>144</v>
      </c>
      <c r="U293" s="140" t="s">
        <v>525</v>
      </c>
      <c r="V293" s="141" t="s">
        <v>694</v>
      </c>
      <c r="W293" s="141" t="s">
        <v>693</v>
      </c>
      <c r="X293" s="142" t="s">
        <v>683</v>
      </c>
    </row>
    <row r="294" spans="2:24" s="103" customFormat="1" ht="24.75" customHeight="1" x14ac:dyDescent="0.2">
      <c r="B294" s="93">
        <v>290</v>
      </c>
      <c r="C294" s="138" t="s">
        <v>623</v>
      </c>
      <c r="D294" s="168" t="s">
        <v>332</v>
      </c>
      <c r="E294" s="138" t="s">
        <v>70</v>
      </c>
      <c r="F294" s="94">
        <v>17</v>
      </c>
      <c r="G294" s="95">
        <v>24</v>
      </c>
      <c r="H294" s="96">
        <f t="shared" si="53"/>
        <v>408</v>
      </c>
      <c r="I294" s="97"/>
      <c r="J294" s="98">
        <v>17</v>
      </c>
      <c r="K294" s="106">
        <f t="shared" si="56"/>
        <v>1</v>
      </c>
      <c r="L294" s="96">
        <f t="shared" si="57"/>
        <v>408</v>
      </c>
      <c r="M294" s="100"/>
      <c r="N294" s="101">
        <v>130</v>
      </c>
      <c r="O294" s="102">
        <f t="shared" si="51"/>
        <v>2E-3</v>
      </c>
      <c r="P294" s="96">
        <f t="shared" si="52"/>
        <v>106.08</v>
      </c>
      <c r="R294" s="103">
        <v>4</v>
      </c>
      <c r="S294" s="103">
        <f t="shared" si="54"/>
        <v>-13</v>
      </c>
      <c r="T294" s="103">
        <f t="shared" si="55"/>
        <v>96</v>
      </c>
      <c r="U294" s="140" t="s">
        <v>525</v>
      </c>
      <c r="V294" s="141" t="s">
        <v>694</v>
      </c>
      <c r="W294" s="141" t="s">
        <v>693</v>
      </c>
      <c r="X294" s="142" t="s">
        <v>683</v>
      </c>
    </row>
    <row r="295" spans="2:24" s="103" customFormat="1" ht="24.75" customHeight="1" x14ac:dyDescent="0.2">
      <c r="B295" s="93">
        <v>291</v>
      </c>
      <c r="C295" s="138" t="s">
        <v>624</v>
      </c>
      <c r="D295" s="168" t="s">
        <v>333</v>
      </c>
      <c r="E295" s="138" t="s">
        <v>70</v>
      </c>
      <c r="F295" s="94">
        <v>20</v>
      </c>
      <c r="G295" s="95">
        <v>39</v>
      </c>
      <c r="H295" s="96">
        <f t="shared" si="53"/>
        <v>780</v>
      </c>
      <c r="I295" s="97"/>
      <c r="J295" s="98">
        <v>20</v>
      </c>
      <c r="K295" s="106">
        <f t="shared" si="56"/>
        <v>1</v>
      </c>
      <c r="L295" s="96">
        <f t="shared" si="57"/>
        <v>780</v>
      </c>
      <c r="M295" s="100"/>
      <c r="N295" s="101">
        <v>130</v>
      </c>
      <c r="O295" s="102">
        <f t="shared" si="51"/>
        <v>2E-3</v>
      </c>
      <c r="P295" s="96">
        <f t="shared" si="52"/>
        <v>202.8</v>
      </c>
      <c r="R295" s="103">
        <v>465</v>
      </c>
      <c r="S295" s="103">
        <f t="shared" si="54"/>
        <v>445</v>
      </c>
      <c r="T295" s="103">
        <f t="shared" si="55"/>
        <v>18135</v>
      </c>
      <c r="U295" s="140" t="s">
        <v>525</v>
      </c>
      <c r="V295" s="141" t="s">
        <v>694</v>
      </c>
      <c r="W295" s="141" t="s">
        <v>693</v>
      </c>
      <c r="X295" s="142" t="s">
        <v>684</v>
      </c>
    </row>
    <row r="296" spans="2:24" s="103" customFormat="1" ht="24.75" customHeight="1" x14ac:dyDescent="0.2">
      <c r="B296" s="93">
        <v>292</v>
      </c>
      <c r="C296" s="138" t="s">
        <v>624</v>
      </c>
      <c r="D296" s="168" t="s">
        <v>333</v>
      </c>
      <c r="E296" s="138" t="s">
        <v>70</v>
      </c>
      <c r="F296" s="94">
        <v>13</v>
      </c>
      <c r="G296" s="95">
        <v>39</v>
      </c>
      <c r="H296" s="96">
        <f t="shared" si="53"/>
        <v>507</v>
      </c>
      <c r="I296" s="97"/>
      <c r="J296" s="98">
        <v>13</v>
      </c>
      <c r="K296" s="106">
        <f t="shared" si="56"/>
        <v>1</v>
      </c>
      <c r="L296" s="96">
        <f t="shared" si="57"/>
        <v>507</v>
      </c>
      <c r="M296" s="100"/>
      <c r="N296" s="101">
        <v>130</v>
      </c>
      <c r="O296" s="102">
        <f t="shared" si="51"/>
        <v>2E-3</v>
      </c>
      <c r="P296" s="96">
        <f t="shared" si="52"/>
        <v>131.82</v>
      </c>
      <c r="R296" s="103">
        <v>97</v>
      </c>
      <c r="S296" s="103">
        <f t="shared" si="54"/>
        <v>84</v>
      </c>
      <c r="T296" s="103">
        <f t="shared" si="55"/>
        <v>3783</v>
      </c>
      <c r="U296" s="140" t="s">
        <v>525</v>
      </c>
      <c r="V296" s="141" t="s">
        <v>694</v>
      </c>
      <c r="W296" s="141" t="s">
        <v>693</v>
      </c>
      <c r="X296" s="142" t="s">
        <v>684</v>
      </c>
    </row>
    <row r="297" spans="2:24" s="103" customFormat="1" ht="24.75" customHeight="1" x14ac:dyDescent="0.2">
      <c r="B297" s="93">
        <v>293</v>
      </c>
      <c r="C297" s="138" t="s">
        <v>625</v>
      </c>
      <c r="D297" s="168" t="s">
        <v>626</v>
      </c>
      <c r="E297" s="138" t="s">
        <v>70</v>
      </c>
      <c r="F297" s="94">
        <v>400</v>
      </c>
      <c r="G297" s="95">
        <v>3</v>
      </c>
      <c r="H297" s="96">
        <f t="shared" si="53"/>
        <v>1200</v>
      </c>
      <c r="I297" s="97"/>
      <c r="J297" s="98">
        <v>400</v>
      </c>
      <c r="K297" s="106">
        <f t="shared" si="56"/>
        <v>1</v>
      </c>
      <c r="L297" s="96">
        <f t="shared" si="57"/>
        <v>1200</v>
      </c>
      <c r="M297" s="100"/>
      <c r="N297" s="101">
        <v>130</v>
      </c>
      <c r="O297" s="102">
        <f t="shared" si="51"/>
        <v>2E-3</v>
      </c>
      <c r="P297" s="96">
        <f t="shared" si="52"/>
        <v>312</v>
      </c>
      <c r="R297" s="103">
        <v>12</v>
      </c>
      <c r="S297" s="103">
        <f t="shared" si="54"/>
        <v>-388</v>
      </c>
      <c r="T297" s="103">
        <f t="shared" si="55"/>
        <v>36</v>
      </c>
      <c r="U297" s="140" t="s">
        <v>525</v>
      </c>
      <c r="V297" s="141" t="s">
        <v>694</v>
      </c>
      <c r="W297" s="141" t="s">
        <v>693</v>
      </c>
      <c r="X297" s="142" t="s">
        <v>685</v>
      </c>
    </row>
    <row r="298" spans="2:24" s="103" customFormat="1" ht="24.75" customHeight="1" x14ac:dyDescent="0.2">
      <c r="B298" s="93">
        <v>294</v>
      </c>
      <c r="C298" s="138" t="s">
        <v>625</v>
      </c>
      <c r="D298" s="168" t="s">
        <v>626</v>
      </c>
      <c r="E298" s="138" t="s">
        <v>70</v>
      </c>
      <c r="F298" s="94">
        <v>238</v>
      </c>
      <c r="G298" s="95">
        <v>3</v>
      </c>
      <c r="H298" s="96">
        <f t="shared" si="53"/>
        <v>714</v>
      </c>
      <c r="I298" s="97"/>
      <c r="J298" s="98">
        <v>238</v>
      </c>
      <c r="K298" s="106">
        <f t="shared" si="56"/>
        <v>1</v>
      </c>
      <c r="L298" s="96">
        <f t="shared" si="57"/>
        <v>714</v>
      </c>
      <c r="M298" s="100"/>
      <c r="N298" s="101">
        <v>130</v>
      </c>
      <c r="O298" s="102">
        <f t="shared" si="51"/>
        <v>2E-3</v>
      </c>
      <c r="P298" s="96">
        <f t="shared" si="52"/>
        <v>185.64000000000001</v>
      </c>
      <c r="R298" s="103">
        <v>3</v>
      </c>
      <c r="S298" s="103">
        <f t="shared" si="54"/>
        <v>-235</v>
      </c>
      <c r="T298" s="103">
        <f t="shared" si="55"/>
        <v>9</v>
      </c>
      <c r="U298" s="140" t="s">
        <v>525</v>
      </c>
      <c r="V298" s="141" t="s">
        <v>694</v>
      </c>
      <c r="W298" s="141" t="s">
        <v>693</v>
      </c>
      <c r="X298" s="142" t="s">
        <v>685</v>
      </c>
    </row>
    <row r="299" spans="2:24" s="103" customFormat="1" ht="24.75" customHeight="1" x14ac:dyDescent="0.2">
      <c r="B299" s="93">
        <v>295</v>
      </c>
      <c r="C299" s="138" t="s">
        <v>627</v>
      </c>
      <c r="D299" s="168" t="s">
        <v>628</v>
      </c>
      <c r="E299" s="138" t="s">
        <v>70</v>
      </c>
      <c r="F299" s="94">
        <v>34</v>
      </c>
      <c r="G299" s="95">
        <v>3.5</v>
      </c>
      <c r="H299" s="96">
        <f t="shared" si="53"/>
        <v>119</v>
      </c>
      <c r="I299" s="97"/>
      <c r="J299" s="98">
        <v>34</v>
      </c>
      <c r="K299" s="106">
        <f t="shared" si="56"/>
        <v>1</v>
      </c>
      <c r="L299" s="96">
        <f t="shared" si="57"/>
        <v>119</v>
      </c>
      <c r="M299" s="100"/>
      <c r="N299" s="101">
        <v>130</v>
      </c>
      <c r="O299" s="102">
        <f t="shared" si="51"/>
        <v>2E-3</v>
      </c>
      <c r="P299" s="96">
        <f t="shared" si="52"/>
        <v>30.94</v>
      </c>
      <c r="U299" s="140" t="s">
        <v>525</v>
      </c>
      <c r="V299" s="141" t="s">
        <v>694</v>
      </c>
      <c r="W299" s="141" t="s">
        <v>693</v>
      </c>
      <c r="X299" s="142" t="s">
        <v>686</v>
      </c>
    </row>
    <row r="300" spans="2:24" s="103" customFormat="1" ht="24.75" customHeight="1" x14ac:dyDescent="0.2">
      <c r="B300" s="93">
        <v>296</v>
      </c>
      <c r="C300" s="138" t="s">
        <v>629</v>
      </c>
      <c r="D300" s="168" t="s">
        <v>630</v>
      </c>
      <c r="E300" s="138" t="s">
        <v>70</v>
      </c>
      <c r="F300" s="94">
        <v>120</v>
      </c>
      <c r="G300" s="95">
        <v>3.8</v>
      </c>
      <c r="H300" s="96">
        <f t="shared" si="53"/>
        <v>456</v>
      </c>
      <c r="I300" s="97"/>
      <c r="J300" s="98">
        <v>120</v>
      </c>
      <c r="K300" s="106">
        <f t="shared" si="56"/>
        <v>1</v>
      </c>
      <c r="L300" s="96">
        <f t="shared" si="57"/>
        <v>456</v>
      </c>
      <c r="M300" s="100"/>
      <c r="N300" s="101">
        <v>130</v>
      </c>
      <c r="O300" s="102">
        <f t="shared" si="51"/>
        <v>2E-3</v>
      </c>
      <c r="P300" s="96">
        <f t="shared" si="52"/>
        <v>118.56</v>
      </c>
      <c r="U300" s="140" t="s">
        <v>525</v>
      </c>
      <c r="V300" s="141" t="s">
        <v>694</v>
      </c>
      <c r="W300" s="141" t="s">
        <v>693</v>
      </c>
      <c r="X300" s="142" t="s">
        <v>687</v>
      </c>
    </row>
    <row r="301" spans="2:24" s="103" customFormat="1" ht="24.75" customHeight="1" x14ac:dyDescent="0.2">
      <c r="B301" s="93">
        <v>297</v>
      </c>
      <c r="C301" s="138" t="s">
        <v>629</v>
      </c>
      <c r="D301" s="168" t="s">
        <v>630</v>
      </c>
      <c r="E301" s="138" t="s">
        <v>70</v>
      </c>
      <c r="F301" s="94">
        <v>68</v>
      </c>
      <c r="G301" s="95">
        <v>3.8</v>
      </c>
      <c r="H301" s="96">
        <f t="shared" si="53"/>
        <v>258.39999999999998</v>
      </c>
      <c r="I301" s="97"/>
      <c r="J301" s="98">
        <v>68</v>
      </c>
      <c r="K301" s="106">
        <f t="shared" si="56"/>
        <v>1</v>
      </c>
      <c r="L301" s="96">
        <f t="shared" si="57"/>
        <v>258.39999999999998</v>
      </c>
      <c r="M301" s="100"/>
      <c r="N301" s="101">
        <v>130</v>
      </c>
      <c r="O301" s="102">
        <f t="shared" si="51"/>
        <v>2E-3</v>
      </c>
      <c r="P301" s="96">
        <f t="shared" si="52"/>
        <v>67.183999999999997</v>
      </c>
      <c r="U301" s="140" t="s">
        <v>525</v>
      </c>
      <c r="V301" s="141" t="s">
        <v>694</v>
      </c>
      <c r="W301" s="141" t="s">
        <v>693</v>
      </c>
      <c r="X301" s="142" t="s">
        <v>687</v>
      </c>
    </row>
    <row r="302" spans="2:24" s="103" customFormat="1" ht="24.75" customHeight="1" x14ac:dyDescent="0.2">
      <c r="B302" s="93">
        <v>298</v>
      </c>
      <c r="C302" s="138" t="s">
        <v>631</v>
      </c>
      <c r="D302" s="168" t="s">
        <v>632</v>
      </c>
      <c r="E302" s="138" t="s">
        <v>70</v>
      </c>
      <c r="F302" s="94">
        <v>27</v>
      </c>
      <c r="G302" s="95">
        <v>6.5</v>
      </c>
      <c r="H302" s="96">
        <f t="shared" si="53"/>
        <v>175.5</v>
      </c>
      <c r="I302" s="97"/>
      <c r="J302" s="98">
        <v>27</v>
      </c>
      <c r="K302" s="106">
        <f t="shared" si="56"/>
        <v>1</v>
      </c>
      <c r="L302" s="96">
        <f t="shared" si="57"/>
        <v>175.5</v>
      </c>
      <c r="M302" s="100"/>
      <c r="N302" s="101">
        <v>130</v>
      </c>
      <c r="O302" s="102">
        <f t="shared" si="51"/>
        <v>2E-3</v>
      </c>
      <c r="P302" s="96">
        <f t="shared" si="52"/>
        <v>45.63</v>
      </c>
      <c r="U302" s="140" t="s">
        <v>525</v>
      </c>
      <c r="V302" s="141" t="s">
        <v>694</v>
      </c>
      <c r="W302" s="141" t="s">
        <v>693</v>
      </c>
      <c r="X302" s="142" t="s">
        <v>688</v>
      </c>
    </row>
    <row r="303" spans="2:24" s="103" customFormat="1" ht="24.75" customHeight="1" x14ac:dyDescent="0.2">
      <c r="B303" s="93">
        <v>299</v>
      </c>
      <c r="C303" s="138" t="s">
        <v>631</v>
      </c>
      <c r="D303" s="168" t="s">
        <v>632</v>
      </c>
      <c r="E303" s="138" t="s">
        <v>70</v>
      </c>
      <c r="F303" s="94">
        <v>70</v>
      </c>
      <c r="G303" s="95">
        <v>6.5</v>
      </c>
      <c r="H303" s="96">
        <f t="shared" si="53"/>
        <v>455</v>
      </c>
      <c r="I303" s="97"/>
      <c r="J303" s="98">
        <v>70</v>
      </c>
      <c r="K303" s="106">
        <f t="shared" si="56"/>
        <v>1</v>
      </c>
      <c r="L303" s="96">
        <f t="shared" si="57"/>
        <v>455</v>
      </c>
      <c r="M303" s="100"/>
      <c r="N303" s="101">
        <v>130</v>
      </c>
      <c r="O303" s="102">
        <f t="shared" si="51"/>
        <v>2E-3</v>
      </c>
      <c r="P303" s="96">
        <f t="shared" si="52"/>
        <v>118.3</v>
      </c>
      <c r="U303" s="140" t="s">
        <v>525</v>
      </c>
      <c r="V303" s="141" t="s">
        <v>694</v>
      </c>
      <c r="W303" s="141" t="s">
        <v>693</v>
      </c>
      <c r="X303" s="142" t="s">
        <v>688</v>
      </c>
    </row>
    <row r="304" spans="2:24" s="103" customFormat="1" ht="24.75" customHeight="1" x14ac:dyDescent="0.2">
      <c r="B304" s="93">
        <v>300</v>
      </c>
      <c r="C304" s="138" t="s">
        <v>631</v>
      </c>
      <c r="D304" s="168" t="s">
        <v>632</v>
      </c>
      <c r="E304" s="138" t="s">
        <v>70</v>
      </c>
      <c r="F304" s="94">
        <v>70</v>
      </c>
      <c r="G304" s="95">
        <v>6.5</v>
      </c>
      <c r="H304" s="96">
        <f t="shared" si="53"/>
        <v>455</v>
      </c>
      <c r="I304" s="97"/>
      <c r="J304" s="98">
        <v>70</v>
      </c>
      <c r="K304" s="106">
        <f t="shared" si="56"/>
        <v>1</v>
      </c>
      <c r="L304" s="96">
        <f t="shared" si="57"/>
        <v>455</v>
      </c>
      <c r="M304" s="100"/>
      <c r="N304" s="101">
        <v>130</v>
      </c>
      <c r="O304" s="102">
        <f t="shared" si="51"/>
        <v>2E-3</v>
      </c>
      <c r="P304" s="96">
        <f t="shared" si="52"/>
        <v>118.3</v>
      </c>
      <c r="U304" s="140" t="s">
        <v>525</v>
      </c>
      <c r="V304" s="141" t="s">
        <v>694</v>
      </c>
      <c r="W304" s="141" t="s">
        <v>693</v>
      </c>
      <c r="X304" s="142" t="s">
        <v>688</v>
      </c>
    </row>
    <row r="305" spans="2:24" s="103" customFormat="1" ht="24.75" customHeight="1" x14ac:dyDescent="0.2">
      <c r="B305" s="133">
        <v>301</v>
      </c>
      <c r="C305" s="139" t="s">
        <v>633</v>
      </c>
      <c r="D305" s="169" t="s">
        <v>634</v>
      </c>
      <c r="E305" s="139" t="s">
        <v>70</v>
      </c>
      <c r="F305" s="107">
        <v>33</v>
      </c>
      <c r="G305" s="108">
        <v>9.8000000000000007</v>
      </c>
      <c r="H305" s="109">
        <f t="shared" si="53"/>
        <v>323.40000000000003</v>
      </c>
      <c r="I305" s="97"/>
      <c r="J305" s="110">
        <v>33</v>
      </c>
      <c r="K305" s="111">
        <f t="shared" si="56"/>
        <v>1</v>
      </c>
      <c r="L305" s="112">
        <f t="shared" si="57"/>
        <v>323.40000000000003</v>
      </c>
      <c r="M305" s="113"/>
      <c r="N305" s="114">
        <v>130</v>
      </c>
      <c r="O305" s="147">
        <f t="shared" si="51"/>
        <v>2E-3</v>
      </c>
      <c r="P305" s="109">
        <f t="shared" si="52"/>
        <v>84.084000000000017</v>
      </c>
      <c r="U305" s="144" t="s">
        <v>525</v>
      </c>
      <c r="V305" s="145" t="s">
        <v>694</v>
      </c>
      <c r="W305" s="145" t="s">
        <v>693</v>
      </c>
      <c r="X305" s="146" t="s">
        <v>689</v>
      </c>
    </row>
    <row r="306" spans="2:24" ht="5.25" customHeight="1" x14ac:dyDescent="0.2">
      <c r="F306" s="116"/>
    </row>
    <row r="307" spans="2:24" s="130" customFormat="1" ht="21.75" thickBot="1" x14ac:dyDescent="0.25">
      <c r="B307" s="148"/>
      <c r="D307" s="119"/>
      <c r="E307" s="119"/>
      <c r="F307" s="120">
        <f>SUM(F5:F305)</f>
        <v>4038</v>
      </c>
      <c r="G307" s="121"/>
      <c r="H307" s="122">
        <f>SUM(H5:H305)</f>
        <v>70975.300000000061</v>
      </c>
      <c r="I307" s="123"/>
      <c r="J307" s="124"/>
      <c r="K307" s="125"/>
      <c r="L307" s="126">
        <f>SUM(L5:L305)</f>
        <v>70975.300000000061</v>
      </c>
      <c r="M307" s="127"/>
      <c r="N307" s="128"/>
      <c r="O307" s="125"/>
      <c r="P307" s="126">
        <f>SUM(P5:P305)</f>
        <v>18453.577999999994</v>
      </c>
      <c r="X307" s="119"/>
    </row>
    <row r="308" spans="2:24" ht="19.5" thickTop="1" x14ac:dyDescent="0.2">
      <c r="F308" s="116"/>
    </row>
    <row r="309" spans="2:24" x14ac:dyDescent="0.2">
      <c r="F309" s="116"/>
    </row>
    <row r="310" spans="2:24" s="130" customFormat="1" ht="21" x14ac:dyDescent="0.2">
      <c r="B310" s="130" t="s">
        <v>691</v>
      </c>
      <c r="C310" s="119"/>
      <c r="D310" s="119"/>
      <c r="E310" s="119"/>
      <c r="F310" s="124"/>
      <c r="G310" s="131"/>
      <c r="H310" s="119"/>
      <c r="I310" s="119"/>
      <c r="J310" s="124"/>
      <c r="K310" s="119"/>
      <c r="L310" s="121"/>
      <c r="M310" s="119"/>
      <c r="N310" s="124"/>
      <c r="O310" s="119"/>
      <c r="X310" s="132" t="s">
        <v>696</v>
      </c>
    </row>
    <row r="311" spans="2:24" s="130" customFormat="1" ht="21" x14ac:dyDescent="0.2">
      <c r="B311" s="130" t="s">
        <v>488</v>
      </c>
      <c r="C311" s="119"/>
      <c r="D311" s="119"/>
      <c r="E311" s="119"/>
      <c r="F311" s="124"/>
      <c r="G311" s="131"/>
      <c r="H311" s="119"/>
      <c r="I311" s="119"/>
      <c r="J311" s="124"/>
      <c r="K311" s="119"/>
      <c r="L311" s="121"/>
      <c r="M311" s="119"/>
      <c r="N311" s="124"/>
      <c r="O311" s="119"/>
      <c r="X311" s="132" t="s">
        <v>692</v>
      </c>
    </row>
    <row r="312" spans="2:24" s="130" customFormat="1" ht="21" x14ac:dyDescent="0.2">
      <c r="B312" s="130" t="s">
        <v>489</v>
      </c>
      <c r="C312" s="119"/>
      <c r="D312" s="119"/>
      <c r="E312" s="119"/>
      <c r="F312" s="124"/>
      <c r="G312" s="131"/>
      <c r="H312" s="119"/>
      <c r="I312" s="119"/>
      <c r="J312" s="124"/>
      <c r="K312" s="119"/>
      <c r="L312" s="121"/>
      <c r="M312" s="119"/>
      <c r="N312" s="124"/>
      <c r="O312" s="119"/>
      <c r="X312" s="132" t="s">
        <v>697</v>
      </c>
    </row>
    <row r="313" spans="2:24" s="130" customFormat="1" ht="21" x14ac:dyDescent="0.2">
      <c r="C313" s="119"/>
      <c r="D313" s="119"/>
      <c r="E313" s="119"/>
      <c r="F313" s="124"/>
      <c r="G313" s="131"/>
      <c r="H313" s="119"/>
      <c r="I313" s="119"/>
      <c r="J313" s="124"/>
      <c r="K313" s="119"/>
      <c r="L313" s="121"/>
      <c r="M313" s="119"/>
      <c r="N313" s="124"/>
      <c r="O313" s="119"/>
      <c r="P313" s="132"/>
      <c r="X313" s="119"/>
    </row>
    <row r="314" spans="2:24" ht="21" x14ac:dyDescent="0.2">
      <c r="B314" s="148" t="s">
        <v>502</v>
      </c>
      <c r="C314" s="119"/>
      <c r="D314" s="119"/>
      <c r="E314" s="119"/>
      <c r="F314" s="134"/>
      <c r="G314" s="134"/>
      <c r="H314" s="134"/>
      <c r="I314" s="130"/>
      <c r="J314" s="130"/>
      <c r="K314" s="130"/>
      <c r="L314" s="130"/>
      <c r="M314" s="130"/>
      <c r="N314" s="130" t="s">
        <v>504</v>
      </c>
      <c r="O314" s="130"/>
      <c r="P314" s="130"/>
    </row>
    <row r="315" spans="2:24" x14ac:dyDescent="0.2">
      <c r="B315" s="149"/>
      <c r="I315" s="135"/>
    </row>
    <row r="316" spans="2:24" s="130" customFormat="1" ht="21" x14ac:dyDescent="0.2">
      <c r="B316" s="148" t="s">
        <v>501</v>
      </c>
      <c r="D316" s="119"/>
      <c r="E316" s="119"/>
      <c r="F316" s="158" t="s">
        <v>503</v>
      </c>
      <c r="G316" s="158"/>
      <c r="H316" s="125"/>
      <c r="I316" s="123"/>
      <c r="J316" s="159" t="s">
        <v>703</v>
      </c>
      <c r="K316" s="159"/>
      <c r="L316" s="129"/>
      <c r="M316" s="127"/>
      <c r="N316" s="161" t="s">
        <v>698</v>
      </c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</row>
    <row r="317" spans="2:24" ht="11.25" customHeight="1" x14ac:dyDescent="0.2">
      <c r="B317" s="149"/>
      <c r="F317" s="116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</row>
    <row r="318" spans="2:24" x14ac:dyDescent="0.2">
      <c r="B318" s="134" t="s">
        <v>505</v>
      </c>
      <c r="C318" s="136"/>
      <c r="F318" s="150">
        <f>L307</f>
        <v>70975.300000000061</v>
      </c>
      <c r="G318" s="150"/>
      <c r="H318" s="164">
        <v>286351</v>
      </c>
      <c r="I318" s="134"/>
      <c r="J318" s="165">
        <f>F318*H318</f>
        <v>20323848130.300018</v>
      </c>
      <c r="K318" s="165"/>
      <c r="L318" s="134"/>
      <c r="M318" s="134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</row>
    <row r="319" spans="2:24" x14ac:dyDescent="0.2">
      <c r="B319" s="134" t="s">
        <v>506</v>
      </c>
      <c r="C319" s="136"/>
      <c r="F319" s="150">
        <v>1064.6300000000001</v>
      </c>
      <c r="G319" s="150"/>
      <c r="H319" s="164">
        <v>286351</v>
      </c>
      <c r="I319" s="134"/>
      <c r="J319" s="165">
        <f>F319*H319</f>
        <v>304857865.13000005</v>
      </c>
      <c r="K319" s="165"/>
      <c r="L319" s="134"/>
      <c r="M319" s="134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</row>
    <row r="320" spans="2:24" ht="21" x14ac:dyDescent="0.2">
      <c r="B320" s="130" t="s">
        <v>507</v>
      </c>
      <c r="C320" s="136"/>
      <c r="F320" s="151">
        <f>F318+F319</f>
        <v>72039.930000000066</v>
      </c>
      <c r="G320" s="151"/>
      <c r="H320" s="134"/>
      <c r="I320" s="134"/>
      <c r="J320" s="166">
        <f>SUM(J318:K319)</f>
        <v>20628705995.430019</v>
      </c>
      <c r="K320" s="166"/>
      <c r="L320" s="134"/>
      <c r="M320" s="134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</row>
    <row r="321" spans="2:24" x14ac:dyDescent="0.2">
      <c r="B321" s="134" t="s">
        <v>508</v>
      </c>
      <c r="C321" s="136"/>
      <c r="F321" s="150">
        <f>F318*9%</f>
        <v>6387.7770000000055</v>
      </c>
      <c r="G321" s="150"/>
      <c r="H321" s="164">
        <v>286351</v>
      </c>
      <c r="I321" s="134"/>
      <c r="J321" s="165">
        <f>F321*H321</f>
        <v>1829146331.7270017</v>
      </c>
      <c r="K321" s="165"/>
      <c r="L321" s="134"/>
      <c r="M321" s="134"/>
      <c r="N321" s="161" t="s">
        <v>695</v>
      </c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</row>
    <row r="322" spans="2:24" ht="21.75" thickBot="1" x14ac:dyDescent="0.25">
      <c r="B322" s="130" t="s">
        <v>509</v>
      </c>
      <c r="C322" s="137"/>
      <c r="D322" s="119"/>
      <c r="E322" s="119"/>
      <c r="F322" s="155">
        <f>F320+F321</f>
        <v>78427.707000000068</v>
      </c>
      <c r="G322" s="155"/>
      <c r="H322" s="134"/>
      <c r="I322" s="134"/>
      <c r="J322" s="167">
        <f>SUM(J320:K321)</f>
        <v>22457852327.157021</v>
      </c>
      <c r="K322" s="167"/>
      <c r="L322" s="134">
        <f>J322/F322</f>
        <v>286351</v>
      </c>
      <c r="M322" s="134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</row>
    <row r="323" spans="2:24" ht="11.25" customHeight="1" thickTop="1" x14ac:dyDescent="0.2">
      <c r="B323" s="136"/>
      <c r="C323" s="136"/>
      <c r="F323" s="152"/>
      <c r="G323" s="153"/>
      <c r="H323" s="134"/>
      <c r="I323" s="134"/>
      <c r="J323" s="152"/>
      <c r="K323" s="153"/>
      <c r="L323" s="134"/>
      <c r="M323" s="134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</row>
    <row r="324" spans="2:24" ht="21" x14ac:dyDescent="0.2">
      <c r="B324" s="130" t="s">
        <v>510</v>
      </c>
      <c r="C324" s="137"/>
      <c r="D324" s="119"/>
      <c r="F324" s="152"/>
      <c r="G324" s="153"/>
      <c r="H324" s="134"/>
      <c r="I324" s="134"/>
      <c r="J324" s="152"/>
      <c r="K324" s="153"/>
      <c r="L324" s="134"/>
      <c r="M324" s="134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</row>
    <row r="325" spans="2:24" x14ac:dyDescent="0.2">
      <c r="B325" s="134" t="s">
        <v>511</v>
      </c>
      <c r="C325" s="136"/>
      <c r="F325" s="154">
        <f>J325/H325</f>
        <v>-18010.001711186622</v>
      </c>
      <c r="G325" s="154"/>
      <c r="H325" s="164">
        <v>286351</v>
      </c>
      <c r="I325" s="163"/>
      <c r="J325" s="154">
        <v>-5157182000</v>
      </c>
      <c r="K325" s="154"/>
      <c r="L325" s="134"/>
      <c r="M325" s="134"/>
      <c r="N325" s="154"/>
      <c r="O325" s="154"/>
      <c r="P325" s="154"/>
      <c r="Q325" s="160"/>
      <c r="R325" s="160"/>
      <c r="S325" s="160"/>
      <c r="T325" s="160"/>
      <c r="U325" s="160"/>
      <c r="V325" s="160"/>
      <c r="W325" s="160"/>
      <c r="X325" s="160"/>
    </row>
    <row r="326" spans="2:24" x14ac:dyDescent="0.2">
      <c r="B326" s="134" t="s">
        <v>512</v>
      </c>
      <c r="C326" s="136"/>
      <c r="F326" s="154">
        <f>-P307</f>
        <v>-18453.577999999994</v>
      </c>
      <c r="G326" s="154"/>
      <c r="H326" s="164">
        <v>286351</v>
      </c>
      <c r="I326" s="134"/>
      <c r="J326" s="154">
        <f>F326*H326</f>
        <v>-5284200513.8779984</v>
      </c>
      <c r="K326" s="154"/>
      <c r="L326" s="134"/>
      <c r="M326" s="134"/>
      <c r="N326" s="134"/>
      <c r="O326" s="134"/>
      <c r="P326" s="134"/>
    </row>
    <row r="327" spans="2:24" ht="21" x14ac:dyDescent="0.2">
      <c r="B327" s="130" t="s">
        <v>513</v>
      </c>
      <c r="C327" s="137"/>
      <c r="D327" s="119"/>
      <c r="E327" s="119"/>
      <c r="F327" s="157">
        <f>SUM(F325:G326)</f>
        <v>-36463.579711186612</v>
      </c>
      <c r="G327" s="157"/>
      <c r="H327" s="134"/>
      <c r="I327" s="134"/>
      <c r="J327" s="157">
        <f>SUM(J325:K326)</f>
        <v>-10441382513.877998</v>
      </c>
      <c r="K327" s="157"/>
      <c r="L327" s="134"/>
      <c r="M327" s="134"/>
      <c r="N327" s="134"/>
      <c r="O327" s="134"/>
      <c r="P327" s="134"/>
      <c r="Q327" s="115"/>
    </row>
    <row r="328" spans="2:24" ht="11.25" customHeight="1" x14ac:dyDescent="0.2">
      <c r="B328" s="136"/>
      <c r="C328" s="136"/>
      <c r="F328" s="152"/>
      <c r="G328" s="153"/>
      <c r="H328" s="134"/>
      <c r="I328" s="134"/>
      <c r="J328" s="152"/>
      <c r="K328" s="153"/>
      <c r="L328" s="134"/>
      <c r="M328" s="134"/>
      <c r="N328" s="134"/>
      <c r="O328" s="134"/>
      <c r="P328" s="134"/>
    </row>
    <row r="329" spans="2:24" ht="21.75" thickBot="1" x14ac:dyDescent="0.25">
      <c r="B329" s="130" t="s">
        <v>514</v>
      </c>
      <c r="C329" s="130"/>
      <c r="D329" s="119"/>
      <c r="E329" s="119"/>
      <c r="F329" s="156">
        <f>F322+F327</f>
        <v>41964.127288813455</v>
      </c>
      <c r="G329" s="156"/>
      <c r="H329" s="164">
        <v>286351</v>
      </c>
      <c r="J329" s="156">
        <f>F329*H329</f>
        <v>12016469813.279022</v>
      </c>
      <c r="K329" s="156"/>
    </row>
    <row r="330" spans="2:24" ht="19.5" thickTop="1" x14ac:dyDescent="0.2">
      <c r="B330" s="136"/>
      <c r="C330" s="136"/>
      <c r="G330" s="100"/>
    </row>
    <row r="331" spans="2:24" x14ac:dyDescent="0.2">
      <c r="G331" s="100"/>
    </row>
    <row r="332" spans="2:24" ht="21" x14ac:dyDescent="0.2">
      <c r="B332" s="148" t="s">
        <v>704</v>
      </c>
      <c r="C332" s="119"/>
      <c r="D332" s="119"/>
      <c r="E332" s="119"/>
      <c r="F332" s="134"/>
      <c r="G332" s="134"/>
      <c r="H332" s="134"/>
      <c r="I332" s="130"/>
      <c r="J332" s="130"/>
      <c r="K332" s="130"/>
      <c r="L332" s="130"/>
      <c r="M332" s="130"/>
      <c r="N332" s="130" t="s">
        <v>504</v>
      </c>
      <c r="O332" s="130"/>
      <c r="P332" s="130"/>
    </row>
    <row r="333" spans="2:24" x14ac:dyDescent="0.2">
      <c r="B333" s="149"/>
      <c r="I333" s="135"/>
    </row>
    <row r="334" spans="2:24" s="130" customFormat="1" ht="21" x14ac:dyDescent="0.2">
      <c r="B334" s="148" t="s">
        <v>501</v>
      </c>
      <c r="D334" s="119"/>
      <c r="E334" s="119"/>
      <c r="F334" s="158" t="s">
        <v>503</v>
      </c>
      <c r="G334" s="158"/>
      <c r="H334" s="125"/>
      <c r="I334" s="123"/>
      <c r="J334" s="159" t="s">
        <v>703</v>
      </c>
      <c r="K334" s="159"/>
      <c r="L334" s="129"/>
      <c r="M334" s="127"/>
      <c r="N334" s="171" t="s">
        <v>705</v>
      </c>
      <c r="O334" s="171"/>
      <c r="P334" s="171"/>
      <c r="Q334" s="171"/>
      <c r="R334" s="171"/>
      <c r="S334" s="171"/>
      <c r="T334" s="171"/>
      <c r="U334" s="171"/>
      <c r="V334" s="171"/>
      <c r="W334" s="171"/>
      <c r="X334" s="171"/>
    </row>
    <row r="335" spans="2:24" ht="11.25" customHeight="1" x14ac:dyDescent="0.2">
      <c r="B335" s="149"/>
      <c r="F335" s="116"/>
      <c r="N335" s="171"/>
      <c r="O335" s="171"/>
      <c r="P335" s="171"/>
      <c r="Q335" s="171"/>
      <c r="R335" s="171"/>
      <c r="S335" s="171"/>
      <c r="T335" s="171"/>
      <c r="U335" s="171"/>
      <c r="V335" s="171"/>
      <c r="W335" s="171"/>
      <c r="X335" s="171"/>
    </row>
    <row r="336" spans="2:24" x14ac:dyDescent="0.2">
      <c r="B336" s="134" t="s">
        <v>505</v>
      </c>
      <c r="C336" s="136"/>
      <c r="F336" s="150">
        <f>L307</f>
        <v>70975.300000000061</v>
      </c>
      <c r="G336" s="150"/>
      <c r="H336" s="164">
        <f>L340</f>
        <v>413739.55901994894</v>
      </c>
      <c r="I336" s="134"/>
      <c r="J336" s="165">
        <f>F336*H336</f>
        <v>29365289323.308609</v>
      </c>
      <c r="K336" s="165"/>
      <c r="L336" s="134"/>
      <c r="M336" s="134"/>
      <c r="N336" s="171"/>
      <c r="O336" s="171"/>
      <c r="P336" s="171"/>
      <c r="Q336" s="171"/>
      <c r="R336" s="171"/>
      <c r="S336" s="171"/>
      <c r="T336" s="171"/>
      <c r="U336" s="171"/>
      <c r="V336" s="171"/>
      <c r="W336" s="171"/>
      <c r="X336" s="171"/>
    </row>
    <row r="337" spans="2:27" x14ac:dyDescent="0.2">
      <c r="B337" s="134" t="s">
        <v>506</v>
      </c>
      <c r="C337" s="136"/>
      <c r="F337" s="150">
        <v>1064.6300000000001</v>
      </c>
      <c r="G337" s="150"/>
      <c r="H337" s="164">
        <f>L340</f>
        <v>413739.55901994894</v>
      </c>
      <c r="I337" s="134"/>
      <c r="J337" s="165">
        <f>F337*H337</f>
        <v>440479546.71940827</v>
      </c>
      <c r="K337" s="165"/>
      <c r="L337" s="134"/>
      <c r="M337" s="134"/>
      <c r="N337" s="171"/>
      <c r="O337" s="171"/>
      <c r="P337" s="171"/>
      <c r="Q337" s="171"/>
      <c r="R337" s="171"/>
      <c r="S337" s="171"/>
      <c r="T337" s="171"/>
      <c r="U337" s="171"/>
      <c r="V337" s="171"/>
      <c r="W337" s="171"/>
      <c r="X337" s="171"/>
    </row>
    <row r="338" spans="2:27" ht="21" x14ac:dyDescent="0.2">
      <c r="B338" s="130" t="s">
        <v>507</v>
      </c>
      <c r="C338" s="136"/>
      <c r="F338" s="151">
        <f>F336+F337</f>
        <v>72039.930000000066</v>
      </c>
      <c r="G338" s="151"/>
      <c r="H338" s="134"/>
      <c r="I338" s="134"/>
      <c r="J338" s="166">
        <f>SUM(J336:K337)</f>
        <v>29805768870.028019</v>
      </c>
      <c r="K338" s="166"/>
      <c r="L338" s="134"/>
      <c r="M338" s="134"/>
      <c r="N338" s="172"/>
      <c r="O338" s="172"/>
      <c r="P338" s="172"/>
      <c r="Q338" s="172"/>
      <c r="R338" s="172"/>
      <c r="S338" s="172"/>
      <c r="T338" s="172"/>
      <c r="U338" s="172"/>
      <c r="V338" s="172"/>
      <c r="W338" s="172"/>
      <c r="X338" s="172"/>
    </row>
    <row r="339" spans="2:27" ht="18.75" customHeight="1" x14ac:dyDescent="0.2">
      <c r="B339" s="134" t="s">
        <v>508</v>
      </c>
      <c r="C339" s="136"/>
      <c r="F339" s="150">
        <f>F336*9%</f>
        <v>6387.7770000000055</v>
      </c>
      <c r="G339" s="150"/>
      <c r="H339" s="164">
        <f>L340</f>
        <v>413739.55901994894</v>
      </c>
      <c r="I339" s="134"/>
      <c r="J339" s="165">
        <f>F339*H339</f>
        <v>2642876039.0977745</v>
      </c>
      <c r="K339" s="165"/>
      <c r="L339" s="134"/>
      <c r="M339" s="134"/>
      <c r="N339" s="171" t="s">
        <v>706</v>
      </c>
      <c r="O339" s="171"/>
      <c r="P339" s="171"/>
      <c r="Q339" s="171"/>
      <c r="R339" s="171"/>
      <c r="S339" s="171"/>
      <c r="T339" s="171"/>
      <c r="U339" s="171"/>
      <c r="V339" s="171"/>
      <c r="W339" s="171"/>
      <c r="X339" s="171"/>
    </row>
    <row r="340" spans="2:27" ht="21.75" thickBot="1" x14ac:dyDescent="0.25">
      <c r="B340" s="130" t="s">
        <v>509</v>
      </c>
      <c r="C340" s="137"/>
      <c r="D340" s="119"/>
      <c r="E340" s="119"/>
      <c r="F340" s="155">
        <f>F338+F339</f>
        <v>78427.707000000068</v>
      </c>
      <c r="G340" s="155"/>
      <c r="H340" s="134"/>
      <c r="I340" s="134"/>
      <c r="J340" s="167">
        <f>J347-J345</f>
        <v>32448644909.12579</v>
      </c>
      <c r="K340" s="167"/>
      <c r="L340" s="134">
        <f>J340/F340</f>
        <v>413739.55901994894</v>
      </c>
      <c r="M340" s="134"/>
      <c r="N340" s="171"/>
      <c r="O340" s="171"/>
      <c r="P340" s="171"/>
      <c r="Q340" s="171"/>
      <c r="R340" s="171"/>
      <c r="S340" s="171"/>
      <c r="T340" s="171"/>
      <c r="U340" s="171"/>
      <c r="V340" s="171"/>
      <c r="W340" s="171"/>
      <c r="X340" s="171"/>
    </row>
    <row r="341" spans="2:27" ht="11.25" customHeight="1" thickTop="1" x14ac:dyDescent="0.2">
      <c r="B341" s="136"/>
      <c r="C341" s="136"/>
      <c r="F341" s="152"/>
      <c r="G341" s="153"/>
      <c r="H341" s="134"/>
      <c r="I341" s="134"/>
      <c r="J341" s="152"/>
      <c r="K341" s="153"/>
      <c r="L341" s="134"/>
      <c r="M341" s="134"/>
      <c r="N341" s="171"/>
      <c r="O341" s="171"/>
      <c r="P341" s="171"/>
      <c r="Q341" s="171"/>
      <c r="R341" s="171"/>
      <c r="S341" s="171"/>
      <c r="T341" s="171"/>
      <c r="U341" s="171"/>
      <c r="V341" s="171"/>
      <c r="W341" s="171"/>
      <c r="X341" s="171"/>
    </row>
    <row r="342" spans="2:27" ht="21" x14ac:dyDescent="0.2">
      <c r="B342" s="130" t="s">
        <v>510</v>
      </c>
      <c r="C342" s="137"/>
      <c r="D342" s="119"/>
      <c r="F342" s="152"/>
      <c r="G342" s="153"/>
      <c r="H342" s="134"/>
      <c r="I342" s="134"/>
      <c r="J342" s="152"/>
      <c r="K342" s="153"/>
      <c r="L342" s="134"/>
      <c r="M342" s="134"/>
      <c r="N342" s="172"/>
      <c r="O342" s="172"/>
      <c r="P342" s="172"/>
      <c r="Q342" s="172"/>
      <c r="R342" s="172"/>
      <c r="S342" s="172"/>
      <c r="T342" s="172"/>
      <c r="U342" s="172"/>
      <c r="V342" s="172"/>
      <c r="W342" s="172"/>
      <c r="X342" s="172"/>
      <c r="AA342" s="170">
        <v>459056</v>
      </c>
    </row>
    <row r="343" spans="2:27" ht="18.75" customHeight="1" x14ac:dyDescent="0.2">
      <c r="B343" s="134" t="s">
        <v>511</v>
      </c>
      <c r="C343" s="136"/>
      <c r="F343" s="154">
        <f>J343/H343</f>
        <v>-18010.001711186622</v>
      </c>
      <c r="G343" s="154"/>
      <c r="H343" s="164">
        <v>286351</v>
      </c>
      <c r="I343" s="163"/>
      <c r="J343" s="154">
        <v>-5157182000</v>
      </c>
      <c r="K343" s="154"/>
      <c r="L343" s="134"/>
      <c r="M343" s="134"/>
      <c r="N343" s="171" t="s">
        <v>695</v>
      </c>
      <c r="O343" s="171"/>
      <c r="P343" s="171"/>
      <c r="Q343" s="171"/>
      <c r="R343" s="171"/>
      <c r="S343" s="171"/>
      <c r="T343" s="171"/>
      <c r="U343" s="171"/>
      <c r="V343" s="171"/>
      <c r="W343" s="171"/>
      <c r="X343" s="171"/>
      <c r="AA343" s="170">
        <v>451713</v>
      </c>
    </row>
    <row r="344" spans="2:27" ht="18.75" customHeight="1" x14ac:dyDescent="0.2">
      <c r="B344" s="134" t="s">
        <v>512</v>
      </c>
      <c r="C344" s="136"/>
      <c r="F344" s="154">
        <f>-P325</f>
        <v>0</v>
      </c>
      <c r="G344" s="154"/>
      <c r="H344" s="164">
        <v>451713</v>
      </c>
      <c r="I344" s="134"/>
      <c r="J344" s="154">
        <f>F344*H344</f>
        <v>0</v>
      </c>
      <c r="K344" s="154"/>
      <c r="L344" s="134"/>
      <c r="M344" s="134"/>
      <c r="N344" s="171"/>
      <c r="O344" s="171"/>
      <c r="P344" s="171"/>
      <c r="Q344" s="171"/>
      <c r="R344" s="171"/>
      <c r="S344" s="171"/>
      <c r="T344" s="171"/>
      <c r="U344" s="171"/>
      <c r="V344" s="171"/>
      <c r="W344" s="171"/>
      <c r="X344" s="171"/>
    </row>
    <row r="345" spans="2:27" ht="21" x14ac:dyDescent="0.2">
      <c r="B345" s="130" t="s">
        <v>513</v>
      </c>
      <c r="C345" s="137"/>
      <c r="D345" s="119"/>
      <c r="E345" s="119"/>
      <c r="F345" s="157">
        <f>SUM(F343:G344)</f>
        <v>-18010.001711186622</v>
      </c>
      <c r="G345" s="157"/>
      <c r="H345" s="134"/>
      <c r="I345" s="134"/>
      <c r="J345" s="157">
        <f>SUM(J343:K344)</f>
        <v>-5157182000</v>
      </c>
      <c r="K345" s="157"/>
      <c r="L345" s="134"/>
      <c r="M345" s="134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</row>
    <row r="346" spans="2:27" ht="11.25" customHeight="1" x14ac:dyDescent="0.2">
      <c r="B346" s="136"/>
      <c r="C346" s="136"/>
      <c r="F346" s="152"/>
      <c r="G346" s="153"/>
      <c r="H346" s="134"/>
      <c r="I346" s="134"/>
      <c r="J346" s="152"/>
      <c r="K346" s="153"/>
      <c r="L346" s="134"/>
      <c r="M346" s="134"/>
      <c r="N346" s="134"/>
      <c r="O346" s="134"/>
      <c r="P346" s="134"/>
      <c r="X346" s="134"/>
    </row>
    <row r="347" spans="2:27" ht="21.75" thickBot="1" x14ac:dyDescent="0.25">
      <c r="B347" s="130" t="s">
        <v>514</v>
      </c>
      <c r="C347" s="130"/>
      <c r="D347" s="119"/>
      <c r="E347" s="119"/>
      <c r="F347" s="156">
        <f>F340+F345</f>
        <v>60417.705288813449</v>
      </c>
      <c r="G347" s="156"/>
      <c r="H347" s="164">
        <v>451713</v>
      </c>
      <c r="J347" s="156">
        <f>F347*H347</f>
        <v>27291462909.12579</v>
      </c>
      <c r="K347" s="156"/>
    </row>
    <row r="348" spans="2:27" ht="19.5" thickTop="1" x14ac:dyDescent="0.2">
      <c r="B348" s="136"/>
      <c r="C348" s="136"/>
      <c r="G348" s="100"/>
    </row>
  </sheetData>
  <autoFilter ref="B4:X307" xr:uid="{3DE1768D-B31C-4681-865C-7523AA4ECA21}"/>
  <mergeCells count="46">
    <mergeCell ref="N339:X341"/>
    <mergeCell ref="N343:X344"/>
    <mergeCell ref="F345:G345"/>
    <mergeCell ref="J345:K345"/>
    <mergeCell ref="F347:G347"/>
    <mergeCell ref="J347:K347"/>
    <mergeCell ref="F343:G343"/>
    <mergeCell ref="J343:K343"/>
    <mergeCell ref="F344:G344"/>
    <mergeCell ref="J344:K344"/>
    <mergeCell ref="F339:G339"/>
    <mergeCell ref="J339:K339"/>
    <mergeCell ref="F340:G340"/>
    <mergeCell ref="J340:K340"/>
    <mergeCell ref="F334:G334"/>
    <mergeCell ref="J334:K334"/>
    <mergeCell ref="F336:G336"/>
    <mergeCell ref="J336:K336"/>
    <mergeCell ref="F337:G337"/>
    <mergeCell ref="J337:K337"/>
    <mergeCell ref="F338:G338"/>
    <mergeCell ref="J338:K338"/>
    <mergeCell ref="N334:X337"/>
    <mergeCell ref="N316:X320"/>
    <mergeCell ref="N321:X322"/>
    <mergeCell ref="N325:P325"/>
    <mergeCell ref="J322:K322"/>
    <mergeCell ref="J327:K327"/>
    <mergeCell ref="J329:K329"/>
    <mergeCell ref="F316:G316"/>
    <mergeCell ref="J316:K316"/>
    <mergeCell ref="F329:G329"/>
    <mergeCell ref="F327:G327"/>
    <mergeCell ref="F326:G326"/>
    <mergeCell ref="F325:G325"/>
    <mergeCell ref="F322:G322"/>
    <mergeCell ref="F318:G318"/>
    <mergeCell ref="F319:G319"/>
    <mergeCell ref="F320:G320"/>
    <mergeCell ref="F321:G321"/>
    <mergeCell ref="J318:K318"/>
    <mergeCell ref="J319:K319"/>
    <mergeCell ref="J320:K320"/>
    <mergeCell ref="J321:K321"/>
    <mergeCell ref="J325:K325"/>
    <mergeCell ref="J326:K32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309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C479-8B87-4E71-A4C6-24AEEDF3B6BE}">
  <dimension ref="A1:A2"/>
  <sheetViews>
    <sheetView rightToLeft="1" workbookViewId="0">
      <selection activeCell="A2" sqref="A1:XFD1048576"/>
    </sheetView>
  </sheetViews>
  <sheetFormatPr defaultRowHeight="12.75" x14ac:dyDescent="0.2"/>
  <cols>
    <col min="2" max="2" width="8" bestFit="1" customWidth="1"/>
  </cols>
  <sheetData>
    <row r="1" spans="1:1" ht="15" x14ac:dyDescent="0.25">
      <c r="A1" s="45"/>
    </row>
    <row r="2" spans="1:1" ht="15" x14ac:dyDescent="0.25">
      <c r="A2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فاکتور ارزی</vt:lpstr>
      <vt:lpstr>Supply MTO</vt:lpstr>
      <vt:lpstr>summary</vt:lpstr>
      <vt:lpstr>OPI</vt:lpstr>
      <vt:lpstr>نهایی</vt:lpstr>
      <vt:lpstr>Sheet1</vt:lpstr>
      <vt:lpstr>'فاکتور ارزی'!Print_Area</vt:lpstr>
      <vt:lpstr>نهایی!Print_Area</vt:lpstr>
    </vt:vector>
  </TitlesOfParts>
  <Company>Shomal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Invoice 93</dc:subject>
  <dc:creator>User</dc:creator>
  <cp:keywords>Format Daraei</cp:keywords>
  <cp:lastModifiedBy>Imaghian AmirAbbas</cp:lastModifiedBy>
  <cp:lastPrinted>2023-09-04T12:20:21Z</cp:lastPrinted>
  <dcterms:created xsi:type="dcterms:W3CDTF">1996-10-14T23:33:28Z</dcterms:created>
  <dcterms:modified xsi:type="dcterms:W3CDTF">2023-09-04T12:32:17Z</dcterms:modified>
</cp:coreProperties>
</file>