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"/>
    </mc:Choice>
  </mc:AlternateContent>
  <xr:revisionPtr revIDLastSave="0" documentId="8_{37BD4742-BF50-477F-864E-8D83FED4C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Sheet1!$B$1:$O$17</definedName>
  </definedNames>
  <calcPr calcId="191029"/>
</workbook>
</file>

<file path=xl/calcChain.xml><?xml version="1.0" encoding="utf-8"?>
<calcChain xmlns="http://schemas.openxmlformats.org/spreadsheetml/2006/main">
  <c r="H16" i="1" l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T5" i="1"/>
  <c r="U5" i="1" s="1"/>
  <c r="S6" i="1"/>
  <c r="S7" i="1"/>
  <c r="S8" i="1"/>
  <c r="S9" i="1"/>
  <c r="S10" i="1"/>
  <c r="S11" i="1"/>
  <c r="S12" i="1"/>
  <c r="S13" i="1"/>
  <c r="S14" i="1"/>
  <c r="S15" i="1"/>
  <c r="S5" i="1"/>
  <c r="I16" i="1" l="1"/>
  <c r="L16" i="1" s="1"/>
  <c r="H15" i="1"/>
  <c r="H13" i="1"/>
  <c r="H9" i="1"/>
  <c r="H8" i="1"/>
  <c r="H12" i="1"/>
  <c r="H7" i="1"/>
  <c r="H11" i="1"/>
  <c r="H14" i="1"/>
  <c r="H10" i="1"/>
  <c r="H6" i="1"/>
  <c r="H5" i="1"/>
  <c r="S17" i="1"/>
  <c r="M16" i="1" l="1"/>
  <c r="N16" i="1" s="1"/>
  <c r="I15" i="1" l="1"/>
  <c r="L15" i="1" s="1"/>
  <c r="J17" i="1"/>
  <c r="K17" i="1"/>
  <c r="M15" i="1" l="1"/>
  <c r="N1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M7" i="1" l="1"/>
  <c r="N7" i="1" s="1"/>
  <c r="M11" i="1"/>
  <c r="N11" i="1" s="1"/>
  <c r="M6" i="1"/>
  <c r="I12" i="1"/>
  <c r="L12" i="1" s="1"/>
  <c r="I13" i="1"/>
  <c r="L13" i="1" s="1"/>
  <c r="I14" i="1"/>
  <c r="L14" i="1" s="1"/>
  <c r="M13" i="1" l="1"/>
  <c r="N13" i="1" s="1"/>
  <c r="M9" i="1"/>
  <c r="N9" i="1" s="1"/>
  <c r="M14" i="1"/>
  <c r="N14" i="1" s="1"/>
  <c r="M12" i="1"/>
  <c r="N12" i="1" s="1"/>
  <c r="M10" i="1"/>
  <c r="N10" i="1" s="1"/>
  <c r="M8" i="1"/>
  <c r="N8" i="1" s="1"/>
  <c r="N6" i="1" l="1"/>
  <c r="I5" i="1" l="1"/>
  <c r="I17" i="1" s="1"/>
  <c r="L5" i="1" l="1"/>
  <c r="M5" i="1" s="1"/>
  <c r="L17" i="1" l="1"/>
  <c r="N5" i="1" l="1"/>
  <c r="N17" i="1" s="1"/>
  <c r="M17" i="1"/>
</calcChain>
</file>

<file path=xl/sharedStrings.xml><?xml version="1.0" encoding="utf-8"?>
<sst xmlns="http://schemas.openxmlformats.org/spreadsheetml/2006/main" count="67" uniqueCount="51">
  <si>
    <t>ردیف</t>
  </si>
  <si>
    <t>کد کالا</t>
  </si>
  <si>
    <t>شرح کالا و خدمات</t>
  </si>
  <si>
    <t>تعداد/
مقدار</t>
  </si>
  <si>
    <t>واحد
اندازه گیری</t>
  </si>
  <si>
    <t>مبلغ تخفیف</t>
  </si>
  <si>
    <t>نحوه محاسبه بر اساس شماره ستون</t>
  </si>
  <si>
    <t>نرخ مالیات و عوارض</t>
  </si>
  <si>
    <r>
      <t>( 6</t>
    </r>
    <r>
      <rPr>
        <sz val="10"/>
        <rFont val="Arial Narrow"/>
        <family val="2"/>
      </rPr>
      <t>x</t>
    </r>
    <r>
      <rPr>
        <b/>
        <sz val="10"/>
        <rFont val="B Traffic"/>
        <charset val="178"/>
      </rPr>
      <t>4 )</t>
    </r>
  </si>
  <si>
    <t>جمع کل :</t>
  </si>
  <si>
    <t>مشخصات کالا و خدمات مورد معامله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</si>
  <si>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</si>
  <si>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</si>
  <si>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</si>
  <si>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</si>
  <si>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</si>
  <si>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</si>
  <si>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</si>
  <si>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</si>
  <si>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</si>
  <si>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</si>
  <si>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خدمات</t>
  </si>
  <si>
    <t>( 7+8-9 )</t>
  </si>
  <si>
    <t>( 10+11 )</t>
  </si>
  <si>
    <t>Ex.Flood Light 400W, HST Lamp, Type: PX/ EATON</t>
  </si>
  <si>
    <t>SEMC Ex.Flood Light, FLD 220</t>
  </si>
  <si>
    <t xml:space="preserve">SEMC Ex. LED Lighting Fixture FLB L240, Surface mounted   </t>
  </si>
  <si>
    <t xml:space="preserve">SEMC Ex. LED Lighting Fixture FLB L240, Bracket mounted   </t>
  </si>
  <si>
    <t xml:space="preserve">SEMC Ex. LED Lighting Fixture FLB L240, Handrail mounted   </t>
  </si>
  <si>
    <t xml:space="preserve">SEMC Ex. LED Lighting Fixture FLB L240, Stanchion mounted   </t>
  </si>
  <si>
    <t>1-1</t>
  </si>
  <si>
    <t>2-1</t>
  </si>
  <si>
    <t>3-1</t>
  </si>
  <si>
    <t>4-1</t>
  </si>
  <si>
    <t>4-2</t>
  </si>
  <si>
    <t>4-3</t>
  </si>
  <si>
    <t>4-4</t>
  </si>
  <si>
    <t>6-1</t>
  </si>
  <si>
    <t>6-2</t>
  </si>
  <si>
    <t>6-3</t>
  </si>
  <si>
    <t>6-4</t>
  </si>
  <si>
    <t>عدد</t>
  </si>
  <si>
    <t>PACKAGING</t>
  </si>
  <si>
    <t>11</t>
  </si>
  <si>
    <t>12</t>
  </si>
  <si>
    <t>6-5</t>
  </si>
  <si>
    <t>مبلغ واحد 
(ریال)</t>
  </si>
  <si>
    <t>مبلغ کل 
(ریال)</t>
  </si>
  <si>
    <t>مبلغ کل 
پس از تخفیف
(ریال)</t>
  </si>
  <si>
    <t>جمع مالیات و عوارض
(ریال)</t>
  </si>
  <si>
    <t>مبلغ جمع کل بعلاوه جمع مالیات و عوارض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</si>
</sst>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)_ ;_ * \(#,##0\)_ ;_ * &quot;-&quot;_)_ ;_ @_ "/>
    <numFmt numFmtId="165" formatCode="_ * #,##0.00_)_ ;_ * \(#,##0.00\)_ ;_ * &quot;-&quot;_)_ ;_ @_ "/>
  </numFmts>
  <fonts count="12" x14ac:knownFonts="1">
    <font>
      <sz val="10"/>
      <name val="Arial"/>
    </font>
    <font>
      <b/>
      <sz val="10"/>
      <name val="B Traffic"/>
      <charset val="178"/>
    </font>
    <font>
      <b/>
      <sz val="11"/>
      <name val="B Traffic"/>
      <charset val="178"/>
    </font>
    <font>
      <sz val="10"/>
      <name val="Arial Narrow"/>
      <family val="2"/>
    </font>
    <font>
      <sz val="8"/>
      <name val="Arial"/>
      <family val="2"/>
    </font>
    <font>
      <sz val="11"/>
      <name val="B Traffic"/>
      <charset val="178"/>
    </font>
    <font>
      <sz val="12"/>
      <name val="B Traffic"/>
      <charset val="178"/>
    </font>
    <font>
      <sz val="10"/>
      <name val="B Traffic"/>
      <charset val="178"/>
    </font>
    <font>
      <sz val="8"/>
      <name val="Calibri"/>
      <family val="2"/>
      <scheme val="minor"/>
    </font>
    <font>
      <b/>
      <sz val="10"/>
      <color theme="9" tint="-0.249977111117893"/>
      <name val="B Traffic"/>
      <charset val="178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 readingOrder="1"/>
    </xf>
    <xf numFmtId="0" fontId="1" fillId="2" borderId="23" xfId="0" applyFont="1" applyFill="1" applyBorder="1" applyAlignment="1">
      <alignment horizontal="left" vertical="center"/>
    </xf>
    <xf numFmtId="3" fontId="0" fillId="0" borderId="23" xfId="0" applyNumberForma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Alignment="1">
      <alignment horizontal="center" vertical="center" readingOrder="1"/>
    </xf>
    <xf numFmtId="0" fontId="7" fillId="2" borderId="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readingOrder="1"/>
    </xf>
    <xf numFmtId="1" fontId="5" fillId="4" borderId="7" xfId="0" applyNumberFormat="1" applyFont="1" applyFill="1" applyBorder="1" applyAlignment="1">
      <alignment horizontal="center" vertical="center" readingOrder="1"/>
    </xf>
    <xf numFmtId="0" fontId="9" fillId="2" borderId="1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textRotation="90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22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 textRotation="90"/>
    </xf>
    <xf numFmtId="3" fontId="0" fillId="0" borderId="23" xfId="0" applyNumberFormat="1" applyBorder="1" applyAlignment="1">
      <alignment horizontal="center" vertical="center" textRotation="90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41" fontId="1" fillId="2" borderId="0" xfId="1" applyFont="1" applyFill="1" applyAlignment="1">
      <alignment horizontal="center" vertical="center"/>
    </xf>
    <xf numFmtId="41" fontId="1" fillId="2" borderId="19" xfId="1" applyFont="1" applyFill="1" applyBorder="1" applyAlignment="1">
      <alignment horizontal="center" vertical="center"/>
    </xf>
    <xf numFmtId="41" fontId="1" fillId="2" borderId="19" xfId="0" applyNumberFormat="1" applyFont="1" applyFill="1" applyBorder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165" fontId="1" fillId="2" borderId="19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blipFill dpi="0" rotWithShape="1">
          <a:blip xmlns:r="http://schemas.openxmlformats.org/officeDocument/2006/relationships" r:embed="rId1">
            <a:alphaModFix amt="10000"/>
          </a:blip>
          <a:srcRect/>
          <a:stretch>
            <a:fillRect/>
          </a:stretch>
        </a:blipFill>
        <a:ln w="9525" cmpd="sng">
          <a:noFill/>
        </a:ln>
      </a:spPr>
      <a:bodyPr wrap="square" rtlCol="0" anchor="t"/>
      <a:lstStyle>
        <a:defPPr algn="r" rtl="1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7"/>
  <sheetViews>
    <sheetView rightToLeft="1" tabSelected="1" view="pageBreakPreview" zoomScaleSheetLayoutView="100" workbookViewId="0">
      <selection activeCell="S3" sqref="S3"/>
    </sheetView>
  </sheetViews>
  <sheetFormatPr defaultColWidth="9.140625" defaultRowHeight="20.25" customHeight="1" x14ac:dyDescent="0.2"/>
  <cols>
    <col min="1" max="1" width="9.140625" style="1"/>
    <col min="2" max="2" width="3.85546875" style="15" customWidth="1"/>
    <col min="3" max="3" width="5" style="1" customWidth="1"/>
    <col min="4" max="4" width="9.5703125" style="1" customWidth="1"/>
    <col min="5" max="5" width="31.85546875" style="1" customWidth="1"/>
    <col min="6" max="6" width="8.7109375" style="1" customWidth="1"/>
    <col min="7" max="7" width="9.42578125" style="1" customWidth="1"/>
    <col min="8" max="8" width="14" style="1" customWidth="1"/>
    <col min="9" max="9" width="15.5703125" style="1" customWidth="1"/>
    <col min="10" max="10" width="11.28515625" style="1" customWidth="1"/>
    <col min="11" max="11" width="11.140625" style="1" customWidth="1"/>
    <col min="12" max="12" width="17.42578125" style="1" customWidth="1"/>
    <col min="13" max="13" width="16.5703125" style="1" customWidth="1"/>
    <col min="14" max="14" width="7" style="1" customWidth="1"/>
    <col min="15" max="15" width="11.42578125" style="1" customWidth="1"/>
    <col min="16" max="16" width="3.5703125" style="1" customWidth="1"/>
    <col min="17" max="17" width="9.140625" style="1"/>
    <col min="18" max="18" width="17" style="1" customWidth="1"/>
    <col min="19" max="19" width="10.42578125" style="55" bestFit="1" customWidth="1"/>
    <col min="20" max="20" width="17.85546875" style="52" customWidth="1"/>
    <col min="21" max="21" width="15.28515625" style="1" bestFit="1" customWidth="1"/>
    <col min="22" max="16384" width="9.140625" style="1"/>
  </cols>
  <sheetData>
    <row r="1" spans="2:22" ht="20.25" customHeight="1" thickBot="1" x14ac:dyDescent="0.25">
      <c r="C1" s="32" t="s">
        <v>10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2:22" ht="15" customHeight="1" x14ac:dyDescent="0.2">
      <c r="B2" s="1"/>
      <c r="C2" s="6">
        <v>1</v>
      </c>
      <c r="D2" s="7">
        <v>2</v>
      </c>
      <c r="E2" s="7">
        <v>3</v>
      </c>
      <c r="F2" s="7">
        <v>4</v>
      </c>
      <c r="G2" s="7">
        <v>5</v>
      </c>
      <c r="H2" s="8">
        <v>6</v>
      </c>
      <c r="I2" s="6">
        <v>7</v>
      </c>
      <c r="J2" s="22">
        <v>8</v>
      </c>
      <c r="K2" s="7">
        <v>9</v>
      </c>
      <c r="L2" s="7">
        <v>10</v>
      </c>
      <c r="M2" s="7">
        <v>11</v>
      </c>
      <c r="N2" s="41">
        <v>12</v>
      </c>
      <c r="O2" s="42"/>
      <c r="T2" s="53"/>
      <c r="V2" s="9">
        <v>291976</v>
      </c>
    </row>
    <row r="3" spans="2:22" ht="57.75" customHeight="1" x14ac:dyDescent="0.2">
      <c r="C3" s="2" t="s">
        <v>0</v>
      </c>
      <c r="D3" s="3" t="s">
        <v>1</v>
      </c>
      <c r="E3" s="16" t="s">
        <v>2</v>
      </c>
      <c r="F3" s="4" t="s">
        <v>3</v>
      </c>
      <c r="G3" s="4" t="s">
        <v>4</v>
      </c>
      <c r="H3" s="25" t="s">
        <v>46</v>
      </c>
      <c r="I3" s="5" t="s">
        <v>47</v>
      </c>
      <c r="J3" s="23" t="s">
        <v>21</v>
      </c>
      <c r="K3" s="3" t="s">
        <v>5</v>
      </c>
      <c r="L3" s="4" t="s">
        <v>48</v>
      </c>
      <c r="M3" s="4" t="s">
        <v>49</v>
      </c>
      <c r="N3" s="39" t="s">
        <v>50</v>
      </c>
      <c r="O3" s="40"/>
    </row>
    <row r="4" spans="2:22" ht="20.25" customHeight="1" x14ac:dyDescent="0.2">
      <c r="C4" s="43" t="s">
        <v>6</v>
      </c>
      <c r="D4" s="44"/>
      <c r="E4" s="44"/>
      <c r="F4" s="44"/>
      <c r="G4" s="44"/>
      <c r="H4" s="37"/>
      <c r="I4" s="2" t="s">
        <v>8</v>
      </c>
      <c r="J4" s="24"/>
      <c r="K4" s="3"/>
      <c r="L4" s="3" t="s">
        <v>22</v>
      </c>
      <c r="M4" s="3" t="s">
        <v>7</v>
      </c>
      <c r="N4" s="37" t="s">
        <v>23</v>
      </c>
      <c r="O4" s="38"/>
    </row>
    <row r="5" spans="2:22" s="9" customFormat="1" ht="24.75" customHeight="1" x14ac:dyDescent="0.2">
      <c r="B5" s="14"/>
      <c r="C5" s="17" t="s">
        <v>11</v>
      </c>
      <c r="D5" s="21" t="s">
        <v>30</v>
      </c>
      <c r="E5" s="19" t="s">
        <v>24</v>
      </c>
      <c r="F5" s="12">
        <v>30</v>
      </c>
      <c r="G5" s="18" t="s">
        <v>41</v>
      </c>
      <c r="H5" s="27">
        <f>T5</f>
        <v>341219620</v>
      </c>
      <c r="I5" s="28">
        <f>H5*F5</f>
        <v>10236588600</v>
      </c>
      <c r="J5" s="28"/>
      <c r="K5" s="29"/>
      <c r="L5" s="29">
        <f>I5+J5-K5</f>
        <v>10236588600</v>
      </c>
      <c r="M5" s="30">
        <f>L5*9/100</f>
        <v>921292974</v>
      </c>
      <c r="N5" s="35">
        <f>M5+L5</f>
        <v>11157881574</v>
      </c>
      <c r="O5" s="36"/>
      <c r="P5" s="1"/>
      <c r="Q5" s="9">
        <v>396767</v>
      </c>
      <c r="R5" s="9">
        <v>860</v>
      </c>
      <c r="S5" s="56">
        <f>F5*R5</f>
        <v>25800</v>
      </c>
      <c r="T5" s="53">
        <f>R5*Q5</f>
        <v>341219620</v>
      </c>
      <c r="U5" s="54">
        <f>T5*F5</f>
        <v>10236588600</v>
      </c>
    </row>
    <row r="6" spans="2:22" s="10" customFormat="1" ht="24.75" customHeight="1" x14ac:dyDescent="0.2">
      <c r="B6" s="13"/>
      <c r="C6" s="17" t="s">
        <v>12</v>
      </c>
      <c r="D6" s="21" t="s">
        <v>31</v>
      </c>
      <c r="E6" s="19" t="s">
        <v>25</v>
      </c>
      <c r="F6" s="12">
        <v>25</v>
      </c>
      <c r="G6" s="18" t="s">
        <v>41</v>
      </c>
      <c r="H6" s="27">
        <f t="shared" ref="H6:H15" si="0">T6</f>
        <v>297575250</v>
      </c>
      <c r="I6" s="28">
        <f t="shared" ref="I6:I14" si="1">H6*F6</f>
        <v>7439381250</v>
      </c>
      <c r="J6" s="28"/>
      <c r="K6" s="29"/>
      <c r="L6" s="29">
        <f t="shared" ref="L6:L16" si="2">I6+J6-K6</f>
        <v>7439381250</v>
      </c>
      <c r="M6" s="30">
        <f t="shared" ref="M6:M14" si="3">L6*9/100</f>
        <v>669544312.5</v>
      </c>
      <c r="N6" s="35">
        <f t="shared" ref="N6:N14" si="4">M6+L6</f>
        <v>8108925562.5</v>
      </c>
      <c r="O6" s="36"/>
      <c r="P6" s="1"/>
      <c r="Q6" s="9">
        <v>396767</v>
      </c>
      <c r="R6" s="10">
        <v>750</v>
      </c>
      <c r="S6" s="56">
        <f t="shared" ref="S6:S15" si="5">F6*R6</f>
        <v>18750</v>
      </c>
      <c r="T6" s="53">
        <f t="shared" ref="T6:T16" si="6">R6*Q6</f>
        <v>297575250</v>
      </c>
      <c r="U6" s="54">
        <f t="shared" ref="U6:U15" si="7">T6*F6</f>
        <v>7439381250</v>
      </c>
    </row>
    <row r="7" spans="2:22" s="11" customFormat="1" ht="24.75" customHeight="1" x14ac:dyDescent="0.2">
      <c r="B7" s="13"/>
      <c r="C7" s="17" t="s">
        <v>13</v>
      </c>
      <c r="D7" s="21" t="s">
        <v>32</v>
      </c>
      <c r="E7" s="19" t="s">
        <v>25</v>
      </c>
      <c r="F7" s="12">
        <v>25</v>
      </c>
      <c r="G7" s="18" t="s">
        <v>41</v>
      </c>
      <c r="H7" s="27">
        <f t="shared" si="0"/>
        <v>297575250</v>
      </c>
      <c r="I7" s="28">
        <f t="shared" si="1"/>
        <v>7439381250</v>
      </c>
      <c r="J7" s="28"/>
      <c r="K7" s="29"/>
      <c r="L7" s="29">
        <f t="shared" si="2"/>
        <v>7439381250</v>
      </c>
      <c r="M7" s="30">
        <f t="shared" si="3"/>
        <v>669544312.5</v>
      </c>
      <c r="N7" s="35">
        <f t="shared" si="4"/>
        <v>8108925562.5</v>
      </c>
      <c r="O7" s="36"/>
      <c r="P7" s="1"/>
      <c r="Q7" s="9">
        <v>396767</v>
      </c>
      <c r="R7" s="11">
        <v>750</v>
      </c>
      <c r="S7" s="56">
        <f t="shared" si="5"/>
        <v>18750</v>
      </c>
      <c r="T7" s="53">
        <f t="shared" si="6"/>
        <v>297575250</v>
      </c>
      <c r="U7" s="54">
        <f t="shared" si="7"/>
        <v>7439381250</v>
      </c>
    </row>
    <row r="8" spans="2:22" s="10" customFormat="1" ht="24.75" customHeight="1" x14ac:dyDescent="0.2">
      <c r="B8" s="14"/>
      <c r="C8" s="17" t="s">
        <v>14</v>
      </c>
      <c r="D8" s="21" t="s">
        <v>33</v>
      </c>
      <c r="E8" s="19" t="s">
        <v>26</v>
      </c>
      <c r="F8" s="12">
        <v>315</v>
      </c>
      <c r="G8" s="18" t="s">
        <v>41</v>
      </c>
      <c r="H8" s="27">
        <f t="shared" si="0"/>
        <v>65466555</v>
      </c>
      <c r="I8" s="28">
        <f t="shared" si="1"/>
        <v>20621964825</v>
      </c>
      <c r="J8" s="28"/>
      <c r="K8" s="29"/>
      <c r="L8" s="29">
        <f t="shared" si="2"/>
        <v>20621964825</v>
      </c>
      <c r="M8" s="30">
        <f t="shared" si="3"/>
        <v>1855976834.25</v>
      </c>
      <c r="N8" s="35">
        <f t="shared" si="4"/>
        <v>22477941659.25</v>
      </c>
      <c r="O8" s="36"/>
      <c r="P8" s="1"/>
      <c r="Q8" s="9">
        <v>396767</v>
      </c>
      <c r="R8" s="10">
        <v>165</v>
      </c>
      <c r="S8" s="56">
        <f t="shared" si="5"/>
        <v>51975</v>
      </c>
      <c r="T8" s="53">
        <f t="shared" si="6"/>
        <v>65466555</v>
      </c>
      <c r="U8" s="54">
        <f t="shared" si="7"/>
        <v>20621964825</v>
      </c>
    </row>
    <row r="9" spans="2:22" s="9" customFormat="1" ht="24.75" customHeight="1" x14ac:dyDescent="0.2">
      <c r="B9" s="45"/>
      <c r="C9" s="17" t="s">
        <v>15</v>
      </c>
      <c r="D9" s="21" t="s">
        <v>34</v>
      </c>
      <c r="E9" s="19" t="s">
        <v>27</v>
      </c>
      <c r="F9" s="12">
        <v>80</v>
      </c>
      <c r="G9" s="18" t="s">
        <v>41</v>
      </c>
      <c r="H9" s="27">
        <f t="shared" si="0"/>
        <v>65466555</v>
      </c>
      <c r="I9" s="28">
        <f t="shared" si="1"/>
        <v>5237324400</v>
      </c>
      <c r="J9" s="28"/>
      <c r="K9" s="29"/>
      <c r="L9" s="29">
        <f t="shared" si="2"/>
        <v>5237324400</v>
      </c>
      <c r="M9" s="30">
        <f t="shared" si="3"/>
        <v>471359196</v>
      </c>
      <c r="N9" s="35">
        <f t="shared" si="4"/>
        <v>5708683596</v>
      </c>
      <c r="O9" s="36"/>
      <c r="P9" s="1"/>
      <c r="Q9" s="9">
        <v>396767</v>
      </c>
      <c r="R9" s="9">
        <v>165</v>
      </c>
      <c r="S9" s="56">
        <f t="shared" si="5"/>
        <v>13200</v>
      </c>
      <c r="T9" s="53">
        <f t="shared" si="6"/>
        <v>65466555</v>
      </c>
      <c r="U9" s="54">
        <f t="shared" si="7"/>
        <v>5237324400</v>
      </c>
    </row>
    <row r="10" spans="2:22" s="9" customFormat="1" ht="24.75" customHeight="1" x14ac:dyDescent="0.2">
      <c r="B10" s="46"/>
      <c r="C10" s="17" t="s">
        <v>16</v>
      </c>
      <c r="D10" s="21" t="s">
        <v>35</v>
      </c>
      <c r="E10" s="19" t="s">
        <v>28</v>
      </c>
      <c r="F10" s="12">
        <v>800</v>
      </c>
      <c r="G10" s="18" t="s">
        <v>41</v>
      </c>
      <c r="H10" s="27">
        <f t="shared" si="0"/>
        <v>65466555</v>
      </c>
      <c r="I10" s="28">
        <f t="shared" si="1"/>
        <v>52373244000</v>
      </c>
      <c r="J10" s="28"/>
      <c r="K10" s="29"/>
      <c r="L10" s="29">
        <f t="shared" si="2"/>
        <v>52373244000</v>
      </c>
      <c r="M10" s="30">
        <f t="shared" si="3"/>
        <v>4713591960</v>
      </c>
      <c r="N10" s="35">
        <f t="shared" si="4"/>
        <v>57086835960</v>
      </c>
      <c r="O10" s="36"/>
      <c r="P10" s="1"/>
      <c r="Q10" s="9">
        <v>396767</v>
      </c>
      <c r="R10" s="9">
        <v>165</v>
      </c>
      <c r="S10" s="56">
        <f t="shared" si="5"/>
        <v>132000</v>
      </c>
      <c r="T10" s="53">
        <f t="shared" si="6"/>
        <v>65466555</v>
      </c>
      <c r="U10" s="54">
        <f t="shared" si="7"/>
        <v>52373244000</v>
      </c>
    </row>
    <row r="11" spans="2:22" s="9" customFormat="1" ht="24.75" customHeight="1" x14ac:dyDescent="0.2">
      <c r="B11" s="46"/>
      <c r="C11" s="17" t="s">
        <v>17</v>
      </c>
      <c r="D11" s="21" t="s">
        <v>36</v>
      </c>
      <c r="E11" s="19" t="s">
        <v>29</v>
      </c>
      <c r="F11" s="12">
        <v>100</v>
      </c>
      <c r="G11" s="18" t="s">
        <v>41</v>
      </c>
      <c r="H11" s="27">
        <f t="shared" si="0"/>
        <v>65466555</v>
      </c>
      <c r="I11" s="28">
        <f t="shared" si="1"/>
        <v>6546655500</v>
      </c>
      <c r="J11" s="28"/>
      <c r="K11" s="29"/>
      <c r="L11" s="29">
        <f t="shared" si="2"/>
        <v>6546655500</v>
      </c>
      <c r="M11" s="30">
        <f t="shared" si="3"/>
        <v>589198995</v>
      </c>
      <c r="N11" s="35">
        <f t="shared" si="4"/>
        <v>7135854495</v>
      </c>
      <c r="O11" s="36"/>
      <c r="P11" s="1"/>
      <c r="Q11" s="9">
        <v>396767</v>
      </c>
      <c r="R11" s="9">
        <v>165</v>
      </c>
      <c r="S11" s="56">
        <f t="shared" si="5"/>
        <v>16500</v>
      </c>
      <c r="T11" s="53">
        <f t="shared" si="6"/>
        <v>65466555</v>
      </c>
      <c r="U11" s="54">
        <f t="shared" si="7"/>
        <v>6546655500</v>
      </c>
    </row>
    <row r="12" spans="2:22" s="10" customFormat="1" ht="24.75" customHeight="1" x14ac:dyDescent="0.2">
      <c r="B12" s="46"/>
      <c r="C12" s="17" t="s">
        <v>18</v>
      </c>
      <c r="D12" s="21" t="s">
        <v>37</v>
      </c>
      <c r="E12" s="19" t="s">
        <v>26</v>
      </c>
      <c r="F12" s="12">
        <v>10</v>
      </c>
      <c r="G12" s="18" t="s">
        <v>41</v>
      </c>
      <c r="H12" s="27">
        <f t="shared" si="0"/>
        <v>65466555</v>
      </c>
      <c r="I12" s="28">
        <f t="shared" si="1"/>
        <v>654665550</v>
      </c>
      <c r="J12" s="28"/>
      <c r="K12" s="29"/>
      <c r="L12" s="29">
        <f t="shared" si="2"/>
        <v>654665550</v>
      </c>
      <c r="M12" s="30">
        <f t="shared" si="3"/>
        <v>58919899.5</v>
      </c>
      <c r="N12" s="35">
        <f t="shared" si="4"/>
        <v>713585449.5</v>
      </c>
      <c r="O12" s="36"/>
      <c r="P12" s="1"/>
      <c r="Q12" s="9">
        <v>396767</v>
      </c>
      <c r="R12" s="10">
        <v>165</v>
      </c>
      <c r="S12" s="56">
        <f t="shared" si="5"/>
        <v>1650</v>
      </c>
      <c r="T12" s="53">
        <f t="shared" si="6"/>
        <v>65466555</v>
      </c>
      <c r="U12" s="54">
        <f t="shared" si="7"/>
        <v>654665550</v>
      </c>
    </row>
    <row r="13" spans="2:22" s="10" customFormat="1" ht="24.75" customHeight="1" x14ac:dyDescent="0.2">
      <c r="B13" s="46"/>
      <c r="C13" s="17" t="s">
        <v>19</v>
      </c>
      <c r="D13" s="21" t="s">
        <v>38</v>
      </c>
      <c r="E13" s="19" t="s">
        <v>27</v>
      </c>
      <c r="F13" s="12">
        <v>5</v>
      </c>
      <c r="G13" s="18" t="s">
        <v>41</v>
      </c>
      <c r="H13" s="27">
        <f t="shared" si="0"/>
        <v>65466555</v>
      </c>
      <c r="I13" s="28">
        <f t="shared" si="1"/>
        <v>327332775</v>
      </c>
      <c r="J13" s="28"/>
      <c r="K13" s="29"/>
      <c r="L13" s="29">
        <f t="shared" si="2"/>
        <v>327332775</v>
      </c>
      <c r="M13" s="30">
        <f t="shared" si="3"/>
        <v>29459949.75</v>
      </c>
      <c r="N13" s="35">
        <f t="shared" si="4"/>
        <v>356792724.75</v>
      </c>
      <c r="O13" s="36"/>
      <c r="P13" s="1"/>
      <c r="Q13" s="9">
        <v>396767</v>
      </c>
      <c r="R13" s="10">
        <v>165</v>
      </c>
      <c r="S13" s="56">
        <f t="shared" si="5"/>
        <v>825</v>
      </c>
      <c r="T13" s="53">
        <f t="shared" si="6"/>
        <v>65466555</v>
      </c>
      <c r="U13" s="54">
        <f t="shared" si="7"/>
        <v>327332775</v>
      </c>
    </row>
    <row r="14" spans="2:22" s="10" customFormat="1" ht="26.25" customHeight="1" x14ac:dyDescent="0.2">
      <c r="B14" s="46"/>
      <c r="C14" s="17" t="s">
        <v>20</v>
      </c>
      <c r="D14" s="21" t="s">
        <v>39</v>
      </c>
      <c r="E14" s="19" t="s">
        <v>28</v>
      </c>
      <c r="F14" s="20">
        <v>37</v>
      </c>
      <c r="G14" s="18" t="s">
        <v>41</v>
      </c>
      <c r="H14" s="27">
        <f t="shared" si="0"/>
        <v>65466555</v>
      </c>
      <c r="I14" s="28">
        <f t="shared" si="1"/>
        <v>2422262535</v>
      </c>
      <c r="J14" s="28"/>
      <c r="K14" s="29"/>
      <c r="L14" s="29">
        <f t="shared" si="2"/>
        <v>2422262535</v>
      </c>
      <c r="M14" s="30">
        <f t="shared" si="3"/>
        <v>218003628.15000001</v>
      </c>
      <c r="N14" s="35">
        <f t="shared" si="4"/>
        <v>2640266163.1500001</v>
      </c>
      <c r="O14" s="36"/>
      <c r="P14" s="1"/>
      <c r="Q14" s="9">
        <v>396767</v>
      </c>
      <c r="R14" s="10">
        <v>165</v>
      </c>
      <c r="S14" s="56">
        <f t="shared" si="5"/>
        <v>6105</v>
      </c>
      <c r="T14" s="53">
        <f t="shared" si="6"/>
        <v>65466555</v>
      </c>
      <c r="U14" s="54">
        <f t="shared" si="7"/>
        <v>2422262535</v>
      </c>
    </row>
    <row r="15" spans="2:22" ht="26.25" customHeight="1" x14ac:dyDescent="0.2">
      <c r="B15" s="26"/>
      <c r="C15" s="17" t="s">
        <v>43</v>
      </c>
      <c r="D15" s="21" t="s">
        <v>40</v>
      </c>
      <c r="E15" s="19" t="s">
        <v>29</v>
      </c>
      <c r="F15" s="12">
        <v>3</v>
      </c>
      <c r="G15" s="18" t="s">
        <v>41</v>
      </c>
      <c r="H15" s="27">
        <f t="shared" si="0"/>
        <v>65466555</v>
      </c>
      <c r="I15" s="28">
        <f>H15*F15</f>
        <v>196399665</v>
      </c>
      <c r="J15" s="28"/>
      <c r="K15" s="29"/>
      <c r="L15" s="29">
        <f t="shared" si="2"/>
        <v>196399665</v>
      </c>
      <c r="M15" s="30">
        <f>L15*9/100</f>
        <v>17675969.850000001</v>
      </c>
      <c r="N15" s="35">
        <f>M15+L15</f>
        <v>214075634.84999999</v>
      </c>
      <c r="O15" s="36"/>
      <c r="Q15" s="9">
        <v>396767</v>
      </c>
      <c r="R15" s="1">
        <v>165</v>
      </c>
      <c r="S15" s="56">
        <f t="shared" si="5"/>
        <v>495</v>
      </c>
      <c r="T15" s="53">
        <f t="shared" si="6"/>
        <v>65466555</v>
      </c>
      <c r="U15" s="54">
        <f t="shared" si="7"/>
        <v>196399665</v>
      </c>
    </row>
    <row r="16" spans="2:22" ht="26.25" customHeight="1" thickBot="1" x14ac:dyDescent="0.25">
      <c r="B16" s="26"/>
      <c r="C16" s="17" t="s">
        <v>44</v>
      </c>
      <c r="D16" s="21" t="s">
        <v>45</v>
      </c>
      <c r="E16" s="19" t="s">
        <v>42</v>
      </c>
      <c r="F16" s="12">
        <v>1</v>
      </c>
      <c r="G16" s="18" t="s">
        <v>41</v>
      </c>
      <c r="H16" s="27">
        <f>U16</f>
        <v>1134936100.5</v>
      </c>
      <c r="I16" s="28">
        <f>H16*F16</f>
        <v>1134936100.5</v>
      </c>
      <c r="J16" s="28"/>
      <c r="K16" s="29"/>
      <c r="L16" s="29">
        <f t="shared" si="2"/>
        <v>1134936100.5</v>
      </c>
      <c r="M16" s="30">
        <f>L16*9/100</f>
        <v>102144249.045</v>
      </c>
      <c r="N16" s="35">
        <f>M16+L16</f>
        <v>1237080349.5450001</v>
      </c>
      <c r="O16" s="36"/>
      <c r="Q16" s="1">
        <v>396767</v>
      </c>
      <c r="R16" s="1">
        <v>1</v>
      </c>
      <c r="S16" s="55">
        <v>2860.5</v>
      </c>
      <c r="T16" s="53">
        <f t="shared" si="6"/>
        <v>396767</v>
      </c>
      <c r="U16" s="54">
        <v>1134936100.5</v>
      </c>
    </row>
    <row r="17" spans="3:19" ht="21.95" customHeight="1" thickBot="1" x14ac:dyDescent="0.25">
      <c r="C17" s="47" t="s">
        <v>9</v>
      </c>
      <c r="D17" s="48"/>
      <c r="E17" s="48"/>
      <c r="F17" s="48"/>
      <c r="G17" s="48"/>
      <c r="H17" s="49"/>
      <c r="I17" s="31">
        <f>SUM(I5:I16)</f>
        <v>114630136450.5</v>
      </c>
      <c r="J17" s="31">
        <f>SUM(J5:J14)</f>
        <v>0</v>
      </c>
      <c r="K17" s="31">
        <f>SUM(K5:K14)</f>
        <v>0</v>
      </c>
      <c r="L17" s="31">
        <f>SUM(L5:L16)</f>
        <v>114630136450.5</v>
      </c>
      <c r="M17" s="31">
        <f>SUM(M5:M16)</f>
        <v>10316712280.545</v>
      </c>
      <c r="N17" s="50">
        <f>SUM(N5:O16)</f>
        <v>124946848731.045</v>
      </c>
      <c r="O17" s="51"/>
      <c r="S17" s="55">
        <f>SUM(S5:S16)</f>
        <v>288910.5</v>
      </c>
    </row>
  </sheetData>
  <sheetProtection selectLockedCells="1" selectUnlockedCells="1"/>
  <mergeCells count="20">
    <mergeCell ref="B9:B14"/>
    <mergeCell ref="N7:O7"/>
    <mergeCell ref="C17:H17"/>
    <mergeCell ref="N13:O13"/>
    <mergeCell ref="N11:O11"/>
    <mergeCell ref="N12:O12"/>
    <mergeCell ref="N8:O8"/>
    <mergeCell ref="N15:O15"/>
    <mergeCell ref="N17:O17"/>
    <mergeCell ref="N16:O16"/>
    <mergeCell ref="C1:O1"/>
    <mergeCell ref="N6:O6"/>
    <mergeCell ref="N14:O14"/>
    <mergeCell ref="N9:O9"/>
    <mergeCell ref="N10:O10"/>
    <mergeCell ref="N4:O4"/>
    <mergeCell ref="N3:O3"/>
    <mergeCell ref="N2:O2"/>
    <mergeCell ref="N5:O5"/>
    <mergeCell ref="C4:H4"/>
  </mergeCells>
  <phoneticPr fontId="4" type="noConversion"/>
  <printOptions horizontalCentered="1" verticalCentered="1"/>
  <pageMargins left="0.35433070866141703" right="0.31496062992126" top="0.15748031496063" bottom="0.15748031496063" header="0.27559055118110198" footer="0.15748031496063"/>
  <pageSetup paperSize="9" scale="80" orientation="landscape" r:id="rId1"/>
  <headerFooter alignWithMargins="0"/>
  <ignoredErrors>
    <ignoredError sqref="C5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Shomal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Invoice 93</dc:subject>
  <dc:creator>User</dc:creator>
  <cp:keywords>Format Daraei</cp:keywords>
  <cp:lastModifiedBy>Imaghian AmirAbbas</cp:lastModifiedBy>
  <cp:lastPrinted>2017-01-22T05:41:19Z</cp:lastPrinted>
  <dcterms:created xsi:type="dcterms:W3CDTF">1996-10-14T23:33:28Z</dcterms:created>
  <dcterms:modified xsi:type="dcterms:W3CDTF">2023-04-03T20:31:59Z</dcterms:modified>
</cp:coreProperties>
</file>