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p\Finance\Sepehr Movaled\Sepehr group\Arzegaran\صنعت پژوهان\"/>
    </mc:Choice>
  </mc:AlternateContent>
  <xr:revisionPtr revIDLastSave="0" documentId="13_ncr:1_{C10A2E35-2559-4E50-8609-2B0FA5088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وضعیت مالی قرارداد" sheetId="2" r:id="rId1"/>
    <sheet name="اضافه کاری ها" sheetId="3" r:id="rId2"/>
    <sheet name="تضامین قراردادی" sheetId="4" r:id="rId3"/>
  </sheets>
  <definedNames>
    <definedName name="_xlnm.Print_Area" localSheetId="1">'اضافه کاری ها'!$B$1:$L$107</definedName>
    <definedName name="_xlnm.Print_Area" localSheetId="0">'وضعیت مالی قرارداد'!$A$1:$M$54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2" l="1"/>
  <c r="I22" i="2"/>
  <c r="J22" i="2" s="1"/>
  <c r="J49" i="2" l="1"/>
  <c r="I107" i="3" l="1"/>
  <c r="E8" i="4" l="1"/>
  <c r="E7" i="4"/>
  <c r="E6" i="4"/>
  <c r="E5" i="4"/>
  <c r="E4" i="4"/>
  <c r="E9" i="4" l="1"/>
  <c r="M40" i="2"/>
  <c r="L40" i="2"/>
  <c r="M23" i="2"/>
  <c r="H23" i="2"/>
  <c r="D23" i="2"/>
  <c r="G22" i="2"/>
  <c r="F22" i="2"/>
  <c r="E22" i="2"/>
  <c r="G21" i="2"/>
  <c r="F21" i="2"/>
  <c r="E21" i="2"/>
  <c r="G20" i="2"/>
  <c r="F20" i="2"/>
  <c r="E20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L41" i="2" l="1"/>
  <c r="I47" i="2" s="1"/>
  <c r="F23" i="2"/>
  <c r="J48" i="2" s="1"/>
  <c r="I7" i="2"/>
  <c r="J7" i="2" s="1"/>
  <c r="G23" i="2"/>
  <c r="I8" i="2"/>
  <c r="J8" i="2" s="1"/>
  <c r="I9" i="2"/>
  <c r="J9" i="2" s="1"/>
  <c r="I10" i="2"/>
  <c r="J10" i="2" s="1"/>
  <c r="I11" i="2"/>
  <c r="J11" i="2" s="1"/>
  <c r="I12" i="2"/>
  <c r="J12" i="2" s="1"/>
  <c r="I14" i="2"/>
  <c r="J14" i="2" s="1"/>
  <c r="I15" i="2"/>
  <c r="J15" i="2" s="1"/>
  <c r="I16" i="2"/>
  <c r="J16" i="2" s="1"/>
  <c r="I17" i="2"/>
  <c r="J17" i="2" s="1"/>
  <c r="I18" i="2"/>
  <c r="J18" i="2" s="1"/>
  <c r="I20" i="2"/>
  <c r="J20" i="2" s="1"/>
  <c r="I21" i="2"/>
  <c r="J21" i="2" s="1"/>
  <c r="I50" i="2"/>
  <c r="I6" i="2"/>
  <c r="E23" i="2"/>
  <c r="I46" i="2" l="1"/>
  <c r="I51" i="2" s="1"/>
  <c r="J6" i="2"/>
  <c r="J23" i="2" s="1"/>
  <c r="M24" i="2" s="1"/>
  <c r="I23" i="2"/>
  <c r="J45" i="2" l="1"/>
  <c r="J51" i="2" s="1"/>
</calcChain>
</file>

<file path=xl/sharedStrings.xml><?xml version="1.0" encoding="utf-8"?>
<sst xmlns="http://schemas.openxmlformats.org/spreadsheetml/2006/main" count="501" uniqueCount="175">
  <si>
    <t>ردیف</t>
  </si>
  <si>
    <t>تاریخ سند</t>
  </si>
  <si>
    <t>شرح</t>
  </si>
  <si>
    <t>مبلغ ناخالص ص و</t>
  </si>
  <si>
    <t>کسور</t>
  </si>
  <si>
    <t xml:space="preserve"> جمع کسور</t>
  </si>
  <si>
    <t>خالص قابل پرداخت</t>
  </si>
  <si>
    <t>15%پ پ قرارداد</t>
  </si>
  <si>
    <t>10%سپرده حسن انجام کار</t>
  </si>
  <si>
    <t xml:space="preserve">5%بیمه </t>
  </si>
  <si>
    <t>سایر</t>
  </si>
  <si>
    <t>ص و 1</t>
  </si>
  <si>
    <t>ص و 2</t>
  </si>
  <si>
    <t>ص و 3</t>
  </si>
  <si>
    <t>ص و 4</t>
  </si>
  <si>
    <t>ص و 5</t>
  </si>
  <si>
    <t xml:space="preserve">ص و 6 </t>
  </si>
  <si>
    <t>ص و7</t>
  </si>
  <si>
    <t>ص و 8</t>
  </si>
  <si>
    <t>ص و 9</t>
  </si>
  <si>
    <t>1400/02/27</t>
  </si>
  <si>
    <t>ص و 10</t>
  </si>
  <si>
    <t>1400/04/07</t>
  </si>
  <si>
    <t>ص و 11</t>
  </si>
  <si>
    <t>1400/05/04</t>
  </si>
  <si>
    <t>ص و 12</t>
  </si>
  <si>
    <t>1400/06/02</t>
  </si>
  <si>
    <t>ص و 13</t>
  </si>
  <si>
    <t>1400/07/05</t>
  </si>
  <si>
    <t>ص و 14</t>
  </si>
  <si>
    <t>جـــــمع:</t>
  </si>
  <si>
    <t>چک 596889 اقتصاد</t>
  </si>
  <si>
    <t>چک 742751ملت</t>
  </si>
  <si>
    <t>چک 742785 ملت</t>
  </si>
  <si>
    <t>چک ش 867135 ملت</t>
  </si>
  <si>
    <t>چک ش 112337</t>
  </si>
  <si>
    <t>چک شماره 186027 بانک تجارت</t>
  </si>
  <si>
    <t>چک ش 821460 ملت در وجه تامین اجتماعی کنگان بابت بازداشتنامه 97191 مورخ 991119</t>
  </si>
  <si>
    <t>چک شماره 473307  بانک تجارت</t>
  </si>
  <si>
    <t>چک 293982 تجارت تسویه ص و8</t>
  </si>
  <si>
    <t>چک 821480 ملت پرداخت در قالب تعهدات به3فقره پیمانکار</t>
  </si>
  <si>
    <t>چک 821486 ملت پرداخت در قالب تعهدات به3فقره پیمانکار</t>
  </si>
  <si>
    <t>چک شماره 475687</t>
  </si>
  <si>
    <t>1400/04/29</t>
  </si>
  <si>
    <t>پرداخت طی 8 فقره چک به وندورهای شرکت صنعت پژوهان(عطف به صورتجلسه شماره SPM-1400-04/109 مورخ 1400/04/21)</t>
  </si>
  <si>
    <t>1400/05/02</t>
  </si>
  <si>
    <t>پرداخت چک 219264 به وندور شرکت صنعت پژوهان</t>
  </si>
  <si>
    <t>پرداخت چک شماره 219266 علی الحساب ص و ش 12</t>
  </si>
  <si>
    <t>پرداخت چک شماره 219272 بابت تسویه ص و شماره 12</t>
  </si>
  <si>
    <t>1400/06/13</t>
  </si>
  <si>
    <t>پرداخت 11 فقره چک در وجه وندورهای شرکت صنعت پژوهان</t>
  </si>
  <si>
    <t xml:space="preserve">پرداخت چک 507094 بابت علی الحساب ص و ش 14 </t>
  </si>
  <si>
    <t>تاریخ</t>
  </si>
  <si>
    <t>شماره چک</t>
  </si>
  <si>
    <t>مبلغ</t>
  </si>
  <si>
    <t>تاریخ پرداخت</t>
  </si>
  <si>
    <t>پرداخت چک شماره 507087 بابت تسویه ص و ش 13</t>
  </si>
  <si>
    <t>تسویه قسمتی از علی الحساب پرداختی در صورت وضعیت شماره 14</t>
  </si>
  <si>
    <t>1400/07/20</t>
  </si>
  <si>
    <t>واریز به حساب توسط طرف حساب</t>
  </si>
  <si>
    <t>بدهکار</t>
  </si>
  <si>
    <t>بستانکار</t>
  </si>
  <si>
    <t>جمع پرداخت شده</t>
  </si>
  <si>
    <t xml:space="preserve">شركت صنعت  پژوهان ماهان - چك 701009 (اقتصاد نوين ) - حقوق و دستمزد مرداد ماه 1400 طبق ليست </t>
  </si>
  <si>
    <t xml:space="preserve">شركت صنعت  پژوهان ماهان - چك 701010 (اقتصاد نوين ) - حقوق و دستمزد مرداد ماه 1400 طبق ليست </t>
  </si>
  <si>
    <t xml:space="preserve">شركت صنعت  پژوهان ماهان - فيش 714029  (اقتصاد نوين ) - حقوق و دستمزد مرداد ماه 1400 طبق ليست </t>
  </si>
  <si>
    <t xml:space="preserve">شركت صنعت  پژوهان ماهان - چك 701015 (اقتصاد نوين ) - حقوق و دستمزد شهريور ماه 1400 طبق ليست </t>
  </si>
  <si>
    <t xml:space="preserve">شركت صنعت  پژوهان ماهان - چك 701014 (اقتصاد نوين ) - حقوق و دستمزد شهريور ماه 1400 طبق ليست </t>
  </si>
  <si>
    <t xml:space="preserve">شركت صنعت  پژوهان ماهان - چك 701020 (اقتصاد نوين ) - حقوق و دستمزد مهر ماه 1400 طبق ليست </t>
  </si>
  <si>
    <t xml:space="preserve">شركت صنعت  پژوهان ماهان - چك 701021(اقتصاد نوين ) - حقوق و دستمزد مهر ماه 1400 طبق ليست </t>
  </si>
  <si>
    <t>1400/10/14</t>
  </si>
  <si>
    <t>1400/09/27</t>
  </si>
  <si>
    <t>1400/09/23</t>
  </si>
  <si>
    <t>جمع</t>
  </si>
  <si>
    <t>مانده طلب بابت پیش پرداخت مستهلک نشده</t>
  </si>
  <si>
    <t>پرداختنی به سازمان تأمین اجتماعی(آخرین  صورت وضعیت)</t>
  </si>
  <si>
    <t>شرح عملیات</t>
  </si>
  <si>
    <t>واحد</t>
  </si>
  <si>
    <t>قیمت واحد (ریال)</t>
  </si>
  <si>
    <t>مقدار انجام شده</t>
  </si>
  <si>
    <t>مبلغ کارکرد (ریال)</t>
  </si>
  <si>
    <t>تجمعی</t>
  </si>
  <si>
    <t>دوره قبل</t>
  </si>
  <si>
    <t>این دوره</t>
  </si>
  <si>
    <t>عملیات خاکی باماشین</t>
  </si>
  <si>
    <t>-</t>
  </si>
  <si>
    <t>ss 55 r01</t>
  </si>
  <si>
    <t>*</t>
  </si>
  <si>
    <t xml:space="preserve">تهیه، حمل و ریختن ماسه بادی، در داخل کانال‌ها، اطراف پی‌ها و لوله‌ها، کف ساختمان‌ها، معابر، محوطه‌ها و یا هر محل دیگری که لازم باشد، به انضمام پخش و تسطیح آن‌ها در ضخامت‌های لازم. </t>
  </si>
  <si>
    <t>مترمربع</t>
  </si>
  <si>
    <t>قالب بندی فلزی</t>
  </si>
  <si>
    <t>کارهای فولادی سنگین</t>
  </si>
  <si>
    <t xml:space="preserve">تهیه و ساخت قطعات فولادی اتصالی و نصب در داخل کارهای بتنی یا بنایی، قبل از اجرای کارهای یاد شده، از نبشی، سپری، ورق، تسمه، میلگرد، لوله و مانند آن، با شاخک‏های لازم. </t>
  </si>
  <si>
    <t>كیلوگرم</t>
  </si>
  <si>
    <t>بتن پیش ساخته وبلوک چینی</t>
  </si>
  <si>
    <t xml:space="preserve">بنایی با بلوک‌های بتنی پیش‌ساخته از بتن سبک اتوکلاو شده (بتن گازی) با ملات مخصوص به ضخامت حدود ۲۰ سانتی‌متر. </t>
  </si>
  <si>
    <t>عایق کاری رطوبتی</t>
  </si>
  <si>
    <t xml:space="preserve">اجرای پرایمر </t>
  </si>
  <si>
    <t>کارهای فولادی سبک</t>
  </si>
  <si>
    <t>تهیه، ساخت و اجرای نگهدارنده دیوارهای بنایی به اجزای سازه‌ای به صورت افقی یا قایم، از پروفیل‌های توخالی.</t>
  </si>
  <si>
    <t>تهیه ونصب صفحات رابیتس گالوانیزه گرم</t>
  </si>
  <si>
    <t>تهیه و اجرای زیرسازی از جنس فولاد سرد نورد شده گالوانیزه، در سطوح قائم، متشکل از اعضای استاد و رانر و سایر مقاطع گالونیزه (و بادبند در صورت لزوم) به همراه نعل درگاه، اتصالات و تقویتی های مربوط.</t>
  </si>
  <si>
    <t>کیلوگرم</t>
  </si>
  <si>
    <t>اندودکاری و بندکشی</t>
  </si>
  <si>
    <t>تهیه و نصب صفحات گچی روکش دار معمولی به ضخامت اسمی ١٢٫۵ میلی متر، روی سطوح قائم که با استفاد ه از فولاد گالوانیزه سرد نورد شده زیرسازی شده باشد، به ازای هر صفحه گچی روکش دار.</t>
  </si>
  <si>
    <t>کارهای پلاستیکی و پلیمری</t>
  </si>
  <si>
    <t>تهیه ونصب پلاستوفوم (یونولیت) با هر چگالی، سفید یا الوان به ضخامت یک سانتی‌متر، با تمام وسایل نصب بدون زیرسازی. + ( اضافه بهای ضخامت تا 2.5 سانت)</t>
  </si>
  <si>
    <t>نصب اسلیو PVC  سایز1 تا 3 اینج</t>
  </si>
  <si>
    <t>متر طول</t>
  </si>
  <si>
    <t>نصب اسلیو PVC  سایز 4 اینج</t>
  </si>
  <si>
    <t>نصب اسلیو PVC  سایز 6 اینج</t>
  </si>
  <si>
    <t>آیتم جدید</t>
  </si>
  <si>
    <t>تهیه و نصب کف خواب سر ناودان ، کاسه ناودان ، کلاهک دودکش و مانند آن با ورق گالوانیزه  ، لحیم کاری ، پرچ و سایر کارهای لازم آن</t>
  </si>
  <si>
    <t>عدد</t>
  </si>
  <si>
    <t>اکسپنشن بولت</t>
  </si>
  <si>
    <t>ss 55</t>
  </si>
  <si>
    <t>تهیه و نصب نبشی 100*100*10 جهت زیر سازی درب ها</t>
  </si>
  <si>
    <t>نصب انواع پلیت مدفون و غیر مدفون در بتن</t>
  </si>
  <si>
    <t>تهیه و نصب ورق فلزی عرض 100*10 میلیمتر جهت زیر سازی درب ها</t>
  </si>
  <si>
    <t>عايق کاري رطوبتي</t>
  </si>
  <si>
    <t>NIB R01</t>
  </si>
  <si>
    <r>
      <t xml:space="preserve">پي‌کني، کانال‌کني با وسيله مکانيکي در زمينهاي </t>
    </r>
    <r>
      <rPr>
        <b/>
        <u/>
        <sz val="12"/>
        <color rgb="FF000000"/>
        <rFont val="B Traffic"/>
        <charset val="178"/>
      </rPr>
      <t>سنگی</t>
    </r>
    <r>
      <rPr>
        <sz val="12"/>
        <color rgb="FF000000"/>
        <rFont val="B Traffic"/>
        <charset val="178"/>
      </rPr>
      <t>، تاعمق 2 متر و ريختن خاک کنده شده در کنارمحلهاي مربوط</t>
    </r>
  </si>
  <si>
    <t>مترمكعب</t>
  </si>
  <si>
    <t xml:space="preserve">تهیه، حمل و ریختن شن نقلی در معابر، محوطه‌ها و یا هر محل دیگری که لازم باشد، به انضمام پخش و تسطیح آن‌ها در ضخامت‌های لازم. </t>
  </si>
  <si>
    <t>متر مکعب</t>
  </si>
  <si>
    <t>تهيه وسايل و قالب‌بندي با استفاده از قالب فلزي در ستونها و شناژهاي قايم با مقطع چهار ضلعي که ارتفاع بيش از 7.5 متر و حداکثر 10 متر باشد( کلیه هزینه های مربوطه با قالب بندی از جمله تهیه و اجرای داربست و ... در این آیتم دیده شده  است )</t>
  </si>
  <si>
    <t>تهيه وسايل و قالب‌بندي با استفاده از قالب فلزي در ستونها و شناژهاي قايم با مقطع چهار ضلعي که ارتفاع بيش از 10 متر و حداکثر 15 متر باشد( کلیه هزینه های مربوطه با قالب بندی از جمله تهیه و اجرای داربست و ... در این آیتم دیده شده  است )</t>
  </si>
  <si>
    <t>تهيه وسايل و قالب‌بندي با استفاده از قالب فلزي در تيرهاي بتني که ارتفاع بيش از 7.5 متر و حداکثر 10 متر باشد( کلیه هزینه های مربوطه با قالب بندی از جمله تهیه و اجرای داربست و ... در این آیتم دیده شده  است )</t>
  </si>
  <si>
    <t>آجرکاری وشفته ریزی</t>
  </si>
  <si>
    <t>آجرکاریبه ضخامت یک ونیم آجر وبیشتر با آجر فشاری وملات ماسه سیمان 1:5</t>
  </si>
  <si>
    <t xml:space="preserve">تهیه ونصب جوینفیلر با هر چگالی، سفید یا الوان به ضخامت دو سانتی‌متر، با تمام وسایل نصب  </t>
  </si>
  <si>
    <t>نصب اسلیو PVC  سایز 5 اینج</t>
  </si>
  <si>
    <t>NIB</t>
  </si>
  <si>
    <t>fir station R01</t>
  </si>
  <si>
    <t xml:space="preserve">fir station </t>
  </si>
  <si>
    <t>S 35</t>
  </si>
  <si>
    <t xml:space="preserve"> بنايي با بلوک سيماني توخالي کف پر تهيه شده با دانه رس منبسط شده‏، به ضخامت 10تا 15 سانتيمتر با ملات ماسه و سيمان 1:5.</t>
  </si>
  <si>
    <t>رنگ آمیزی</t>
  </si>
  <si>
    <t>تهیه مصالح و اجرای‌رنگ اتیل‌سیلیکات روی دو جزئی به طریق بدون هوا، روی اسکلت‏ فولادی در یک قشر به ضخامت خشک 40 میکرون.</t>
  </si>
  <si>
    <t>تهیه مصالح و اجرای رنگ اپوکسی پلی‌آمید غنی از روی دو جزئی به طریق بدون هوا، روی اسکلت‏ فولادی در یک قشر به ضخامت خشک 125 میکرون.</t>
  </si>
  <si>
    <t>آماده‌سازی یا زنگ‌زدایی اسکلت‌های فولادی به روش ماسه‌پاشی.</t>
  </si>
  <si>
    <t>تهیه مصالح و اجرای رنگ رویه یا فاینال  دو جزئی به طریق بدون هوا، روی اسکلت‏ فولادی در یک قشر به ضخامت خشک 75 میکرون.</t>
  </si>
  <si>
    <r>
      <t xml:space="preserve">تهیه، حمل و ریختن </t>
    </r>
    <r>
      <rPr>
        <u/>
        <sz val="12"/>
        <color rgb="FF000000"/>
        <rFont val="B Nazanin"/>
        <charset val="178"/>
      </rPr>
      <t>ماسه بادی</t>
    </r>
    <r>
      <rPr>
        <sz val="12"/>
        <color rgb="FF000000"/>
        <rFont val="B Nazanin"/>
        <charset val="178"/>
      </rPr>
      <t xml:space="preserve">، در داخل کانال‌ها، اطراف پی‌ها و لوله‌ها، کف ساختمان‌ها، معابر، محوطه‌ها و یا هر محل دیگری که لازم باشد، به انضمام پخش و تسطیح آن‌ها در ضخامت‌های لازم. </t>
    </r>
  </si>
  <si>
    <r>
      <t xml:space="preserve">تهیه و نصب </t>
    </r>
    <r>
      <rPr>
        <u/>
        <sz val="12"/>
        <color rgb="FF000000"/>
        <rFont val="B Nazanin"/>
        <charset val="178"/>
      </rPr>
      <t>کف خواب</t>
    </r>
    <r>
      <rPr>
        <sz val="12"/>
        <color rgb="FF000000"/>
        <rFont val="B Nazanin"/>
        <charset val="178"/>
      </rPr>
      <t xml:space="preserve"> سر ناودان ، کاسه ناودان ، کلاهک دودکش و مانند آن با ورق گالوانیزه  ، لحیم کاری ، پرچ و سایر کارهای لازم آن</t>
    </r>
  </si>
  <si>
    <t>Unit</t>
  </si>
  <si>
    <t>تاريخ سند</t>
  </si>
  <si>
    <t>نوع تضمین</t>
  </si>
  <si>
    <t>شرح تضامین</t>
  </si>
  <si>
    <t>مبلغ قابل استفاده</t>
  </si>
  <si>
    <t>1399/04/07</t>
  </si>
  <si>
    <t>سفته</t>
  </si>
  <si>
    <t xml:space="preserve">صنعت پژوهان ماهان-سفته ش 963994 و 958786 الي 958798 و 958801 الي 958804 (18فقره) بابت حسن اجراي تعهدات </t>
  </si>
  <si>
    <t>1400/10/18</t>
  </si>
  <si>
    <t>چک</t>
  </si>
  <si>
    <t xml:space="preserve">صنعت پژوهان ماهان - چك 545625 - بابت حسن اجراي تعهدات ق SM-C--CO-CV-012  طبق ماده 13 شرايط عمومي قرارداد </t>
  </si>
  <si>
    <t xml:space="preserve">صنعت پژوهان ماهان-سفته ش 524647 الي 524652 و 649924 الي 649923 و 649925 الي 649929 (13فقره)  تضمين علي الحساب (پرداخت به وندورها) </t>
  </si>
  <si>
    <t>1400/10/11</t>
  </si>
  <si>
    <t xml:space="preserve">صنعت پژوهان ماهان-سفته ش 649941  الي  649957 (17 فقره) بابت تضمين علي الحساب پرداختي (پرداخت به وندورها) ق ش SM-C-CO-CV-012  </t>
  </si>
  <si>
    <t>1400/09/22</t>
  </si>
  <si>
    <t xml:space="preserve">صنعت پژوهان ماهان-سفته ش 649930 الي 649940 (11فقره) بابت تضمين ضمانت پرداخت به كاركنان پيمانكار ق ش SM-C-CO-CV-012  </t>
  </si>
  <si>
    <t xml:space="preserve">جمع تضامین </t>
  </si>
  <si>
    <t>پیوست 2</t>
  </si>
  <si>
    <t>پیوست 3 - شرح تضامین اخذ شده</t>
  </si>
  <si>
    <t>ص و 15/16</t>
  </si>
  <si>
    <t>مانده مبلغ بدهی شرکت صنعت پژوهان ماهان بابت قرارداد 12</t>
  </si>
  <si>
    <t>گزارش وضعیت مالی قرارداد 012 صنعت پژوهان ماهان</t>
  </si>
  <si>
    <t>صورت وضعیت های شرکت صنعت پژوهان (قرارداد SM-C-CO-CV-012 احداث ساختمان هاي غير صنعتي )</t>
  </si>
  <si>
    <t>مانده طلب صنعت پژوهان بابت صورت وضعیت</t>
  </si>
  <si>
    <t>مانده بدهی صنعت پژوهان بابت پرداخت ها به طرف های تجاری  :</t>
  </si>
  <si>
    <t>ریال</t>
  </si>
  <si>
    <t>پرداخت به طرف های تجاری شرکت صنعت پژوهان</t>
  </si>
  <si>
    <t>مانده  بدهی بابت صورت وضعیت</t>
  </si>
  <si>
    <t>مانده طلب  بابت پرداخت به طرف های تجاری پیمانکار</t>
  </si>
  <si>
    <t>سپرده حسن انجام کار مکسوره</t>
  </si>
  <si>
    <t xml:space="preserve">دریافت از محل وصول ضمانتنامه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</si>
</sst>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 * #,##0_-_ ;_ * #,##0\-_ ;_ * &quot;-&quot;??_-_ ;_ @_ "/>
    <numFmt numFmtId="165" formatCode="0.0"/>
    <numFmt numFmtId="166" formatCode="#,##0.0"/>
    <numFmt numFmtId="167" formatCode="0.0000"/>
    <numFmt numFmtId="168" formatCode="_(* #,##0_);_(* \(#,##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Titr"/>
      <charset val="178"/>
    </font>
    <font>
      <b/>
      <sz val="12"/>
      <color rgb="FF000000"/>
      <name val="B Traffic"/>
      <charset val="17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Calibri"/>
      <family val="2"/>
      <scheme val="minor"/>
    </font>
    <font>
      <sz val="12"/>
      <color rgb="FF000000"/>
      <name val="B Traffic"/>
      <charset val="178"/>
    </font>
    <font>
      <b/>
      <u/>
      <sz val="12"/>
      <color rgb="FF000000"/>
      <name val="B Traffic"/>
      <charset val="178"/>
    </font>
    <font>
      <b/>
      <sz val="12"/>
      <name val="Calibri"/>
      <family val="2"/>
      <scheme val="minor"/>
    </font>
    <font>
      <sz val="16"/>
      <color theme="1"/>
      <name val="Calibri"/>
      <family val="2"/>
      <charset val="178"/>
      <scheme val="minor"/>
    </font>
    <font>
      <u/>
      <sz val="12"/>
      <color rgb="FF000000"/>
      <name val="B Nazanin"/>
      <charset val="178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B Nazanin"/>
      <charset val="178"/>
    </font>
    <font>
      <b/>
      <sz val="16"/>
      <color theme="1"/>
      <name val="B Nazanin"/>
      <charset val="178"/>
    </font>
    <font>
      <sz val="22"/>
      <color theme="1"/>
      <name val="Calibri"/>
      <family val="2"/>
      <charset val="178"/>
      <scheme val="minor"/>
    </font>
    <font>
      <b/>
      <sz val="14"/>
      <color theme="1"/>
      <name val="B Nazanin"/>
      <charset val="17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2" applyFont="1"/>
    <xf numFmtId="0" fontId="10" fillId="2" borderId="37" xfId="3" applyFont="1" applyFill="1" applyBorder="1" applyAlignment="1">
      <alignment horizontal="center" vertical="center"/>
    </xf>
    <xf numFmtId="9" fontId="10" fillId="2" borderId="43" xfId="3" applyNumberFormat="1" applyFont="1" applyFill="1" applyBorder="1" applyAlignment="1">
      <alignment horizontal="center" vertical="center" wrapText="1"/>
    </xf>
    <xf numFmtId="2" fontId="10" fillId="2" borderId="12" xfId="3" applyNumberFormat="1" applyFont="1" applyFill="1" applyBorder="1" applyAlignment="1">
      <alignment horizontal="center" vertical="center" wrapText="1"/>
    </xf>
    <xf numFmtId="9" fontId="10" fillId="2" borderId="13" xfId="3" applyNumberFormat="1" applyFont="1" applyFill="1" applyBorder="1" applyAlignment="1">
      <alignment horizontal="center" vertical="center" wrapText="1"/>
    </xf>
    <xf numFmtId="2" fontId="10" fillId="2" borderId="43" xfId="3" applyNumberFormat="1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vertical="center" readingOrder="2"/>
    </xf>
    <xf numFmtId="0" fontId="11" fillId="4" borderId="45" xfId="0" applyFont="1" applyFill="1" applyBorder="1" applyAlignment="1">
      <alignment vertical="center" readingOrder="2"/>
    </xf>
    <xf numFmtId="0" fontId="12" fillId="4" borderId="29" xfId="2" applyFont="1" applyFill="1" applyBorder="1" applyAlignment="1">
      <alignment vertical="center" wrapText="1" readingOrder="2"/>
    </xf>
    <xf numFmtId="3" fontId="13" fillId="4" borderId="46" xfId="2" applyNumberFormat="1" applyFont="1" applyFill="1" applyBorder="1" applyAlignment="1">
      <alignment horizontal="center" vertical="top"/>
    </xf>
    <xf numFmtId="4" fontId="10" fillId="4" borderId="46" xfId="2" applyNumberFormat="1" applyFont="1" applyFill="1" applyBorder="1" applyAlignment="1">
      <alignment horizontal="center" vertical="top"/>
    </xf>
    <xf numFmtId="0" fontId="14" fillId="0" borderId="0" xfId="0" applyFont="1"/>
    <xf numFmtId="0" fontId="3" fillId="0" borderId="23" xfId="0" applyFont="1" applyBorder="1" applyAlignment="1">
      <alignment horizontal="center" vertical="center" wrapText="1" readingOrder="2"/>
    </xf>
    <xf numFmtId="0" fontId="15" fillId="0" borderId="24" xfId="0" applyFont="1" applyBorder="1" applyAlignment="1">
      <alignment horizontal="right" vertical="center" wrapText="1" readingOrder="2"/>
    </xf>
    <xf numFmtId="0" fontId="16" fillId="0" borderId="47" xfId="0" applyFont="1" applyBorder="1" applyAlignment="1">
      <alignment horizontal="center" vertical="center" wrapText="1" readingOrder="2"/>
    </xf>
    <xf numFmtId="3" fontId="13" fillId="3" borderId="42" xfId="2" applyNumberFormat="1" applyFont="1" applyFill="1" applyBorder="1" applyAlignment="1">
      <alignment horizontal="center" vertical="top" wrapText="1"/>
    </xf>
    <xf numFmtId="2" fontId="17" fillId="0" borderId="23" xfId="2" applyNumberFormat="1" applyFont="1" applyBorder="1" applyAlignment="1">
      <alignment horizontal="center" vertical="center" wrapText="1" readingOrder="2"/>
    </xf>
    <xf numFmtId="2" fontId="17" fillId="0" borderId="24" xfId="2" applyNumberFormat="1" applyFont="1" applyBorder="1" applyAlignment="1">
      <alignment horizontal="center" vertical="center" wrapText="1" readingOrder="2"/>
    </xf>
    <xf numFmtId="2" fontId="17" fillId="0" borderId="25" xfId="2" applyNumberFormat="1" applyFont="1" applyBorder="1" applyAlignment="1">
      <alignment horizontal="center" vertical="center" wrapText="1" readingOrder="2"/>
    </xf>
    <xf numFmtId="3" fontId="10" fillId="0" borderId="23" xfId="2" applyNumberFormat="1" applyFont="1" applyBorder="1" applyAlignment="1">
      <alignment horizontal="center" vertical="top" wrapText="1"/>
    </xf>
    <xf numFmtId="3" fontId="10" fillId="0" borderId="24" xfId="2" applyNumberFormat="1" applyFont="1" applyBorder="1" applyAlignment="1">
      <alignment horizontal="center" vertical="top" wrapText="1"/>
    </xf>
    <xf numFmtId="4" fontId="10" fillId="4" borderId="46" xfId="2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3" fontId="13" fillId="3" borderId="48" xfId="2" applyNumberFormat="1" applyFont="1" applyFill="1" applyBorder="1" applyAlignment="1">
      <alignment horizontal="center" vertical="top" wrapText="1"/>
    </xf>
    <xf numFmtId="2" fontId="17" fillId="0" borderId="10" xfId="2" applyNumberFormat="1" applyFont="1" applyBorder="1" applyAlignment="1">
      <alignment horizontal="center" vertical="top" wrapText="1" readingOrder="2"/>
    </xf>
    <xf numFmtId="2" fontId="17" fillId="0" borderId="1" xfId="2" applyNumberFormat="1" applyFont="1" applyBorder="1" applyAlignment="1">
      <alignment horizontal="center" vertical="top" wrapText="1" readingOrder="2"/>
    </xf>
    <xf numFmtId="2" fontId="17" fillId="0" borderId="11" xfId="2" applyNumberFormat="1" applyFont="1" applyBorder="1" applyAlignment="1">
      <alignment horizontal="center" vertical="top" wrapText="1" readingOrder="2"/>
    </xf>
    <xf numFmtId="3" fontId="10" fillId="0" borderId="10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1" fillId="4" borderId="23" xfId="0" applyFont="1" applyFill="1" applyBorder="1" applyAlignment="1">
      <alignment vertical="center" readingOrder="2"/>
    </xf>
    <xf numFmtId="0" fontId="11" fillId="4" borderId="24" xfId="0" applyFont="1" applyFill="1" applyBorder="1" applyAlignment="1">
      <alignment vertical="center" readingOrder="2"/>
    </xf>
    <xf numFmtId="0" fontId="12" fillId="4" borderId="47" xfId="2" applyFont="1" applyFill="1" applyBorder="1" applyAlignment="1">
      <alignment vertical="center" wrapText="1" readingOrder="2"/>
    </xf>
    <xf numFmtId="0" fontId="3" fillId="0" borderId="43" xfId="0" applyFont="1" applyBorder="1" applyAlignment="1">
      <alignment horizontal="center" vertical="center" wrapText="1" readingOrder="2"/>
    </xf>
    <xf numFmtId="0" fontId="15" fillId="0" borderId="12" xfId="0" applyFont="1" applyBorder="1" applyAlignment="1">
      <alignment horizontal="right" vertical="center" wrapText="1" readingOrder="2"/>
    </xf>
    <xf numFmtId="0" fontId="16" fillId="0" borderId="49" xfId="0" applyFont="1" applyBorder="1" applyAlignment="1">
      <alignment horizontal="center" vertical="center" wrapText="1" readingOrder="2"/>
    </xf>
    <xf numFmtId="3" fontId="13" fillId="3" borderId="41" xfId="2" applyNumberFormat="1" applyFont="1" applyFill="1" applyBorder="1" applyAlignment="1">
      <alignment horizontal="center" vertical="top" wrapText="1"/>
    </xf>
    <xf numFmtId="2" fontId="17" fillId="0" borderId="43" xfId="2" applyNumberFormat="1" applyFont="1" applyBorder="1" applyAlignment="1">
      <alignment horizontal="center" vertical="center" wrapText="1" readingOrder="2"/>
    </xf>
    <xf numFmtId="2" fontId="17" fillId="0" borderId="12" xfId="2" applyNumberFormat="1" applyFont="1" applyBorder="1" applyAlignment="1">
      <alignment horizontal="center" vertical="center" wrapText="1" readingOrder="2"/>
    </xf>
    <xf numFmtId="2" fontId="17" fillId="0" borderId="13" xfId="2" applyNumberFormat="1" applyFont="1" applyBorder="1" applyAlignment="1">
      <alignment horizontal="center" vertical="center" wrapText="1" readingOrder="2"/>
    </xf>
    <xf numFmtId="3" fontId="10" fillId="0" borderId="43" xfId="2" applyNumberFormat="1" applyFont="1" applyBorder="1" applyAlignment="1">
      <alignment horizontal="center" vertical="top" wrapText="1"/>
    </xf>
    <xf numFmtId="3" fontId="10" fillId="0" borderId="12" xfId="2" applyNumberFormat="1" applyFont="1" applyBorder="1" applyAlignment="1">
      <alignment horizontal="center" vertical="top" wrapText="1"/>
    </xf>
    <xf numFmtId="2" fontId="17" fillId="0" borderId="10" xfId="2" applyNumberFormat="1" applyFont="1" applyBorder="1" applyAlignment="1">
      <alignment horizontal="center" vertical="center" wrapText="1" readingOrder="2"/>
    </xf>
    <xf numFmtId="2" fontId="17" fillId="0" borderId="1" xfId="2" applyNumberFormat="1" applyFont="1" applyBorder="1" applyAlignment="1">
      <alignment horizontal="center" vertical="center" wrapText="1" readingOrder="2"/>
    </xf>
    <xf numFmtId="2" fontId="17" fillId="0" borderId="11" xfId="2" applyNumberFormat="1" applyFont="1" applyBorder="1" applyAlignment="1">
      <alignment horizontal="center" vertical="center" wrapText="1" readingOrder="2"/>
    </xf>
    <xf numFmtId="3" fontId="13" fillId="3" borderId="42" xfId="2" applyNumberFormat="1" applyFont="1" applyFill="1" applyBorder="1" applyAlignment="1">
      <alignment horizontal="center" vertical="top"/>
    </xf>
    <xf numFmtId="3" fontId="10" fillId="0" borderId="23" xfId="2" applyNumberFormat="1" applyFont="1" applyBorder="1" applyAlignment="1">
      <alignment horizontal="center" vertical="center"/>
    </xf>
    <xf numFmtId="3" fontId="10" fillId="0" borderId="24" xfId="2" applyNumberFormat="1" applyFont="1" applyBorder="1" applyAlignment="1">
      <alignment horizontal="center" vertical="center"/>
    </xf>
    <xf numFmtId="3" fontId="10" fillId="0" borderId="25" xfId="2" applyNumberFormat="1" applyFont="1" applyBorder="1" applyAlignment="1">
      <alignment horizontal="center" vertical="center"/>
    </xf>
    <xf numFmtId="3" fontId="10" fillId="0" borderId="23" xfId="2" applyNumberFormat="1" applyFont="1" applyBorder="1" applyAlignment="1">
      <alignment horizontal="center" vertical="top"/>
    </xf>
    <xf numFmtId="3" fontId="10" fillId="0" borderId="24" xfId="2" applyNumberFormat="1" applyFont="1" applyBorder="1" applyAlignment="1">
      <alignment horizontal="center" vertical="top"/>
    </xf>
    <xf numFmtId="3" fontId="10" fillId="0" borderId="25" xfId="2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16" fillId="0" borderId="50" xfId="0" applyFont="1" applyBorder="1" applyAlignment="1">
      <alignment horizontal="center" vertical="center" wrapText="1" readingOrder="2"/>
    </xf>
    <xf numFmtId="3" fontId="13" fillId="3" borderId="51" xfId="2" applyNumberFormat="1" applyFont="1" applyFill="1" applyBorder="1" applyAlignment="1">
      <alignment horizontal="center" vertical="top" wrapText="1"/>
    </xf>
    <xf numFmtId="2" fontId="17" fillId="0" borderId="14" xfId="2" applyNumberFormat="1" applyFont="1" applyBorder="1" applyAlignment="1">
      <alignment horizontal="center" vertical="center" wrapText="1" readingOrder="2"/>
    </xf>
    <xf numFmtId="2" fontId="17" fillId="0" borderId="3" xfId="2" applyNumberFormat="1" applyFont="1" applyBorder="1" applyAlignment="1">
      <alignment horizontal="center" vertical="center" wrapText="1" readingOrder="2"/>
    </xf>
    <xf numFmtId="2" fontId="17" fillId="0" borderId="15" xfId="2" applyNumberFormat="1" applyFont="1" applyBorder="1" applyAlignment="1">
      <alignment horizontal="center" vertical="center" wrapText="1" readingOrder="2"/>
    </xf>
    <xf numFmtId="3" fontId="10" fillId="0" borderId="14" xfId="2" applyNumberFormat="1" applyFont="1" applyBorder="1" applyAlignment="1">
      <alignment horizontal="center" vertical="top" wrapText="1"/>
    </xf>
    <xf numFmtId="3" fontId="10" fillId="0" borderId="3" xfId="2" applyNumberFormat="1" applyFont="1" applyBorder="1" applyAlignment="1">
      <alignment horizontal="center" vertical="top" wrapText="1"/>
    </xf>
    <xf numFmtId="3" fontId="10" fillId="3" borderId="1" xfId="2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right" vertical="center" wrapText="1" readingOrder="2"/>
    </xf>
    <xf numFmtId="0" fontId="16" fillId="0" borderId="34" xfId="0" applyFont="1" applyBorder="1" applyAlignment="1">
      <alignment horizontal="center" vertical="center" wrapText="1" readingOrder="2"/>
    </xf>
    <xf numFmtId="3" fontId="13" fillId="3" borderId="52" xfId="0" applyNumberFormat="1" applyFont="1" applyFill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" fontId="10" fillId="0" borderId="16" xfId="2" applyNumberFormat="1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center" vertical="center"/>
    </xf>
    <xf numFmtId="3" fontId="10" fillId="4" borderId="26" xfId="2" applyNumberFormat="1" applyFont="1" applyFill="1" applyBorder="1" applyAlignment="1">
      <alignment horizontal="center" vertical="center"/>
    </xf>
    <xf numFmtId="3" fontId="10" fillId="4" borderId="27" xfId="2" applyNumberFormat="1" applyFont="1" applyFill="1" applyBorder="1" applyAlignment="1">
      <alignment vertical="center"/>
    </xf>
    <xf numFmtId="3" fontId="13" fillId="4" borderId="27" xfId="2" applyNumberFormat="1" applyFont="1" applyFill="1" applyBorder="1" applyAlignment="1">
      <alignment vertical="center"/>
    </xf>
    <xf numFmtId="0" fontId="18" fillId="0" borderId="48" xfId="2" applyFont="1" applyBorder="1" applyAlignment="1">
      <alignment horizontal="center" vertical="top" wrapText="1" readingOrder="2"/>
    </xf>
    <xf numFmtId="3" fontId="10" fillId="0" borderId="53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horizontal="right" vertical="top" wrapText="1" readingOrder="2"/>
    </xf>
    <xf numFmtId="3" fontId="13" fillId="4" borderId="27" xfId="2" applyNumberFormat="1" applyFont="1" applyFill="1" applyBorder="1" applyAlignment="1">
      <alignment vertical="top"/>
    </xf>
    <xf numFmtId="0" fontId="18" fillId="5" borderId="48" xfId="2" applyFont="1" applyFill="1" applyBorder="1" applyAlignment="1">
      <alignment horizontal="center" vertical="top" wrapText="1" readingOrder="2"/>
    </xf>
    <xf numFmtId="0" fontId="10" fillId="0" borderId="0" xfId="2" applyFont="1" applyAlignment="1">
      <alignment horizontal="center" vertical="center"/>
    </xf>
    <xf numFmtId="2" fontId="17" fillId="0" borderId="43" xfId="2" applyNumberFormat="1" applyFont="1" applyBorder="1" applyAlignment="1">
      <alignment horizontal="center" vertical="top" wrapText="1" readingOrder="2"/>
    </xf>
    <xf numFmtId="2" fontId="17" fillId="0" borderId="12" xfId="2" applyNumberFormat="1" applyFont="1" applyBorder="1" applyAlignment="1">
      <alignment horizontal="center" vertical="top" wrapText="1" readingOrder="2"/>
    </xf>
    <xf numFmtId="2" fontId="17" fillId="0" borderId="13" xfId="2" applyNumberFormat="1" applyFont="1" applyBorder="1" applyAlignment="1">
      <alignment horizontal="center" vertical="top" wrapText="1" readingOrder="2"/>
    </xf>
    <xf numFmtId="11" fontId="10" fillId="0" borderId="0" xfId="2" applyNumberFormat="1" applyFont="1"/>
    <xf numFmtId="2" fontId="17" fillId="0" borderId="23" xfId="2" applyNumberFormat="1" applyFont="1" applyBorder="1" applyAlignment="1">
      <alignment horizontal="center" vertical="top" wrapText="1" readingOrder="2"/>
    </xf>
    <xf numFmtId="2" fontId="17" fillId="0" borderId="24" xfId="2" applyNumberFormat="1" applyFont="1" applyBorder="1" applyAlignment="1">
      <alignment horizontal="center" vertical="top" wrapText="1" readingOrder="2"/>
    </xf>
    <xf numFmtId="2" fontId="17" fillId="0" borderId="25" xfId="2" applyNumberFormat="1" applyFont="1" applyBorder="1" applyAlignment="1">
      <alignment horizontal="center" vertical="top" wrapText="1" readingOrder="2"/>
    </xf>
    <xf numFmtId="165" fontId="3" fillId="3" borderId="10" xfId="0" applyNumberFormat="1" applyFont="1" applyFill="1" applyBorder="1" applyAlignment="1">
      <alignment horizontal="center" vertical="center" wrapText="1" readingOrder="2"/>
    </xf>
    <xf numFmtId="0" fontId="10" fillId="0" borderId="0" xfId="2" applyFont="1" applyAlignment="1">
      <alignment vertical="top" wrapText="1"/>
    </xf>
    <xf numFmtId="0" fontId="15" fillId="0" borderId="1" xfId="0" applyFont="1" applyBorder="1" applyAlignment="1">
      <alignment horizontal="right" vertical="top" wrapText="1" readingOrder="2"/>
    </xf>
    <xf numFmtId="0" fontId="1" fillId="0" borderId="0" xfId="2"/>
    <xf numFmtId="0" fontId="1" fillId="0" borderId="0" xfId="2" applyAlignment="1">
      <alignment vertical="top" wrapText="1"/>
    </xf>
    <xf numFmtId="3" fontId="20" fillId="3" borderId="52" xfId="4" applyNumberFormat="1" applyFont="1" applyFill="1" applyBorder="1" applyAlignment="1">
      <alignment horizontal="center" vertical="top" wrapText="1"/>
    </xf>
    <xf numFmtId="167" fontId="17" fillId="0" borderId="1" xfId="2" applyNumberFormat="1" applyFont="1" applyBorder="1" applyAlignment="1">
      <alignment horizontal="center" vertical="center" wrapText="1" readingOrder="2"/>
    </xf>
    <xf numFmtId="0" fontId="21" fillId="0" borderId="0" xfId="0" applyFont="1"/>
    <xf numFmtId="0" fontId="18" fillId="0" borderId="48" xfId="2" applyFont="1" applyBorder="1" applyAlignment="1">
      <alignment horizontal="center" vertical="center" wrapText="1" readingOrder="2"/>
    </xf>
    <xf numFmtId="0" fontId="18" fillId="5" borderId="48" xfId="2" applyFont="1" applyFill="1" applyBorder="1" applyAlignment="1">
      <alignment horizontal="center" vertical="center" wrapText="1" readingOrder="2"/>
    </xf>
    <xf numFmtId="3" fontId="10" fillId="0" borderId="54" xfId="2" applyNumberFormat="1" applyFont="1" applyBorder="1" applyAlignment="1">
      <alignment horizontal="center" vertical="center"/>
    </xf>
    <xf numFmtId="0" fontId="18" fillId="0" borderId="48" xfId="4" applyFont="1" applyBorder="1" applyAlignment="1">
      <alignment horizontal="center" vertical="top" wrapText="1" readingOrder="2"/>
    </xf>
    <xf numFmtId="0" fontId="18" fillId="0" borderId="52" xfId="4" applyFont="1" applyBorder="1" applyAlignment="1">
      <alignment horizontal="center" vertical="top" wrapText="1" readingOrder="2"/>
    </xf>
    <xf numFmtId="3" fontId="10" fillId="0" borderId="55" xfId="4" applyNumberFormat="1" applyFont="1" applyBorder="1" applyAlignment="1">
      <alignment horizontal="center" vertical="center"/>
    </xf>
    <xf numFmtId="166" fontId="10" fillId="0" borderId="2" xfId="2" applyNumberFormat="1" applyFont="1" applyBorder="1" applyAlignment="1">
      <alignment horizontal="center" vertical="top" wrapText="1"/>
    </xf>
    <xf numFmtId="3" fontId="10" fillId="0" borderId="56" xfId="2" applyNumberFormat="1" applyFont="1" applyBorder="1" applyAlignment="1">
      <alignment horizontal="center" vertical="top" wrapText="1"/>
    </xf>
    <xf numFmtId="3" fontId="10" fillId="0" borderId="31" xfId="2" applyNumberFormat="1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 readingOrder="2"/>
    </xf>
    <xf numFmtId="4" fontId="13" fillId="4" borderId="27" xfId="2" applyNumberFormat="1" applyFont="1" applyFill="1" applyBorder="1" applyAlignment="1">
      <alignment vertical="center"/>
    </xf>
    <xf numFmtId="4" fontId="10" fillId="4" borderId="27" xfId="2" applyNumberFormat="1" applyFont="1" applyFill="1" applyBorder="1" applyAlignment="1">
      <alignment vertical="center"/>
    </xf>
    <xf numFmtId="0" fontId="3" fillId="0" borderId="56" xfId="0" applyFont="1" applyBorder="1" applyAlignment="1">
      <alignment horizontal="center" vertical="center" wrapText="1" readingOrder="2"/>
    </xf>
    <xf numFmtId="0" fontId="15" fillId="0" borderId="31" xfId="0" applyFont="1" applyBorder="1" applyAlignment="1">
      <alignment horizontal="right" vertical="center" wrapText="1" readingOrder="2"/>
    </xf>
    <xf numFmtId="0" fontId="16" fillId="0" borderId="32" xfId="0" applyFont="1" applyBorder="1" applyAlignment="1">
      <alignment horizontal="center" vertical="center" wrapText="1" readingOrder="2"/>
    </xf>
    <xf numFmtId="3" fontId="13" fillId="3" borderId="57" xfId="2" applyNumberFormat="1" applyFont="1" applyFill="1" applyBorder="1" applyAlignment="1">
      <alignment horizontal="center" vertical="top" wrapText="1"/>
    </xf>
    <xf numFmtId="2" fontId="17" fillId="0" borderId="56" xfId="2" applyNumberFormat="1" applyFont="1" applyBorder="1" applyAlignment="1">
      <alignment horizontal="center" vertical="top" wrapText="1" readingOrder="2"/>
    </xf>
    <xf numFmtId="2" fontId="17" fillId="0" borderId="31" xfId="2" applyNumberFormat="1" applyFont="1" applyBorder="1" applyAlignment="1">
      <alignment horizontal="center" vertical="top" wrapText="1" readingOrder="2"/>
    </xf>
    <xf numFmtId="2" fontId="17" fillId="0" borderId="33" xfId="2" applyNumberFormat="1" applyFont="1" applyBorder="1" applyAlignment="1">
      <alignment horizontal="center" vertical="top" wrapText="1" readingOrder="2"/>
    </xf>
    <xf numFmtId="1" fontId="17" fillId="0" borderId="10" xfId="2" applyNumberFormat="1" applyFont="1" applyBorder="1" applyAlignment="1">
      <alignment horizontal="center" vertical="top" wrapText="1" readingOrder="2"/>
    </xf>
    <xf numFmtId="3" fontId="13" fillId="3" borderId="42" xfId="0" applyNumberFormat="1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9" fontId="10" fillId="2" borderId="49" xfId="3" applyNumberFormat="1" applyFont="1" applyFill="1" applyBorder="1" applyAlignment="1">
      <alignment horizontal="center" vertical="center" wrapText="1"/>
    </xf>
    <xf numFmtId="3" fontId="10" fillId="0" borderId="47" xfId="2" applyNumberFormat="1" applyFont="1" applyBorder="1" applyAlignment="1">
      <alignment horizontal="center" vertical="top" wrapText="1"/>
    </xf>
    <xf numFmtId="3" fontId="10" fillId="0" borderId="49" xfId="2" applyNumberFormat="1" applyFont="1" applyBorder="1" applyAlignment="1">
      <alignment horizontal="center" vertical="top" wrapText="1"/>
    </xf>
    <xf numFmtId="3" fontId="10" fillId="0" borderId="4" xfId="2" applyNumberFormat="1" applyFont="1" applyBorder="1" applyAlignment="1">
      <alignment horizontal="center" vertical="top" wrapText="1"/>
    </xf>
    <xf numFmtId="3" fontId="10" fillId="0" borderId="47" xfId="2" applyNumberFormat="1" applyFont="1" applyBorder="1" applyAlignment="1">
      <alignment horizontal="center" vertical="top"/>
    </xf>
    <xf numFmtId="3" fontId="10" fillId="0" borderId="50" xfId="2" applyNumberFormat="1" applyFont="1" applyBorder="1" applyAlignment="1">
      <alignment horizontal="center" vertical="top" wrapText="1"/>
    </xf>
    <xf numFmtId="3" fontId="10" fillId="0" borderId="34" xfId="2" applyNumberFormat="1" applyFont="1" applyBorder="1" applyAlignment="1">
      <alignment horizontal="center" vertical="center"/>
    </xf>
    <xf numFmtId="3" fontId="10" fillId="0" borderId="32" xfId="2" applyNumberFormat="1" applyFont="1" applyBorder="1" applyAlignment="1">
      <alignment horizontal="center" vertical="top" wrapText="1"/>
    </xf>
    <xf numFmtId="14" fontId="24" fillId="0" borderId="1" xfId="0" applyNumberFormat="1" applyFont="1" applyBorder="1"/>
    <xf numFmtId="0" fontId="24" fillId="0" borderId="1" xfId="0" applyFont="1" applyBorder="1"/>
    <xf numFmtId="168" fontId="24" fillId="0" borderId="1" xfId="1" applyNumberFormat="1" applyFont="1" applyBorder="1"/>
    <xf numFmtId="14" fontId="24" fillId="6" borderId="1" xfId="0" applyNumberFormat="1" applyFont="1" applyFill="1" applyBorder="1"/>
    <xf numFmtId="168" fontId="24" fillId="6" borderId="1" xfId="1" applyNumberFormat="1" applyFont="1" applyFill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/>
    </xf>
    <xf numFmtId="3" fontId="4" fillId="7" borderId="24" xfId="0" applyNumberFormat="1" applyFont="1" applyFill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3" fontId="4" fillId="8" borderId="26" xfId="0" applyNumberFormat="1" applyFont="1" applyFill="1" applyBorder="1" applyAlignment="1">
      <alignment horizontal="center" vertical="center"/>
    </xf>
    <xf numFmtId="3" fontId="4" fillId="8" borderId="28" xfId="0" applyNumberFormat="1" applyFont="1" applyFill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2" borderId="47" xfId="3" applyFont="1" applyFill="1" applyBorder="1" applyAlignment="1">
      <alignment horizontal="center" vertical="center"/>
    </xf>
    <xf numFmtId="4" fontId="13" fillId="4" borderId="67" xfId="2" applyNumberFormat="1" applyFont="1" applyFill="1" applyBorder="1" applyAlignment="1">
      <alignment horizontal="center" vertical="top"/>
    </xf>
    <xf numFmtId="3" fontId="13" fillId="0" borderId="25" xfId="2" applyNumberFormat="1" applyFont="1" applyBorder="1" applyAlignment="1">
      <alignment horizontal="center" vertical="top" wrapText="1"/>
    </xf>
    <xf numFmtId="3" fontId="13" fillId="0" borderId="13" xfId="2" applyNumberFormat="1" applyFont="1" applyBorder="1" applyAlignment="1">
      <alignment horizontal="center" vertical="top" wrapText="1"/>
    </xf>
    <xf numFmtId="3" fontId="13" fillId="0" borderId="11" xfId="2" applyNumberFormat="1" applyFont="1" applyBorder="1" applyAlignment="1">
      <alignment horizontal="center" vertical="top" wrapText="1"/>
    </xf>
    <xf numFmtId="3" fontId="13" fillId="0" borderId="25" xfId="2" applyNumberFormat="1" applyFont="1" applyBorder="1" applyAlignment="1">
      <alignment horizontal="center" vertical="top"/>
    </xf>
    <xf numFmtId="3" fontId="13" fillId="0" borderId="15" xfId="2" applyNumberFormat="1" applyFont="1" applyBorder="1" applyAlignment="1">
      <alignment horizontal="center" vertical="top" wrapText="1"/>
    </xf>
    <xf numFmtId="3" fontId="13" fillId="0" borderId="17" xfId="2" applyNumberFormat="1" applyFont="1" applyBorder="1" applyAlignment="1">
      <alignment horizontal="center" vertical="center"/>
    </xf>
    <xf numFmtId="3" fontId="13" fillId="4" borderId="28" xfId="2" applyNumberFormat="1" applyFont="1" applyFill="1" applyBorder="1" applyAlignment="1">
      <alignment vertical="center"/>
    </xf>
    <xf numFmtId="3" fontId="13" fillId="0" borderId="33" xfId="2" applyNumberFormat="1" applyFont="1" applyBorder="1" applyAlignment="1">
      <alignment horizontal="center" vertical="top" wrapText="1"/>
    </xf>
    <xf numFmtId="4" fontId="13" fillId="4" borderId="28" xfId="2" applyNumberFormat="1" applyFont="1" applyFill="1" applyBorder="1" applyAlignment="1">
      <alignment vertical="center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14" fontId="24" fillId="0" borderId="10" xfId="0" applyNumberFormat="1" applyFont="1" applyBorder="1" applyAlignment="1">
      <alignment horizontal="center"/>
    </xf>
    <xf numFmtId="168" fontId="25" fillId="0" borderId="11" xfId="1" applyNumberFormat="1" applyFont="1" applyBorder="1"/>
    <xf numFmtId="0" fontId="25" fillId="0" borderId="60" xfId="0" applyFont="1" applyBorder="1" applyAlignment="1">
      <alignment horizontal="center"/>
    </xf>
    <xf numFmtId="14" fontId="24" fillId="6" borderId="46" xfId="0" applyNumberFormat="1" applyFont="1" applyFill="1" applyBorder="1"/>
    <xf numFmtId="0" fontId="25" fillId="0" borderId="46" xfId="0" applyFont="1" applyBorder="1"/>
    <xf numFmtId="168" fontId="26" fillId="0" borderId="46" xfId="1" applyNumberFormat="1" applyFont="1" applyBorder="1"/>
    <xf numFmtId="168" fontId="26" fillId="0" borderId="67" xfId="1" applyNumberFormat="1" applyFont="1" applyBorder="1"/>
    <xf numFmtId="0" fontId="28" fillId="0" borderId="4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27" fillId="8" borderId="21" xfId="0" applyNumberFormat="1" applyFont="1" applyFill="1" applyBorder="1" applyAlignment="1">
      <alignment horizontal="center" vertical="center"/>
    </xf>
    <xf numFmtId="3" fontId="27" fillId="8" borderId="22" xfId="0" applyNumberFormat="1" applyFont="1" applyFill="1" applyBorder="1" applyAlignment="1">
      <alignment horizontal="center" vertical="center"/>
    </xf>
    <xf numFmtId="3" fontId="4" fillId="8" borderId="45" xfId="0" applyNumberFormat="1" applyFont="1" applyFill="1" applyBorder="1" applyAlignment="1">
      <alignment horizontal="center" vertical="center"/>
    </xf>
    <xf numFmtId="3" fontId="3" fillId="8" borderId="71" xfId="0" applyNumberFormat="1" applyFont="1" applyFill="1" applyBorder="1" applyAlignment="1">
      <alignment horizontal="center" vertical="center"/>
    </xf>
    <xf numFmtId="3" fontId="30" fillId="8" borderId="8" xfId="0" applyNumberFormat="1" applyFont="1" applyFill="1" applyBorder="1" applyAlignment="1">
      <alignment horizontal="center" vertical="center"/>
    </xf>
    <xf numFmtId="3" fontId="30" fillId="8" borderId="9" xfId="0" applyNumberFormat="1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vertical="center"/>
    </xf>
    <xf numFmtId="3" fontId="8" fillId="0" borderId="15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4" fillId="8" borderId="27" xfId="1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70" xfId="0" applyNumberFormat="1" applyFont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3" fontId="27" fillId="8" borderId="26" xfId="0" applyNumberFormat="1" applyFont="1" applyFill="1" applyBorder="1" applyAlignment="1">
      <alignment horizontal="center" vertical="center"/>
    </xf>
    <xf numFmtId="3" fontId="27" fillId="8" borderId="27" xfId="0" applyNumberFormat="1" applyFont="1" applyFill="1" applyBorder="1" applyAlignment="1">
      <alignment horizontal="center" vertical="center"/>
    </xf>
    <xf numFmtId="3" fontId="27" fillId="8" borderId="30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8" borderId="39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30" fillId="8" borderId="19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69" xfId="0" applyFont="1" applyBorder="1" applyAlignment="1">
      <alignment horizontal="right" vertical="center"/>
    </xf>
    <xf numFmtId="3" fontId="4" fillId="7" borderId="47" xfId="0" applyNumberFormat="1" applyFont="1" applyFill="1" applyBorder="1" applyAlignment="1">
      <alignment horizontal="center" vertical="center"/>
    </xf>
    <xf numFmtId="3" fontId="4" fillId="7" borderId="58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 textRotation="90"/>
    </xf>
    <xf numFmtId="0" fontId="7" fillId="8" borderId="23" xfId="0" applyFont="1" applyFill="1" applyBorder="1" applyAlignment="1">
      <alignment horizontal="center" vertical="center" textRotation="90"/>
    </xf>
    <xf numFmtId="0" fontId="7" fillId="8" borderId="8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9" fontId="13" fillId="2" borderId="65" xfId="3" applyNumberFormat="1" applyFont="1" applyFill="1" applyBorder="1" applyAlignment="1">
      <alignment horizontal="center" vertical="center" wrapText="1"/>
    </xf>
    <xf numFmtId="9" fontId="13" fillId="2" borderId="67" xfId="3" applyNumberFormat="1" applyFont="1" applyFill="1" applyBorder="1" applyAlignment="1">
      <alignment horizontal="center" vertical="center" wrapText="1"/>
    </xf>
    <xf numFmtId="49" fontId="10" fillId="2" borderId="36" xfId="3" applyNumberFormat="1" applyFont="1" applyFill="1" applyBorder="1" applyAlignment="1">
      <alignment horizontal="center" vertical="center"/>
    </xf>
    <xf numFmtId="49" fontId="10" fillId="2" borderId="41" xfId="3" applyNumberFormat="1" applyFont="1" applyFill="1" applyBorder="1" applyAlignment="1">
      <alignment horizontal="center" vertical="center"/>
    </xf>
    <xf numFmtId="0" fontId="10" fillId="2" borderId="38" xfId="3" applyFont="1" applyFill="1" applyBorder="1" applyAlignment="1">
      <alignment horizontal="center" vertical="center"/>
    </xf>
    <xf numFmtId="0" fontId="10" fillId="2" borderId="42" xfId="3" applyFont="1" applyFill="1" applyBorder="1" applyAlignment="1">
      <alignment horizontal="center" vertical="center"/>
    </xf>
    <xf numFmtId="0" fontId="10" fillId="2" borderId="38" xfId="3" applyFont="1" applyFill="1" applyBorder="1" applyAlignment="1">
      <alignment horizontal="center" vertical="center" wrapText="1"/>
    </xf>
    <xf numFmtId="0" fontId="10" fillId="2" borderId="42" xfId="3" applyFont="1" applyFill="1" applyBorder="1" applyAlignment="1">
      <alignment horizontal="center" vertical="center" wrapText="1"/>
    </xf>
    <xf numFmtId="9" fontId="10" fillId="2" borderId="39" xfId="2" applyNumberFormat="1" applyFont="1" applyFill="1" applyBorder="1" applyAlignment="1">
      <alignment horizontal="center" vertical="center"/>
    </xf>
    <xf numFmtId="9" fontId="10" fillId="2" borderId="18" xfId="2" applyNumberFormat="1" applyFont="1" applyFill="1" applyBorder="1" applyAlignment="1">
      <alignment horizontal="center" vertical="center"/>
    </xf>
    <xf numFmtId="9" fontId="10" fillId="2" borderId="40" xfId="2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8905E4EA-D3A4-40E5-A0A7-650EF376B267}"/>
    <cellStyle name="Normal 2 2" xfId="4" xr:uid="{CB604630-6C2D-462B-B505-FEFE91229290}"/>
    <cellStyle name="Normal 4" xfId="3" xr:uid="{2F829CBA-F568-4D0C-8F10-0B540D1D8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5</xdr:row>
      <xdr:rowOff>352426</xdr:rowOff>
    </xdr:from>
    <xdr:to>
      <xdr:col>5</xdr:col>
      <xdr:colOff>25111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3E9E45-15A4-4F99-90CD-EDF90EAA024F}"/>
            </a:ext>
          </a:extLst>
        </xdr:cNvPr>
        <xdr:cNvSpPr txBox="1"/>
      </xdr:nvSpPr>
      <xdr:spPr>
        <a:xfrm>
          <a:off x="9986765939" y="1495426"/>
          <a:ext cx="2634961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400" baseline="0">
              <a:solidFill>
                <a:srgbClr val="FF0000"/>
              </a:solidFill>
            </a:rPr>
            <a:t>طبق صورتجلسه شماره (70) اعمال شده است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3879275</xdr:colOff>
      <xdr:row>7</xdr:row>
      <xdr:rowOff>762000</xdr:rowOff>
    </xdr:from>
    <xdr:to>
      <xdr:col>2</xdr:col>
      <xdr:colOff>6632866</xdr:colOff>
      <xdr:row>7</xdr:row>
      <xdr:rowOff>1143866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0ED0F0-2968-4D87-8C4A-0D15BA75EDD9}"/>
            </a:ext>
          </a:extLst>
        </xdr:cNvPr>
        <xdr:cNvSpPr txBox="1"/>
      </xdr:nvSpPr>
      <xdr:spPr>
        <a:xfrm>
          <a:off x="9989968934" y="4171950"/>
          <a:ext cx="1848716" cy="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نصب</a:t>
          </a:r>
          <a:r>
            <a:rPr lang="fa-IR" sz="1800" baseline="0">
              <a:solidFill>
                <a:srgbClr val="FF0000"/>
              </a:solidFill>
            </a:rPr>
            <a:t> قطعات فلزی مدفون در بتن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71437</xdr:colOff>
      <xdr:row>7</xdr:row>
      <xdr:rowOff>547688</xdr:rowOff>
    </xdr:from>
    <xdr:to>
      <xdr:col>5</xdr:col>
      <xdr:colOff>0</xdr:colOff>
      <xdr:row>7</xdr:row>
      <xdr:rowOff>796637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EC8E91-5582-40AE-94BE-5250982CD222}"/>
            </a:ext>
          </a:extLst>
        </xdr:cNvPr>
        <xdr:cNvSpPr txBox="1"/>
      </xdr:nvSpPr>
      <xdr:spPr>
        <a:xfrm>
          <a:off x="9986791050" y="4167188"/>
          <a:ext cx="2366963" cy="1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3099085</xdr:colOff>
      <xdr:row>9</xdr:row>
      <xdr:rowOff>383599</xdr:rowOff>
    </xdr:from>
    <xdr:to>
      <xdr:col>3</xdr:col>
      <xdr:colOff>85725</xdr:colOff>
      <xdr:row>10</xdr:row>
      <xdr:rowOff>127287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8E98D86-6624-46E7-BF95-18D49616516C}"/>
            </a:ext>
          </a:extLst>
        </xdr:cNvPr>
        <xdr:cNvSpPr txBox="1"/>
      </xdr:nvSpPr>
      <xdr:spPr>
        <a:xfrm>
          <a:off x="9987181575" y="3545899"/>
          <a:ext cx="3454115" cy="2485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بلوک معمولی20 سانتیمتری بازاری با ملات 1.4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723900</xdr:colOff>
      <xdr:row>9</xdr:row>
      <xdr:rowOff>261938</xdr:rowOff>
    </xdr:from>
    <xdr:to>
      <xdr:col>4</xdr:col>
      <xdr:colOff>1020041</xdr:colOff>
      <xdr:row>9</xdr:row>
      <xdr:rowOff>476250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107CF9-F6A7-41B0-ACAC-A9F51CBE7FC8}"/>
            </a:ext>
          </a:extLst>
        </xdr:cNvPr>
        <xdr:cNvSpPr txBox="1"/>
      </xdr:nvSpPr>
      <xdr:spPr>
        <a:xfrm>
          <a:off x="9988276084" y="3424238"/>
          <a:ext cx="1039091" cy="214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737754</xdr:colOff>
      <xdr:row>11</xdr:row>
      <xdr:rowOff>254578</xdr:rowOff>
    </xdr:from>
    <xdr:to>
      <xdr:col>4</xdr:col>
      <xdr:colOff>895350</xdr:colOff>
      <xdr:row>11</xdr:row>
      <xdr:rowOff>476250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E4E0720-B903-4996-B7C9-FA267D63BBCF}"/>
            </a:ext>
          </a:extLst>
        </xdr:cNvPr>
        <xdr:cNvSpPr txBox="1"/>
      </xdr:nvSpPr>
      <xdr:spPr>
        <a:xfrm>
          <a:off x="9988400775" y="4426528"/>
          <a:ext cx="900546" cy="221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1881570</xdr:colOff>
      <xdr:row>12</xdr:row>
      <xdr:rowOff>464535</xdr:rowOff>
    </xdr:from>
    <xdr:to>
      <xdr:col>1</xdr:col>
      <xdr:colOff>2874818</xdr:colOff>
      <xdr:row>13</xdr:row>
      <xdr:rowOff>34637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E169993-1629-4747-97FC-F7F45C40F7B4}"/>
            </a:ext>
          </a:extLst>
        </xdr:cNvPr>
        <xdr:cNvSpPr txBox="1"/>
      </xdr:nvSpPr>
      <xdr:spPr>
        <a:xfrm>
          <a:off x="9995698657" y="6655785"/>
          <a:ext cx="2648" cy="74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9525</xdr:colOff>
      <xdr:row>13</xdr:row>
      <xdr:rowOff>270164</xdr:rowOff>
    </xdr:from>
    <xdr:to>
      <xdr:col>4</xdr:col>
      <xdr:colOff>757918</xdr:colOff>
      <xdr:row>14</xdr:row>
      <xdr:rowOff>9525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E9FE15-6E58-4AE6-AC74-D61052F966C3}"/>
            </a:ext>
          </a:extLst>
        </xdr:cNvPr>
        <xdr:cNvSpPr txBox="1"/>
      </xdr:nvSpPr>
      <xdr:spPr>
        <a:xfrm>
          <a:off x="9988538207" y="5451764"/>
          <a:ext cx="748393" cy="244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2874817</xdr:colOff>
      <xdr:row>13</xdr:row>
      <xdr:rowOff>415636</xdr:rowOff>
    </xdr:from>
    <xdr:to>
      <xdr:col>2</xdr:col>
      <xdr:colOff>4000499</xdr:colOff>
      <xdr:row>13</xdr:row>
      <xdr:rowOff>796636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608EC40-CDE1-424B-90F6-27834C5FDA8E}"/>
            </a:ext>
          </a:extLst>
        </xdr:cNvPr>
        <xdr:cNvSpPr txBox="1"/>
      </xdr:nvSpPr>
      <xdr:spPr>
        <a:xfrm>
          <a:off x="9991696426" y="7111711"/>
          <a:ext cx="1125682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وال پست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741218</xdr:colOff>
      <xdr:row>14</xdr:row>
      <xdr:rowOff>249381</xdr:rowOff>
    </xdr:from>
    <xdr:to>
      <xdr:col>4</xdr:col>
      <xdr:colOff>746661</xdr:colOff>
      <xdr:row>14</xdr:row>
      <xdr:rowOff>485775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AC0F08B-477C-4DBD-911D-F1F72CCB7AC9}"/>
            </a:ext>
          </a:extLst>
        </xdr:cNvPr>
        <xdr:cNvSpPr txBox="1"/>
      </xdr:nvSpPr>
      <xdr:spPr>
        <a:xfrm>
          <a:off x="9988549464" y="5935806"/>
          <a:ext cx="748393" cy="2363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2615045</xdr:colOff>
      <xdr:row>16</xdr:row>
      <xdr:rowOff>692729</xdr:rowOff>
    </xdr:from>
    <xdr:to>
      <xdr:col>2</xdr:col>
      <xdr:colOff>6858001</xdr:colOff>
      <xdr:row>16</xdr:row>
      <xdr:rowOff>1143000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6CAB2B6-07A1-4AA1-8960-7A8EBE68F76F}"/>
            </a:ext>
          </a:extLst>
        </xdr:cNvPr>
        <xdr:cNvSpPr txBox="1"/>
      </xdr:nvSpPr>
      <xdr:spPr>
        <a:xfrm>
          <a:off x="9989972399" y="9217604"/>
          <a:ext cx="3109481" cy="25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اجرای کناف</a:t>
          </a:r>
          <a:r>
            <a:rPr lang="fa-IR" sz="1800" baseline="0">
              <a:solidFill>
                <a:srgbClr val="FF0000"/>
              </a:solidFill>
            </a:rPr>
            <a:t> بصورت کامل با زیر سازی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207818</xdr:colOff>
      <xdr:row>16</xdr:row>
      <xdr:rowOff>554181</xdr:rowOff>
    </xdr:from>
    <xdr:to>
      <xdr:col>4</xdr:col>
      <xdr:colOff>956211</xdr:colOff>
      <xdr:row>16</xdr:row>
      <xdr:rowOff>758288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3BDE99B-9EF0-41ED-9BA5-50781FA40287}"/>
            </a:ext>
          </a:extLst>
        </xdr:cNvPr>
        <xdr:cNvSpPr txBox="1"/>
      </xdr:nvSpPr>
      <xdr:spPr>
        <a:xfrm>
          <a:off x="9988273239" y="9221931"/>
          <a:ext cx="748393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6039098</xdr:colOff>
      <xdr:row>18</xdr:row>
      <xdr:rowOff>513361</xdr:rowOff>
    </xdr:from>
    <xdr:to>
      <xdr:col>2</xdr:col>
      <xdr:colOff>6773884</xdr:colOff>
      <xdr:row>18</xdr:row>
      <xdr:rowOff>744683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066E6D9-8796-4BAD-8423-7943A67C408D}"/>
            </a:ext>
          </a:extLst>
        </xdr:cNvPr>
        <xdr:cNvSpPr txBox="1"/>
      </xdr:nvSpPr>
      <xdr:spPr>
        <a:xfrm>
          <a:off x="9989970791" y="10228861"/>
          <a:ext cx="1361" cy="2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400">
              <a:solidFill>
                <a:srgbClr val="FF0000"/>
              </a:solidFill>
            </a:rPr>
            <a:t>پلاستیفوم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13606</xdr:colOff>
      <xdr:row>18</xdr:row>
      <xdr:rowOff>299356</xdr:rowOff>
    </xdr:from>
    <xdr:to>
      <xdr:col>4</xdr:col>
      <xdr:colOff>935180</xdr:colOff>
      <xdr:row>18</xdr:row>
      <xdr:rowOff>571499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F47FF0E-51AB-4EC9-ACC3-4D21AAC39C14}"/>
            </a:ext>
          </a:extLst>
        </xdr:cNvPr>
        <xdr:cNvSpPr txBox="1"/>
      </xdr:nvSpPr>
      <xdr:spPr>
        <a:xfrm>
          <a:off x="9988294270" y="10024381"/>
          <a:ext cx="921574" cy="205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2475</xdr:colOff>
      <xdr:row>19</xdr:row>
      <xdr:rowOff>238744</xdr:rowOff>
    </xdr:from>
    <xdr:to>
      <xdr:col>4</xdr:col>
      <xdr:colOff>952500</xdr:colOff>
      <xdr:row>19</xdr:row>
      <xdr:rowOff>502228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A37617F-0092-4471-824C-235B2A287384}"/>
            </a:ext>
          </a:extLst>
        </xdr:cNvPr>
        <xdr:cNvSpPr txBox="1"/>
      </xdr:nvSpPr>
      <xdr:spPr>
        <a:xfrm>
          <a:off x="9988276950" y="10468594"/>
          <a:ext cx="950025" cy="263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68037</xdr:colOff>
      <xdr:row>20</xdr:row>
      <xdr:rowOff>272144</xdr:rowOff>
    </xdr:from>
    <xdr:to>
      <xdr:col>4</xdr:col>
      <xdr:colOff>952499</xdr:colOff>
      <xdr:row>20</xdr:row>
      <xdr:rowOff>467591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8EC578F-8DD7-4C21-B03D-BB8353666960}"/>
            </a:ext>
          </a:extLst>
        </xdr:cNvPr>
        <xdr:cNvSpPr txBox="1"/>
      </xdr:nvSpPr>
      <xdr:spPr>
        <a:xfrm>
          <a:off x="9988276951" y="11006819"/>
          <a:ext cx="884462" cy="195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64325</xdr:colOff>
      <xdr:row>21</xdr:row>
      <xdr:rowOff>280802</xdr:rowOff>
    </xdr:from>
    <xdr:to>
      <xdr:col>4</xdr:col>
      <xdr:colOff>935182</xdr:colOff>
      <xdr:row>21</xdr:row>
      <xdr:rowOff>467591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748DB1C-199F-4B67-8454-2F705834E4AC}"/>
            </a:ext>
          </a:extLst>
        </xdr:cNvPr>
        <xdr:cNvSpPr txBox="1"/>
      </xdr:nvSpPr>
      <xdr:spPr>
        <a:xfrm>
          <a:off x="9988294268" y="11520302"/>
          <a:ext cx="870857" cy="186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2585357</xdr:colOff>
      <xdr:row>23</xdr:row>
      <xdr:rowOff>353784</xdr:rowOff>
    </xdr:from>
    <xdr:to>
      <xdr:col>1</xdr:col>
      <xdr:colOff>3433948</xdr:colOff>
      <xdr:row>23</xdr:row>
      <xdr:rowOff>580159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AEB7921-2362-401A-9881-B7C5B82EC676}"/>
            </a:ext>
          </a:extLst>
        </xdr:cNvPr>
        <xdr:cNvSpPr txBox="1"/>
      </xdr:nvSpPr>
      <xdr:spPr>
        <a:xfrm>
          <a:off x="9995701502" y="12602934"/>
          <a:ext cx="0" cy="15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23</xdr:row>
      <xdr:rowOff>398318</xdr:rowOff>
    </xdr:from>
    <xdr:to>
      <xdr:col>1</xdr:col>
      <xdr:colOff>2753591</xdr:colOff>
      <xdr:row>23</xdr:row>
      <xdr:rowOff>675410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7BD1D0F-D965-41A4-8569-5ECAABA9358C}"/>
            </a:ext>
          </a:extLst>
        </xdr:cNvPr>
        <xdr:cNvSpPr txBox="1"/>
      </xdr:nvSpPr>
      <xdr:spPr>
        <a:xfrm>
          <a:off x="9995696059" y="12647468"/>
          <a:ext cx="866" cy="105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2585357</xdr:colOff>
      <xdr:row>23</xdr:row>
      <xdr:rowOff>353784</xdr:rowOff>
    </xdr:from>
    <xdr:to>
      <xdr:col>1</xdr:col>
      <xdr:colOff>3433948</xdr:colOff>
      <xdr:row>23</xdr:row>
      <xdr:rowOff>580159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AA85963-74C4-4BD7-8DA1-CAC8E7FF517F}"/>
            </a:ext>
          </a:extLst>
        </xdr:cNvPr>
        <xdr:cNvSpPr txBox="1"/>
      </xdr:nvSpPr>
      <xdr:spPr>
        <a:xfrm>
          <a:off x="9995701502" y="12602934"/>
          <a:ext cx="0" cy="15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23</xdr:row>
      <xdr:rowOff>398318</xdr:rowOff>
    </xdr:from>
    <xdr:to>
      <xdr:col>1</xdr:col>
      <xdr:colOff>2753591</xdr:colOff>
      <xdr:row>23</xdr:row>
      <xdr:rowOff>675410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6A69A83-03BC-46A3-BC62-803F2F366F52}"/>
            </a:ext>
          </a:extLst>
        </xdr:cNvPr>
        <xdr:cNvSpPr txBox="1"/>
      </xdr:nvSpPr>
      <xdr:spPr>
        <a:xfrm>
          <a:off x="9995696059" y="12647468"/>
          <a:ext cx="866" cy="105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23</xdr:row>
      <xdr:rowOff>353785</xdr:rowOff>
    </xdr:from>
    <xdr:to>
      <xdr:col>4</xdr:col>
      <xdr:colOff>952499</xdr:colOff>
      <xdr:row>23</xdr:row>
      <xdr:rowOff>640772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D59866A-DDBB-48C8-AF76-35669DA9113D}"/>
            </a:ext>
          </a:extLst>
        </xdr:cNvPr>
        <xdr:cNvSpPr txBox="1"/>
      </xdr:nvSpPr>
      <xdr:spPr>
        <a:xfrm>
          <a:off x="9988276951" y="12602935"/>
          <a:ext cx="830035" cy="153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2585357</xdr:colOff>
      <xdr:row>24</xdr:row>
      <xdr:rowOff>353784</xdr:rowOff>
    </xdr:from>
    <xdr:to>
      <xdr:col>1</xdr:col>
      <xdr:colOff>3433948</xdr:colOff>
      <xdr:row>24</xdr:row>
      <xdr:rowOff>580159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FA3F5F8-4F0B-42CB-B2ED-379D40D2ED43}"/>
            </a:ext>
          </a:extLst>
        </xdr:cNvPr>
        <xdr:cNvSpPr txBox="1"/>
      </xdr:nvSpPr>
      <xdr:spPr>
        <a:xfrm>
          <a:off x="9995701502" y="13107759"/>
          <a:ext cx="0" cy="15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24</xdr:row>
      <xdr:rowOff>398318</xdr:rowOff>
    </xdr:from>
    <xdr:to>
      <xdr:col>1</xdr:col>
      <xdr:colOff>2753591</xdr:colOff>
      <xdr:row>24</xdr:row>
      <xdr:rowOff>675410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A5C6846-CE1A-4A34-82D4-B9083E46AA27}"/>
            </a:ext>
          </a:extLst>
        </xdr:cNvPr>
        <xdr:cNvSpPr txBox="1"/>
      </xdr:nvSpPr>
      <xdr:spPr>
        <a:xfrm>
          <a:off x="9995696059" y="13152293"/>
          <a:ext cx="866" cy="105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2585357</xdr:colOff>
      <xdr:row>24</xdr:row>
      <xdr:rowOff>353784</xdr:rowOff>
    </xdr:from>
    <xdr:to>
      <xdr:col>1</xdr:col>
      <xdr:colOff>3433948</xdr:colOff>
      <xdr:row>24</xdr:row>
      <xdr:rowOff>580159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75FB152-0DD8-4B3B-BED2-6828AFFEA8A7}"/>
            </a:ext>
          </a:extLst>
        </xdr:cNvPr>
        <xdr:cNvSpPr txBox="1"/>
      </xdr:nvSpPr>
      <xdr:spPr>
        <a:xfrm>
          <a:off x="9995701502" y="13107759"/>
          <a:ext cx="0" cy="15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24</xdr:row>
      <xdr:rowOff>398318</xdr:rowOff>
    </xdr:from>
    <xdr:to>
      <xdr:col>1</xdr:col>
      <xdr:colOff>2753591</xdr:colOff>
      <xdr:row>24</xdr:row>
      <xdr:rowOff>675410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8B47DD9-E885-4960-9D95-42501B193DE7}"/>
            </a:ext>
          </a:extLst>
        </xdr:cNvPr>
        <xdr:cNvSpPr txBox="1"/>
      </xdr:nvSpPr>
      <xdr:spPr>
        <a:xfrm>
          <a:off x="9995696059" y="13152293"/>
          <a:ext cx="866" cy="105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24</xdr:row>
      <xdr:rowOff>353785</xdr:rowOff>
    </xdr:from>
    <xdr:to>
      <xdr:col>4</xdr:col>
      <xdr:colOff>952499</xdr:colOff>
      <xdr:row>24</xdr:row>
      <xdr:rowOff>640772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237FDC8-8F66-474F-A946-38FDA5B2B8C5}"/>
            </a:ext>
          </a:extLst>
        </xdr:cNvPr>
        <xdr:cNvSpPr txBox="1"/>
      </xdr:nvSpPr>
      <xdr:spPr>
        <a:xfrm>
          <a:off x="9988276951" y="13107760"/>
          <a:ext cx="830035" cy="153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26</xdr:row>
      <xdr:rowOff>204108</xdr:rowOff>
    </xdr:from>
    <xdr:to>
      <xdr:col>1</xdr:col>
      <xdr:colOff>2836636</xdr:colOff>
      <xdr:row>26</xdr:row>
      <xdr:rowOff>429533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D4D68B3-D101-479F-814A-DD9BD7152BDB}"/>
            </a:ext>
          </a:extLst>
        </xdr:cNvPr>
        <xdr:cNvSpPr txBox="1"/>
      </xdr:nvSpPr>
      <xdr:spPr>
        <a:xfrm>
          <a:off x="9995698739" y="13672458"/>
          <a:ext cx="0" cy="22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1316182</xdr:colOff>
      <xdr:row>26</xdr:row>
      <xdr:rowOff>225136</xdr:rowOff>
    </xdr:from>
    <xdr:to>
      <xdr:col>2</xdr:col>
      <xdr:colOff>3132282</xdr:colOff>
      <xdr:row>26</xdr:row>
      <xdr:rowOff>450561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311AAE3-8B7A-45B4-8597-111017F16750}"/>
            </a:ext>
          </a:extLst>
        </xdr:cNvPr>
        <xdr:cNvSpPr txBox="1"/>
      </xdr:nvSpPr>
      <xdr:spPr>
        <a:xfrm>
          <a:off x="9992564643" y="13693486"/>
          <a:ext cx="1816100" cy="22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40821</xdr:colOff>
      <xdr:row>26</xdr:row>
      <xdr:rowOff>244929</xdr:rowOff>
    </xdr:from>
    <xdr:to>
      <xdr:col>4</xdr:col>
      <xdr:colOff>793798</xdr:colOff>
      <xdr:row>26</xdr:row>
      <xdr:rowOff>464171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832B610-C52E-4D9C-8841-9AF61B242D2B}"/>
            </a:ext>
          </a:extLst>
        </xdr:cNvPr>
        <xdr:cNvSpPr txBox="1"/>
      </xdr:nvSpPr>
      <xdr:spPr>
        <a:xfrm>
          <a:off x="9988435652" y="13713279"/>
          <a:ext cx="752977" cy="219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1075764</xdr:colOff>
      <xdr:row>27</xdr:row>
      <xdr:rowOff>212912</xdr:rowOff>
    </xdr:from>
    <xdr:to>
      <xdr:col>1</xdr:col>
      <xdr:colOff>1972234</xdr:colOff>
      <xdr:row>27</xdr:row>
      <xdr:rowOff>448235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D9A281B-08B9-4EC9-8632-1DC477256B6E}"/>
            </a:ext>
          </a:extLst>
        </xdr:cNvPr>
        <xdr:cNvSpPr txBox="1"/>
      </xdr:nvSpPr>
      <xdr:spPr>
        <a:xfrm>
          <a:off x="9995696366" y="14167037"/>
          <a:ext cx="1120" cy="235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1818409</xdr:colOff>
      <xdr:row>27</xdr:row>
      <xdr:rowOff>190500</xdr:rowOff>
    </xdr:from>
    <xdr:to>
      <xdr:col>2</xdr:col>
      <xdr:colOff>2714879</xdr:colOff>
      <xdr:row>27</xdr:row>
      <xdr:rowOff>425823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FD36EBA-49AB-42E0-9D34-812C00B0BF36}"/>
            </a:ext>
          </a:extLst>
        </xdr:cNvPr>
        <xdr:cNvSpPr txBox="1"/>
      </xdr:nvSpPr>
      <xdr:spPr>
        <a:xfrm>
          <a:off x="9992982046" y="14144625"/>
          <a:ext cx="896470" cy="235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0</xdr:colOff>
      <xdr:row>27</xdr:row>
      <xdr:rowOff>217714</xdr:rowOff>
    </xdr:from>
    <xdr:to>
      <xdr:col>4</xdr:col>
      <xdr:colOff>821013</xdr:colOff>
      <xdr:row>27</xdr:row>
      <xdr:rowOff>456749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154D0CC-9BEE-48AB-8438-6FCC6076BF30}"/>
            </a:ext>
          </a:extLst>
        </xdr:cNvPr>
        <xdr:cNvSpPr txBox="1"/>
      </xdr:nvSpPr>
      <xdr:spPr>
        <a:xfrm>
          <a:off x="9988408437" y="14171839"/>
          <a:ext cx="821013" cy="239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870857</xdr:colOff>
      <xdr:row>28</xdr:row>
      <xdr:rowOff>258536</xdr:rowOff>
    </xdr:from>
    <xdr:to>
      <xdr:col>1</xdr:col>
      <xdr:colOff>2686957</xdr:colOff>
      <xdr:row>28</xdr:row>
      <xdr:rowOff>512536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620DCDD-862E-488A-BF01-9A94BB75816C}"/>
            </a:ext>
          </a:extLst>
        </xdr:cNvPr>
        <xdr:cNvSpPr txBox="1"/>
      </xdr:nvSpPr>
      <xdr:spPr>
        <a:xfrm>
          <a:off x="9995696018" y="14698436"/>
          <a:ext cx="0" cy="22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969819</xdr:colOff>
      <xdr:row>28</xdr:row>
      <xdr:rowOff>190500</xdr:rowOff>
    </xdr:from>
    <xdr:to>
      <xdr:col>2</xdr:col>
      <xdr:colOff>2785919</xdr:colOff>
      <xdr:row>28</xdr:row>
      <xdr:rowOff>415925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993E967-A204-442F-AA25-8A1BC2C8B399}"/>
            </a:ext>
          </a:extLst>
        </xdr:cNvPr>
        <xdr:cNvSpPr txBox="1"/>
      </xdr:nvSpPr>
      <xdr:spPr>
        <a:xfrm>
          <a:off x="9992911006" y="14630400"/>
          <a:ext cx="1816100" cy="22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13606</xdr:colOff>
      <xdr:row>28</xdr:row>
      <xdr:rowOff>176893</xdr:rowOff>
    </xdr:from>
    <xdr:to>
      <xdr:col>4</xdr:col>
      <xdr:colOff>786376</xdr:colOff>
      <xdr:row>28</xdr:row>
      <xdr:rowOff>408505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844477CF-FA3C-446D-B9B5-DC27BD3286E0}"/>
            </a:ext>
          </a:extLst>
        </xdr:cNvPr>
        <xdr:cNvSpPr txBox="1"/>
      </xdr:nvSpPr>
      <xdr:spPr>
        <a:xfrm>
          <a:off x="9988443074" y="14616793"/>
          <a:ext cx="772770" cy="2316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38100</xdr:colOff>
      <xdr:row>30</xdr:row>
      <xdr:rowOff>152400</xdr:rowOff>
    </xdr:from>
    <xdr:to>
      <xdr:col>4</xdr:col>
      <xdr:colOff>762001</xdr:colOff>
      <xdr:row>30</xdr:row>
      <xdr:rowOff>381001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F4A49E9-3A5F-40C8-AFE6-2D761B53E268}"/>
            </a:ext>
          </a:extLst>
        </xdr:cNvPr>
        <xdr:cNvSpPr txBox="1"/>
      </xdr:nvSpPr>
      <xdr:spPr>
        <a:xfrm>
          <a:off x="9988534124" y="13268325"/>
          <a:ext cx="723901" cy="228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050">
              <a:solidFill>
                <a:srgbClr val="FF0000"/>
              </a:solidFill>
            </a:rPr>
            <a:t>علی</a:t>
          </a:r>
          <a:r>
            <a:rPr lang="fa-IR" sz="1050" baseline="0">
              <a:solidFill>
                <a:srgbClr val="FF0000"/>
              </a:solidFill>
            </a:rPr>
            <a:t> الحساب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</xdr:colOff>
      <xdr:row>32</xdr:row>
      <xdr:rowOff>476250</xdr:rowOff>
    </xdr:from>
    <xdr:to>
      <xdr:col>4</xdr:col>
      <xdr:colOff>866775</xdr:colOff>
      <xdr:row>32</xdr:row>
      <xdr:rowOff>721178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C1830F3-ABEB-4827-A9C9-8D6D39FDB681}"/>
            </a:ext>
          </a:extLst>
        </xdr:cNvPr>
        <xdr:cNvSpPr txBox="1"/>
      </xdr:nvSpPr>
      <xdr:spPr>
        <a:xfrm>
          <a:off x="9988429350" y="14487525"/>
          <a:ext cx="847725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1165412</xdr:colOff>
      <xdr:row>34</xdr:row>
      <xdr:rowOff>378707</xdr:rowOff>
    </xdr:from>
    <xdr:to>
      <xdr:col>0</xdr:col>
      <xdr:colOff>1792941</xdr:colOff>
      <xdr:row>35</xdr:row>
      <xdr:rowOff>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EF5545F-B329-40E7-B008-83B806CA81A1}"/>
            </a:ext>
          </a:extLst>
        </xdr:cNvPr>
        <xdr:cNvSpPr txBox="1"/>
      </xdr:nvSpPr>
      <xdr:spPr>
        <a:xfrm>
          <a:off x="9996313809" y="17666582"/>
          <a:ext cx="0" cy="526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1165412</xdr:colOff>
      <xdr:row>34</xdr:row>
      <xdr:rowOff>378707</xdr:rowOff>
    </xdr:from>
    <xdr:to>
      <xdr:col>0</xdr:col>
      <xdr:colOff>1792941</xdr:colOff>
      <xdr:row>35</xdr:row>
      <xdr:rowOff>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DCAAE9B-9E89-4C6F-9DB0-99B3FEF36DFE}"/>
            </a:ext>
          </a:extLst>
        </xdr:cNvPr>
        <xdr:cNvSpPr txBox="1"/>
      </xdr:nvSpPr>
      <xdr:spPr>
        <a:xfrm>
          <a:off x="9996313809" y="17666582"/>
          <a:ext cx="0" cy="526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1165412</xdr:colOff>
      <xdr:row>33</xdr:row>
      <xdr:rowOff>378707</xdr:rowOff>
    </xdr:from>
    <xdr:to>
      <xdr:col>0</xdr:col>
      <xdr:colOff>1792941</xdr:colOff>
      <xdr:row>34</xdr:row>
      <xdr:rowOff>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3347483-E54D-46EB-BBCC-34FD7292CE02}"/>
            </a:ext>
          </a:extLst>
        </xdr:cNvPr>
        <xdr:cNvSpPr txBox="1"/>
      </xdr:nvSpPr>
      <xdr:spPr>
        <a:xfrm>
          <a:off x="9996313809" y="17161757"/>
          <a:ext cx="0" cy="126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1165412</xdr:colOff>
      <xdr:row>33</xdr:row>
      <xdr:rowOff>378707</xdr:rowOff>
    </xdr:from>
    <xdr:to>
      <xdr:col>0</xdr:col>
      <xdr:colOff>1792941</xdr:colOff>
      <xdr:row>34</xdr:row>
      <xdr:rowOff>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C301B9A-702D-4708-BB36-2EBAD9FBABCA}"/>
            </a:ext>
          </a:extLst>
        </xdr:cNvPr>
        <xdr:cNvSpPr txBox="1"/>
      </xdr:nvSpPr>
      <xdr:spPr>
        <a:xfrm>
          <a:off x="9996313809" y="17161757"/>
          <a:ext cx="0" cy="126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1165412</xdr:colOff>
      <xdr:row>33</xdr:row>
      <xdr:rowOff>378707</xdr:rowOff>
    </xdr:from>
    <xdr:to>
      <xdr:col>0</xdr:col>
      <xdr:colOff>1792941</xdr:colOff>
      <xdr:row>34</xdr:row>
      <xdr:rowOff>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C022ED6-9903-4C7B-9885-2F5F373A2A2B}"/>
            </a:ext>
          </a:extLst>
        </xdr:cNvPr>
        <xdr:cNvSpPr txBox="1"/>
      </xdr:nvSpPr>
      <xdr:spPr>
        <a:xfrm>
          <a:off x="9996313809" y="17161757"/>
          <a:ext cx="0" cy="126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</xdr:colOff>
      <xdr:row>34</xdr:row>
      <xdr:rowOff>619125</xdr:rowOff>
    </xdr:from>
    <xdr:to>
      <xdr:col>4</xdr:col>
      <xdr:colOff>942976</xdr:colOff>
      <xdr:row>34</xdr:row>
      <xdr:rowOff>864053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44C4251-395A-4827-BED1-CFEC48F9A15D}"/>
            </a:ext>
          </a:extLst>
        </xdr:cNvPr>
        <xdr:cNvSpPr txBox="1"/>
      </xdr:nvSpPr>
      <xdr:spPr>
        <a:xfrm>
          <a:off x="9988353149" y="15887700"/>
          <a:ext cx="942975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0</xdr:colOff>
      <xdr:row>36</xdr:row>
      <xdr:rowOff>704850</xdr:rowOff>
    </xdr:from>
    <xdr:to>
      <xdr:col>4</xdr:col>
      <xdr:colOff>1082468</xdr:colOff>
      <xdr:row>36</xdr:row>
      <xdr:rowOff>949778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BCA874C-F75F-4307-BA5A-A6A49F1CBEE3}"/>
            </a:ext>
          </a:extLst>
        </xdr:cNvPr>
        <xdr:cNvSpPr txBox="1"/>
      </xdr:nvSpPr>
      <xdr:spPr>
        <a:xfrm>
          <a:off x="9988146982" y="19402425"/>
          <a:ext cx="1082468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95250</xdr:colOff>
      <xdr:row>37</xdr:row>
      <xdr:rowOff>742950</xdr:rowOff>
    </xdr:from>
    <xdr:to>
      <xdr:col>4</xdr:col>
      <xdr:colOff>1177718</xdr:colOff>
      <xdr:row>37</xdr:row>
      <xdr:rowOff>987878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304D800-1F97-49D7-9421-0AC1333CF373}"/>
            </a:ext>
          </a:extLst>
        </xdr:cNvPr>
        <xdr:cNvSpPr txBox="1"/>
      </xdr:nvSpPr>
      <xdr:spPr>
        <a:xfrm>
          <a:off x="9988051732" y="20583525"/>
          <a:ext cx="1082468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119063</xdr:colOff>
      <xdr:row>38</xdr:row>
      <xdr:rowOff>666750</xdr:rowOff>
    </xdr:from>
    <xdr:ext cx="905761" cy="31149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65B9DF9-66B2-4EC6-8C22-8234E02F8582}"/>
            </a:ext>
          </a:extLst>
        </xdr:cNvPr>
        <xdr:cNvSpPr txBox="1"/>
      </xdr:nvSpPr>
      <xdr:spPr>
        <a:xfrm>
          <a:off x="9988204626" y="21469350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3532910</xdr:colOff>
      <xdr:row>40</xdr:row>
      <xdr:rowOff>742950</xdr:rowOff>
    </xdr:from>
    <xdr:to>
      <xdr:col>2</xdr:col>
      <xdr:colOff>6229350</xdr:colOff>
      <xdr:row>41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349406F-5D02-4B9F-A693-3FE8D16C39C3}"/>
            </a:ext>
          </a:extLst>
        </xdr:cNvPr>
        <xdr:cNvSpPr txBox="1"/>
      </xdr:nvSpPr>
      <xdr:spPr>
        <a:xfrm>
          <a:off x="9989972400" y="22717125"/>
          <a:ext cx="219161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600">
              <a:solidFill>
                <a:srgbClr val="FF0000"/>
              </a:solidFill>
            </a:rPr>
            <a:t>نصب</a:t>
          </a:r>
          <a:r>
            <a:rPr lang="fa-IR" sz="1600" baseline="0">
              <a:solidFill>
                <a:srgbClr val="FF0000"/>
              </a:solidFill>
            </a:rPr>
            <a:t> قطعات فلزی مدفون در بتن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173182</xdr:colOff>
      <xdr:row>40</xdr:row>
      <xdr:rowOff>329046</xdr:rowOff>
    </xdr:from>
    <xdr:ext cx="905761" cy="311496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3E08429-E5BA-4487-BE33-8E09CA5365A6}"/>
            </a:ext>
          </a:extLst>
        </xdr:cNvPr>
        <xdr:cNvSpPr txBox="1"/>
      </xdr:nvSpPr>
      <xdr:spPr>
        <a:xfrm>
          <a:off x="9988150507" y="22303221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B621575-ED0A-44CA-8D99-F7A5B449251B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A7FC0C1-D0FE-4EDA-A7DF-CDDBD3DF3717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40</xdr:row>
      <xdr:rowOff>217714</xdr:rowOff>
    </xdr:from>
    <xdr:to>
      <xdr:col>1</xdr:col>
      <xdr:colOff>2959099</xdr:colOff>
      <xdr:row>40</xdr:row>
      <xdr:rowOff>376464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EF7D9F0-FBDA-4F30-9BB0-92E0579FE194}"/>
            </a:ext>
          </a:extLst>
        </xdr:cNvPr>
        <xdr:cNvSpPr txBox="1"/>
      </xdr:nvSpPr>
      <xdr:spPr>
        <a:xfrm>
          <a:off x="9995700101" y="221918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C7E1FCF-0339-4125-9250-D1681F972EE1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6AC04FF-1C97-449E-9C81-DB1547C19E96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40</xdr:row>
      <xdr:rowOff>217714</xdr:rowOff>
    </xdr:from>
    <xdr:to>
      <xdr:col>1</xdr:col>
      <xdr:colOff>2959099</xdr:colOff>
      <xdr:row>40</xdr:row>
      <xdr:rowOff>376464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B3A63DB-8C2A-43ED-9035-08211D6EF7C4}"/>
            </a:ext>
          </a:extLst>
        </xdr:cNvPr>
        <xdr:cNvSpPr txBox="1"/>
      </xdr:nvSpPr>
      <xdr:spPr>
        <a:xfrm>
          <a:off x="9995700101" y="221918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5A9AF94-E2D5-4C49-9478-5C45ECCF0D34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6FD89288-F265-4BAE-AE44-878BC45C501E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40</xdr:row>
      <xdr:rowOff>217714</xdr:rowOff>
    </xdr:from>
    <xdr:to>
      <xdr:col>1</xdr:col>
      <xdr:colOff>2959099</xdr:colOff>
      <xdr:row>40</xdr:row>
      <xdr:rowOff>376464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DB685DB-C4F6-4294-8753-C1550C56CB2A}"/>
            </a:ext>
          </a:extLst>
        </xdr:cNvPr>
        <xdr:cNvSpPr txBox="1"/>
      </xdr:nvSpPr>
      <xdr:spPr>
        <a:xfrm>
          <a:off x="9995700101" y="221918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2A41E63-35C2-4111-8469-432394735F9C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E81CDF4-0C25-4F58-A45C-FADED8256F23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40</xdr:row>
      <xdr:rowOff>217714</xdr:rowOff>
    </xdr:from>
    <xdr:to>
      <xdr:col>1</xdr:col>
      <xdr:colOff>2959099</xdr:colOff>
      <xdr:row>40</xdr:row>
      <xdr:rowOff>376464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FDCD85D-256C-40E6-AA46-2D2A97C9323E}"/>
            </a:ext>
          </a:extLst>
        </xdr:cNvPr>
        <xdr:cNvSpPr txBox="1"/>
      </xdr:nvSpPr>
      <xdr:spPr>
        <a:xfrm>
          <a:off x="9995700101" y="221918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A687B79-7D53-40A0-A580-4CEE86EC8A3B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39</xdr:row>
      <xdr:rowOff>204108</xdr:rowOff>
    </xdr:from>
    <xdr:to>
      <xdr:col>1</xdr:col>
      <xdr:colOff>2836636</xdr:colOff>
      <xdr:row>40</xdr:row>
      <xdr:rowOff>908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68922B0-0CAB-416D-A747-EC4768D6A912}"/>
            </a:ext>
          </a:extLst>
        </xdr:cNvPr>
        <xdr:cNvSpPr txBox="1"/>
      </xdr:nvSpPr>
      <xdr:spPr>
        <a:xfrm>
          <a:off x="9995698739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8F5B94E-9D25-437B-BD4A-6E88EE92BC59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079D026-A0F0-4634-A776-93C2D1BE4FE3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1750887-3633-4689-92D9-23C768BB8DEF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58D85DC-F7B8-4721-8AF2-CDE2DBD211B4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E44C7336-5CC6-4C5D-964A-D7CCDA392D22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9BD70326-C176-4A34-AC54-BADB06E81D61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C4099918-7FB1-4774-91DC-FD06D8EDD6F0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B646AD6-1DC9-45DC-B767-FC022368095A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3396D6C-37E4-43BE-8D4E-BB54D8FB6B79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23FF545-580C-4C5E-9416-E99E64B5E441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2C7C642-6C9E-43A4-A764-496B36C18B32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4AE954C-6CCA-483E-98CD-B19866630341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2C8B2703-4023-4F5A-BA41-ECCC7B792DF4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3130443</xdr:colOff>
      <xdr:row>40</xdr:row>
      <xdr:rowOff>240126</xdr:rowOff>
    </xdr:from>
    <xdr:to>
      <xdr:col>1</xdr:col>
      <xdr:colOff>4026913</xdr:colOff>
      <xdr:row>40</xdr:row>
      <xdr:rowOff>380199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E620B04-744C-468A-A460-AB466E7C1C1C}"/>
            </a:ext>
          </a:extLst>
        </xdr:cNvPr>
        <xdr:cNvSpPr txBox="1"/>
      </xdr:nvSpPr>
      <xdr:spPr>
        <a:xfrm>
          <a:off x="9995699087" y="22214301"/>
          <a:ext cx="1120" cy="1400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40</xdr:row>
      <xdr:rowOff>204108</xdr:rowOff>
    </xdr:from>
    <xdr:to>
      <xdr:col>1</xdr:col>
      <xdr:colOff>2836636</xdr:colOff>
      <xdr:row>41</xdr:row>
      <xdr:rowOff>908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E9F743DB-CCF9-4A8C-8E26-9CCF48E3EC36}"/>
            </a:ext>
          </a:extLst>
        </xdr:cNvPr>
        <xdr:cNvSpPr txBox="1"/>
      </xdr:nvSpPr>
      <xdr:spPr>
        <a:xfrm>
          <a:off x="9995698739" y="22178283"/>
          <a:ext cx="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C87EC80B-6098-4E78-98CB-3909E79F0C38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9537CB1-BD25-4149-B22E-1885CBD89F17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355E9B7-4CE4-4072-8C1D-D09AB40AB610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395F288-F623-4063-A111-1152989525E4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1166B46-7FE1-4CD3-A1A8-471EF6E2EC7D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C8DC248D-D6EF-4593-92EE-D941DABF240B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B8C7E2CA-9E5C-43F1-9614-F87D58E5ACB9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1020536</xdr:colOff>
      <xdr:row>39</xdr:row>
      <xdr:rowOff>204108</xdr:rowOff>
    </xdr:from>
    <xdr:to>
      <xdr:col>0</xdr:col>
      <xdr:colOff>2836636</xdr:colOff>
      <xdr:row>40</xdr:row>
      <xdr:rowOff>908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AFB8A2D7-C989-4170-9B06-FF92A639F952}"/>
            </a:ext>
          </a:extLst>
        </xdr:cNvPr>
        <xdr:cNvSpPr txBox="1"/>
      </xdr:nvSpPr>
      <xdr:spPr>
        <a:xfrm>
          <a:off x="9996317864" y="21673458"/>
          <a:ext cx="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41</xdr:row>
      <xdr:rowOff>58884</xdr:rowOff>
    </xdr:from>
    <xdr:to>
      <xdr:col>12</xdr:col>
      <xdr:colOff>170585</xdr:colOff>
      <xdr:row>41</xdr:row>
      <xdr:rowOff>187903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F98EF9A4-C775-43F9-A576-DC861BCD614D}"/>
            </a:ext>
          </a:extLst>
        </xdr:cNvPr>
        <xdr:cNvSpPr txBox="1"/>
      </xdr:nvSpPr>
      <xdr:spPr>
        <a:xfrm>
          <a:off x="9980200615" y="23176059"/>
          <a:ext cx="170585" cy="1290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نصب</a:t>
          </a:r>
          <a:r>
            <a:rPr lang="fa-IR" sz="1800" baseline="0">
              <a:solidFill>
                <a:srgbClr val="FF0000"/>
              </a:solidFill>
            </a:rPr>
            <a:t> قطعات فلزی مدفون در بتن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2286002</xdr:colOff>
      <xdr:row>41</xdr:row>
      <xdr:rowOff>608612</xdr:rowOff>
    </xdr:from>
    <xdr:to>
      <xdr:col>2</xdr:col>
      <xdr:colOff>4218215</xdr:colOff>
      <xdr:row>41</xdr:row>
      <xdr:rowOff>884463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33DF108-5F59-4648-AC86-FDAD5B765A40}"/>
            </a:ext>
          </a:extLst>
        </xdr:cNvPr>
        <xdr:cNvSpPr txBox="1"/>
      </xdr:nvSpPr>
      <xdr:spPr>
        <a:xfrm>
          <a:off x="9991478710" y="23621012"/>
          <a:ext cx="1932213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نصب</a:t>
          </a:r>
          <a:r>
            <a:rPr lang="fa-IR" sz="1200" baseline="0">
              <a:solidFill>
                <a:srgbClr val="FF0000"/>
              </a:solidFill>
            </a:rPr>
            <a:t> قطعات فلزی مدفون در بتن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836E535-F24B-4230-B513-B79732C7CA75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9940C44-BD1B-4F24-83AE-B4E3E2C744D4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526F91DA-4114-4EDE-A6D1-B1C11F80703A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B457752-10FC-4D65-B66D-3ED8A9C491BA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9D83CE90-5E26-4F82-B4A8-41FC227EACB4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73D1B867-C4D5-4866-8A17-2EC892E5393F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A9DF6A29-C8E8-4546-A94A-180498ED955D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9E975EB0-C812-42FD-ADB9-1C8203FB4608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C63BF48-BC52-4999-96F3-8E0AF83C0A59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6A699A23-0E17-4805-B154-0641F307743D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3F7DC7-80F7-4ED5-98D8-B96DC37A31E3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42</xdr:row>
      <xdr:rowOff>135084</xdr:rowOff>
    </xdr:from>
    <xdr:to>
      <xdr:col>12</xdr:col>
      <xdr:colOff>94385</xdr:colOff>
      <xdr:row>42</xdr:row>
      <xdr:rowOff>264103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5949A86-0FB8-48C0-807E-541BCBB7834B}"/>
            </a:ext>
          </a:extLst>
        </xdr:cNvPr>
        <xdr:cNvSpPr txBox="1"/>
      </xdr:nvSpPr>
      <xdr:spPr>
        <a:xfrm>
          <a:off x="9980276815" y="23757084"/>
          <a:ext cx="94385" cy="1290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نصب</a:t>
          </a:r>
          <a:r>
            <a:rPr lang="fa-IR" sz="1800" baseline="0">
              <a:solidFill>
                <a:srgbClr val="FF0000"/>
              </a:solidFill>
            </a:rPr>
            <a:t> قطعات فلزی مدفون در بتن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8165</xdr:colOff>
      <xdr:row>42</xdr:row>
      <xdr:rowOff>487136</xdr:rowOff>
    </xdr:from>
    <xdr:to>
      <xdr:col>4</xdr:col>
      <xdr:colOff>1090633</xdr:colOff>
      <xdr:row>42</xdr:row>
      <xdr:rowOff>732064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151808C-40A4-4DD9-9F1E-39C663AD9A43}"/>
            </a:ext>
          </a:extLst>
        </xdr:cNvPr>
        <xdr:cNvSpPr txBox="1"/>
      </xdr:nvSpPr>
      <xdr:spPr>
        <a:xfrm>
          <a:off x="9988138817" y="24109136"/>
          <a:ext cx="1082468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43</xdr:row>
      <xdr:rowOff>217714</xdr:rowOff>
    </xdr:from>
    <xdr:to>
      <xdr:col>1</xdr:col>
      <xdr:colOff>2959099</xdr:colOff>
      <xdr:row>43</xdr:row>
      <xdr:rowOff>376464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2CEA408-E53C-4183-B593-892967E71519}"/>
            </a:ext>
          </a:extLst>
        </xdr:cNvPr>
        <xdr:cNvSpPr txBox="1"/>
      </xdr:nvSpPr>
      <xdr:spPr>
        <a:xfrm>
          <a:off x="9995700101" y="247064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06DAF73-A28C-45DF-A3AA-1FF558A62ED2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60A6732-86FB-4865-9E90-A35D0F069A66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43</xdr:row>
      <xdr:rowOff>217714</xdr:rowOff>
    </xdr:from>
    <xdr:to>
      <xdr:col>1</xdr:col>
      <xdr:colOff>2959099</xdr:colOff>
      <xdr:row>43</xdr:row>
      <xdr:rowOff>376464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348E86B-87DC-4B2F-AA2E-B07D31DE4467}"/>
            </a:ext>
          </a:extLst>
        </xdr:cNvPr>
        <xdr:cNvSpPr txBox="1"/>
      </xdr:nvSpPr>
      <xdr:spPr>
        <a:xfrm>
          <a:off x="9995700101" y="247064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E2E81E3E-AC58-42E7-A31E-04090FE0A2F5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527DEF3-802D-4BB1-93CA-A8BF79AAC97E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43</xdr:row>
      <xdr:rowOff>217714</xdr:rowOff>
    </xdr:from>
    <xdr:to>
      <xdr:col>1</xdr:col>
      <xdr:colOff>2959099</xdr:colOff>
      <xdr:row>43</xdr:row>
      <xdr:rowOff>376464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00ECACE-BD10-4EB7-89AF-FCBBF34C6BC4}"/>
            </a:ext>
          </a:extLst>
        </xdr:cNvPr>
        <xdr:cNvSpPr txBox="1"/>
      </xdr:nvSpPr>
      <xdr:spPr>
        <a:xfrm>
          <a:off x="9995700101" y="247064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3C190A3-9798-49A2-A09B-551C8D329BC6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AAE91026-FE6A-48CE-808B-93EFEB97196A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43</xdr:row>
      <xdr:rowOff>217714</xdr:rowOff>
    </xdr:from>
    <xdr:to>
      <xdr:col>1</xdr:col>
      <xdr:colOff>2959099</xdr:colOff>
      <xdr:row>43</xdr:row>
      <xdr:rowOff>376464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8CAFFF22-3D17-4118-A80D-54EE5A6FE762}"/>
            </a:ext>
          </a:extLst>
        </xdr:cNvPr>
        <xdr:cNvSpPr txBox="1"/>
      </xdr:nvSpPr>
      <xdr:spPr>
        <a:xfrm>
          <a:off x="9995700101" y="247064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D0E35060-A3EA-4BE3-9797-869694CB7D2A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FCA00A08-167B-42C8-9F88-5CED267CC488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1142999</xdr:colOff>
      <xdr:row>43</xdr:row>
      <xdr:rowOff>217714</xdr:rowOff>
    </xdr:from>
    <xdr:to>
      <xdr:col>1</xdr:col>
      <xdr:colOff>2959099</xdr:colOff>
      <xdr:row>43</xdr:row>
      <xdr:rowOff>376464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5D618A37-5B61-40A9-9EB1-F4804B17D2EA}"/>
            </a:ext>
          </a:extLst>
        </xdr:cNvPr>
        <xdr:cNvSpPr txBox="1"/>
      </xdr:nvSpPr>
      <xdr:spPr>
        <a:xfrm>
          <a:off x="9995700101" y="24706489"/>
          <a:ext cx="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636F6559-118A-4EED-A42F-2E033719B287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59C8108E-E023-41A4-8DD0-40DFA9BFA2EF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1020536</xdr:colOff>
      <xdr:row>41</xdr:row>
      <xdr:rowOff>204108</xdr:rowOff>
    </xdr:from>
    <xdr:to>
      <xdr:col>1</xdr:col>
      <xdr:colOff>2836636</xdr:colOff>
      <xdr:row>43</xdr:row>
      <xdr:rowOff>908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70473EDD-30F3-404A-A2F6-8E1D9EC4C8C6}"/>
            </a:ext>
          </a:extLst>
        </xdr:cNvPr>
        <xdr:cNvSpPr txBox="1"/>
      </xdr:nvSpPr>
      <xdr:spPr>
        <a:xfrm>
          <a:off x="9995698739" y="23321283"/>
          <a:ext cx="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552450</xdr:colOff>
      <xdr:row>44</xdr:row>
      <xdr:rowOff>781051</xdr:rowOff>
    </xdr:from>
    <xdr:to>
      <xdr:col>2</xdr:col>
      <xdr:colOff>6303820</xdr:colOff>
      <xdr:row>44</xdr:row>
      <xdr:rowOff>1194957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DB1D42A2-E832-472E-A1BA-0D974263B977}"/>
            </a:ext>
          </a:extLst>
        </xdr:cNvPr>
        <xdr:cNvSpPr txBox="1"/>
      </xdr:nvSpPr>
      <xdr:spPr>
        <a:xfrm>
          <a:off x="9989974130" y="25774651"/>
          <a:ext cx="5789470" cy="413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 بر اساس دستور پیوست برای  </a:t>
          </a:r>
          <a:r>
            <a:rPr lang="en-US" sz="1400" baseline="0">
              <a:solidFill>
                <a:srgbClr val="FF0000"/>
              </a:solidFill>
            </a:rPr>
            <a:t>20</a:t>
          </a:r>
          <a:r>
            <a:rPr lang="fa-IR" sz="1400" baseline="0">
              <a:solidFill>
                <a:srgbClr val="FF0000"/>
              </a:solidFill>
            </a:rPr>
            <a:t> سانتیمتر ضخامت محاسبه می شود تا تعیین وضعیت آیتم جدید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193964</xdr:colOff>
      <xdr:row>44</xdr:row>
      <xdr:rowOff>555914</xdr:rowOff>
    </xdr:from>
    <xdr:ext cx="905761" cy="311496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EE478201-09A1-4DBC-8B4F-BA729B168E49}"/>
            </a:ext>
          </a:extLst>
        </xdr:cNvPr>
        <xdr:cNvSpPr txBox="1"/>
      </xdr:nvSpPr>
      <xdr:spPr>
        <a:xfrm>
          <a:off x="9988129725" y="25549514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1350819</xdr:colOff>
      <xdr:row>45</xdr:row>
      <xdr:rowOff>225136</xdr:rowOff>
    </xdr:from>
    <xdr:to>
      <xdr:col>1</xdr:col>
      <xdr:colOff>2874819</xdr:colOff>
      <xdr:row>46</xdr:row>
      <xdr:rowOff>0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7763C3EC-1902-4C00-9E7A-7386B52A8590}"/>
            </a:ext>
          </a:extLst>
        </xdr:cNvPr>
        <xdr:cNvSpPr txBox="1"/>
      </xdr:nvSpPr>
      <xdr:spPr>
        <a:xfrm>
          <a:off x="9995698656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1350819</xdr:colOff>
      <xdr:row>45</xdr:row>
      <xdr:rowOff>225136</xdr:rowOff>
    </xdr:from>
    <xdr:to>
      <xdr:col>1</xdr:col>
      <xdr:colOff>2874819</xdr:colOff>
      <xdr:row>46</xdr:row>
      <xdr:rowOff>0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2405BF7E-CB10-4C27-BB53-21B31F1090E6}"/>
            </a:ext>
          </a:extLst>
        </xdr:cNvPr>
        <xdr:cNvSpPr txBox="1"/>
      </xdr:nvSpPr>
      <xdr:spPr>
        <a:xfrm>
          <a:off x="9995698656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1350819</xdr:colOff>
      <xdr:row>45</xdr:row>
      <xdr:rowOff>225136</xdr:rowOff>
    </xdr:from>
    <xdr:to>
      <xdr:col>1</xdr:col>
      <xdr:colOff>2874819</xdr:colOff>
      <xdr:row>46</xdr:row>
      <xdr:rowOff>0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9692AD6D-F52C-474C-ACCD-08BBD0BEB24D}"/>
            </a:ext>
          </a:extLst>
        </xdr:cNvPr>
        <xdr:cNvSpPr txBox="1"/>
      </xdr:nvSpPr>
      <xdr:spPr>
        <a:xfrm>
          <a:off x="9995698656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1350819</xdr:colOff>
      <xdr:row>45</xdr:row>
      <xdr:rowOff>225136</xdr:rowOff>
    </xdr:from>
    <xdr:to>
      <xdr:col>1</xdr:col>
      <xdr:colOff>2874819</xdr:colOff>
      <xdr:row>46</xdr:row>
      <xdr:rowOff>0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CE02D461-87AD-49E9-BA89-ADE3148966D7}"/>
            </a:ext>
          </a:extLst>
        </xdr:cNvPr>
        <xdr:cNvSpPr txBox="1"/>
      </xdr:nvSpPr>
      <xdr:spPr>
        <a:xfrm>
          <a:off x="9995698656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1350819</xdr:colOff>
      <xdr:row>45</xdr:row>
      <xdr:rowOff>225136</xdr:rowOff>
    </xdr:from>
    <xdr:to>
      <xdr:col>0</xdr:col>
      <xdr:colOff>2874819</xdr:colOff>
      <xdr:row>46</xdr:row>
      <xdr:rowOff>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B8BCAE32-17B0-4A76-BF0A-41477FCF5F5C}"/>
            </a:ext>
          </a:extLst>
        </xdr:cNvPr>
        <xdr:cNvSpPr txBox="1"/>
      </xdr:nvSpPr>
      <xdr:spPr>
        <a:xfrm>
          <a:off x="9996317781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1350819</xdr:colOff>
      <xdr:row>45</xdr:row>
      <xdr:rowOff>225136</xdr:rowOff>
    </xdr:from>
    <xdr:to>
      <xdr:col>0</xdr:col>
      <xdr:colOff>2874819</xdr:colOff>
      <xdr:row>46</xdr:row>
      <xdr:rowOff>0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53C9047D-A275-4F8C-8302-15022F5E82F2}"/>
            </a:ext>
          </a:extLst>
        </xdr:cNvPr>
        <xdr:cNvSpPr txBox="1"/>
      </xdr:nvSpPr>
      <xdr:spPr>
        <a:xfrm>
          <a:off x="9996317781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1350819</xdr:colOff>
      <xdr:row>45</xdr:row>
      <xdr:rowOff>225136</xdr:rowOff>
    </xdr:from>
    <xdr:to>
      <xdr:col>0</xdr:col>
      <xdr:colOff>2874819</xdr:colOff>
      <xdr:row>46</xdr:row>
      <xdr:rowOff>0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CF9156A6-C861-4297-B6E7-3BA026D09522}"/>
            </a:ext>
          </a:extLst>
        </xdr:cNvPr>
        <xdr:cNvSpPr txBox="1"/>
      </xdr:nvSpPr>
      <xdr:spPr>
        <a:xfrm>
          <a:off x="9996317781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1350819</xdr:colOff>
      <xdr:row>45</xdr:row>
      <xdr:rowOff>225136</xdr:rowOff>
    </xdr:from>
    <xdr:to>
      <xdr:col>0</xdr:col>
      <xdr:colOff>2874819</xdr:colOff>
      <xdr:row>46</xdr:row>
      <xdr:rowOff>0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246695B-0E59-4F3C-B90C-63D5E934969B}"/>
            </a:ext>
          </a:extLst>
        </xdr:cNvPr>
        <xdr:cNvSpPr txBox="1"/>
      </xdr:nvSpPr>
      <xdr:spPr>
        <a:xfrm>
          <a:off x="9996317781" y="26476036"/>
          <a:ext cx="0" cy="27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1881570</xdr:colOff>
      <xdr:row>45</xdr:row>
      <xdr:rowOff>464535</xdr:rowOff>
    </xdr:from>
    <xdr:to>
      <xdr:col>1</xdr:col>
      <xdr:colOff>2874818</xdr:colOff>
      <xdr:row>46</xdr:row>
      <xdr:rowOff>34637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8D828074-5371-4638-9378-39A6DB97E978}"/>
            </a:ext>
          </a:extLst>
        </xdr:cNvPr>
        <xdr:cNvSpPr txBox="1"/>
      </xdr:nvSpPr>
      <xdr:spPr>
        <a:xfrm>
          <a:off x="9995698657" y="26715435"/>
          <a:ext cx="2648" cy="74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593912</xdr:rowOff>
    </xdr:from>
    <xdr:to>
      <xdr:col>1</xdr:col>
      <xdr:colOff>2707822</xdr:colOff>
      <xdr:row>46</xdr:row>
      <xdr:rowOff>840442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9FFA3AE-350F-4645-8F9B-4BA471302CD2}"/>
            </a:ext>
          </a:extLst>
        </xdr:cNvPr>
        <xdr:cNvSpPr txBox="1"/>
      </xdr:nvSpPr>
      <xdr:spPr>
        <a:xfrm>
          <a:off x="9995694203" y="27349637"/>
          <a:ext cx="2722" cy="24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3169227</xdr:colOff>
      <xdr:row>46</xdr:row>
      <xdr:rowOff>484909</xdr:rowOff>
    </xdr:from>
    <xdr:to>
      <xdr:col>2</xdr:col>
      <xdr:colOff>5524501</xdr:colOff>
      <xdr:row>46</xdr:row>
      <xdr:rowOff>813954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F19517E9-DF1C-4ED2-9F74-0126DDB9027A}"/>
            </a:ext>
          </a:extLst>
        </xdr:cNvPr>
        <xdr:cNvSpPr txBox="1"/>
      </xdr:nvSpPr>
      <xdr:spPr>
        <a:xfrm>
          <a:off x="9990172424" y="27240634"/>
          <a:ext cx="2355274" cy="329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ln>
                <a:noFill/>
              </a:ln>
              <a:solidFill>
                <a:srgbClr val="FF0000"/>
              </a:solidFill>
            </a:rPr>
            <a:t>نصب</a:t>
          </a:r>
          <a:r>
            <a:rPr lang="fa-IR" sz="1400" baseline="0">
              <a:ln>
                <a:noFill/>
              </a:ln>
              <a:solidFill>
                <a:srgbClr val="FF0000"/>
              </a:solidFill>
            </a:rPr>
            <a:t> قطعات فلزی وال پست</a:t>
          </a:r>
          <a:endParaRPr lang="en-US" sz="1400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C97F7A87-3594-4E15-8D26-F9D25FC6F418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F1D38CA-7892-40C0-A5C4-2B0AFE371491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F64BA75-E698-4B9E-8D90-17D1368F034C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CF3377FF-C5E1-4AA8-82A2-ECB19A92A046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FC021382-D24C-423A-8161-F4C20B721FC1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2D134467-9635-417E-926C-65CAAE409F51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13CB9654-A8E5-42E2-9CF7-33E673B2C1EF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C6F64ADE-732D-4D67-B88F-00A0853A67C5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45D8830F-25F2-4733-97F3-0C7C5E32FB9F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692AD245-99E7-47B3-BD85-C49F0E787728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3576770D-30DC-4FCF-B6D9-6EBBB6297258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5083BBFC-9316-43EC-BE0F-F8F010B26957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DC604EE8-A6AD-4B77-8E3B-15F998DA6563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8B93C76A-92C5-4FAF-8D3E-00C84560C10F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3362</xdr:rowOff>
    </xdr:from>
    <xdr:to>
      <xdr:col>1</xdr:col>
      <xdr:colOff>2707822</xdr:colOff>
      <xdr:row>46</xdr:row>
      <xdr:rowOff>2242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8DBD18FF-E88A-431A-8048-7FB11C07C59A}"/>
            </a:ext>
          </a:extLst>
        </xdr:cNvPr>
        <xdr:cNvSpPr txBox="1"/>
      </xdr:nvSpPr>
      <xdr:spPr>
        <a:xfrm>
          <a:off x="9995694203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F508406D-ED6F-4831-84DA-BA2F78CB2DA9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9C595B2C-79B7-4256-A134-82DBF778B5C1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407C6EAF-9F45-44E6-A9B2-0F13362E15E4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1C8A0F1-1446-4797-819C-973AA01A7D82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8AD07E61-9E98-4F37-B746-56EAB0A4139B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C707A04-7DF9-476D-8880-D744DC41C02C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57F91EEA-6703-424B-B2A0-E72652F04CC6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CB86926B-F3C7-4AFF-BE10-9B19D2C693F5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1905000</xdr:colOff>
      <xdr:row>46</xdr:row>
      <xdr:rowOff>593912</xdr:rowOff>
    </xdr:from>
    <xdr:to>
      <xdr:col>1</xdr:col>
      <xdr:colOff>2707822</xdr:colOff>
      <xdr:row>46</xdr:row>
      <xdr:rowOff>840442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72CB37D-8980-49CB-B36B-B6063A386852}"/>
            </a:ext>
          </a:extLst>
        </xdr:cNvPr>
        <xdr:cNvSpPr txBox="1"/>
      </xdr:nvSpPr>
      <xdr:spPr>
        <a:xfrm>
          <a:off x="9995694203" y="27349637"/>
          <a:ext cx="2722" cy="24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593912</xdr:rowOff>
    </xdr:from>
    <xdr:to>
      <xdr:col>0</xdr:col>
      <xdr:colOff>2707822</xdr:colOff>
      <xdr:row>46</xdr:row>
      <xdr:rowOff>840442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53C7BD5D-63F7-491F-9618-4ABEC9CCCC69}"/>
            </a:ext>
          </a:extLst>
        </xdr:cNvPr>
        <xdr:cNvSpPr txBox="1"/>
      </xdr:nvSpPr>
      <xdr:spPr>
        <a:xfrm>
          <a:off x="9996313328" y="27349637"/>
          <a:ext cx="2722" cy="24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2926772</xdr:colOff>
      <xdr:row>46</xdr:row>
      <xdr:rowOff>225137</xdr:rowOff>
    </xdr:from>
    <xdr:to>
      <xdr:col>1</xdr:col>
      <xdr:colOff>5282046</xdr:colOff>
      <xdr:row>46</xdr:row>
      <xdr:rowOff>588819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3DEE1B24-2021-4CC5-8976-A00E6CE62604}"/>
            </a:ext>
          </a:extLst>
        </xdr:cNvPr>
        <xdr:cNvSpPr txBox="1"/>
      </xdr:nvSpPr>
      <xdr:spPr>
        <a:xfrm>
          <a:off x="9995701254" y="26980862"/>
          <a:ext cx="0" cy="363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نصب</a:t>
          </a:r>
          <a:r>
            <a:rPr lang="fa-IR" sz="1400" baseline="0">
              <a:solidFill>
                <a:srgbClr val="FF0000"/>
              </a:solidFill>
            </a:rPr>
            <a:t> قطعات فلزی وال پست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58C0181C-907A-485D-BA3D-4353A2CDBBE5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472CBE12-B09F-46A9-9BA5-66DB55D4856D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1C8FEFD7-49A9-4E84-9B02-E75E92260056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B3C803B8-AC3C-44B5-99C7-2DB1BDE2339A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5BCB2CCA-C6B0-4C57-A1F5-298715839232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6624B46B-764E-4C3E-8360-C1988B0DA7A7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EB8F6DCD-C262-4586-A512-7351E9CA4CB5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1905000</xdr:colOff>
      <xdr:row>46</xdr:row>
      <xdr:rowOff>3362</xdr:rowOff>
    </xdr:from>
    <xdr:to>
      <xdr:col>0</xdr:col>
      <xdr:colOff>2707822</xdr:colOff>
      <xdr:row>46</xdr:row>
      <xdr:rowOff>2242</xdr:rowOff>
    </xdr:to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7533F9BC-D4FA-4A9D-AE29-FCB1EB5AD9E8}"/>
            </a:ext>
          </a:extLst>
        </xdr:cNvPr>
        <xdr:cNvSpPr txBox="1"/>
      </xdr:nvSpPr>
      <xdr:spPr>
        <a:xfrm>
          <a:off x="9996313328" y="26759087"/>
          <a:ext cx="2722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وال</a:t>
          </a:r>
          <a:r>
            <a:rPr lang="fa-IR" sz="14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4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190500</xdr:colOff>
      <xdr:row>46</xdr:row>
      <xdr:rowOff>277091</xdr:rowOff>
    </xdr:from>
    <xdr:ext cx="905761" cy="311496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917618D-7F3E-462F-AEC6-801EE77BB5DC}"/>
            </a:ext>
          </a:extLst>
        </xdr:cNvPr>
        <xdr:cNvSpPr txBox="1"/>
      </xdr:nvSpPr>
      <xdr:spPr>
        <a:xfrm>
          <a:off x="9988133189" y="27032816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157842</xdr:colOff>
      <xdr:row>47</xdr:row>
      <xdr:rowOff>323849</xdr:rowOff>
    </xdr:from>
    <xdr:ext cx="905761" cy="221689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7741DD79-2AE0-4C8B-A5C9-22A1FAF793F1}"/>
            </a:ext>
          </a:extLst>
        </xdr:cNvPr>
        <xdr:cNvSpPr txBox="1"/>
      </xdr:nvSpPr>
      <xdr:spPr>
        <a:xfrm>
          <a:off x="9988165847" y="27946349"/>
          <a:ext cx="905761" cy="2216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76199</xdr:colOff>
      <xdr:row>49</xdr:row>
      <xdr:rowOff>555913</xdr:rowOff>
    </xdr:from>
    <xdr:ext cx="905761" cy="311496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1A0F9C2A-65FD-4C9F-8BF2-3DECE0808C08}"/>
            </a:ext>
          </a:extLst>
        </xdr:cNvPr>
        <xdr:cNvSpPr txBox="1"/>
      </xdr:nvSpPr>
      <xdr:spPr>
        <a:xfrm>
          <a:off x="9988247490" y="29292838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647699</xdr:colOff>
      <xdr:row>49</xdr:row>
      <xdr:rowOff>60613</xdr:rowOff>
    </xdr:from>
    <xdr:ext cx="905761" cy="311496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97303FF4-0738-4B94-8055-F4AAA7AA8E33}"/>
            </a:ext>
          </a:extLst>
        </xdr:cNvPr>
        <xdr:cNvSpPr txBox="1"/>
      </xdr:nvSpPr>
      <xdr:spPr>
        <a:xfrm>
          <a:off x="9985713840" y="26778238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76200</xdr:colOff>
      <xdr:row>50</xdr:row>
      <xdr:rowOff>476250</xdr:rowOff>
    </xdr:from>
    <xdr:ext cx="905761" cy="311496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A4D9B0CA-18A9-458F-815B-FA10880BE588}"/>
            </a:ext>
          </a:extLst>
        </xdr:cNvPr>
        <xdr:cNvSpPr txBox="1"/>
      </xdr:nvSpPr>
      <xdr:spPr>
        <a:xfrm>
          <a:off x="9988247489" y="30051375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121227</xdr:colOff>
      <xdr:row>51</xdr:row>
      <xdr:rowOff>138545</xdr:rowOff>
    </xdr:from>
    <xdr:ext cx="905761" cy="311496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27564BB-C264-4216-A7BB-CB406C121782}"/>
            </a:ext>
          </a:extLst>
        </xdr:cNvPr>
        <xdr:cNvSpPr txBox="1"/>
      </xdr:nvSpPr>
      <xdr:spPr>
        <a:xfrm>
          <a:off x="9988202462" y="30570920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155863</xdr:colOff>
      <xdr:row>52</xdr:row>
      <xdr:rowOff>121226</xdr:rowOff>
    </xdr:from>
    <xdr:ext cx="905761" cy="311496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54D6817-359D-48B5-A028-D7C2F12E0E44}"/>
            </a:ext>
          </a:extLst>
        </xdr:cNvPr>
        <xdr:cNvSpPr txBox="1"/>
      </xdr:nvSpPr>
      <xdr:spPr>
        <a:xfrm>
          <a:off x="9988167826" y="31067951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190500</xdr:colOff>
      <xdr:row>53</xdr:row>
      <xdr:rowOff>138546</xdr:rowOff>
    </xdr:from>
    <xdr:ext cx="905761" cy="311496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D8A45858-BCB8-43F4-BFA9-BFC1A5B729AC}"/>
            </a:ext>
          </a:extLst>
        </xdr:cNvPr>
        <xdr:cNvSpPr txBox="1"/>
      </xdr:nvSpPr>
      <xdr:spPr>
        <a:xfrm>
          <a:off x="9988133189" y="31542471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157595</xdr:colOff>
      <xdr:row>54</xdr:row>
      <xdr:rowOff>161059</xdr:rowOff>
    </xdr:from>
    <xdr:ext cx="905761" cy="311496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D2D9DF7-4591-4B56-AA1E-885E37B44B49}"/>
            </a:ext>
          </a:extLst>
        </xdr:cNvPr>
        <xdr:cNvSpPr txBox="1"/>
      </xdr:nvSpPr>
      <xdr:spPr>
        <a:xfrm>
          <a:off x="9988166094" y="32079334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103909</xdr:colOff>
      <xdr:row>56</xdr:row>
      <xdr:rowOff>311728</xdr:rowOff>
    </xdr:from>
    <xdr:to>
      <xdr:col>4</xdr:col>
      <xdr:colOff>1021773</xdr:colOff>
      <xdr:row>56</xdr:row>
      <xdr:rowOff>554182</xdr:rowOff>
    </xdr:to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6ABA8F50-50A3-4089-9BCD-7F031C5F6848}"/>
            </a:ext>
          </a:extLst>
        </xdr:cNvPr>
        <xdr:cNvSpPr txBox="1"/>
      </xdr:nvSpPr>
      <xdr:spPr>
        <a:xfrm>
          <a:off x="9988207677" y="32972953"/>
          <a:ext cx="917864" cy="242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155864</xdr:colOff>
      <xdr:row>58</xdr:row>
      <xdr:rowOff>242454</xdr:rowOff>
    </xdr:from>
    <xdr:to>
      <xdr:col>4</xdr:col>
      <xdr:colOff>1073728</xdr:colOff>
      <xdr:row>58</xdr:row>
      <xdr:rowOff>484908</xdr:rowOff>
    </xdr:to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50691640-205F-440C-8425-F043DF8C926E}"/>
            </a:ext>
          </a:extLst>
        </xdr:cNvPr>
        <xdr:cNvSpPr txBox="1"/>
      </xdr:nvSpPr>
      <xdr:spPr>
        <a:xfrm>
          <a:off x="9988155722" y="34018104"/>
          <a:ext cx="917864" cy="242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34636</xdr:colOff>
      <xdr:row>60</xdr:row>
      <xdr:rowOff>225136</xdr:rowOff>
    </xdr:from>
    <xdr:to>
      <xdr:col>4</xdr:col>
      <xdr:colOff>1039091</xdr:colOff>
      <xdr:row>60</xdr:row>
      <xdr:rowOff>415636</xdr:rowOff>
    </xdr:to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E1A5FBB4-F7DE-49EA-8CD0-94753F6094BE}"/>
            </a:ext>
          </a:extLst>
        </xdr:cNvPr>
        <xdr:cNvSpPr txBox="1"/>
      </xdr:nvSpPr>
      <xdr:spPr>
        <a:xfrm>
          <a:off x="9988190359" y="34991386"/>
          <a:ext cx="100445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121228</xdr:colOff>
      <xdr:row>62</xdr:row>
      <xdr:rowOff>294408</xdr:rowOff>
    </xdr:from>
    <xdr:to>
      <xdr:col>4</xdr:col>
      <xdr:colOff>1073728</xdr:colOff>
      <xdr:row>62</xdr:row>
      <xdr:rowOff>502226</xdr:rowOff>
    </xdr:to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96A2888-12E3-4DC3-B1B8-9FCCB903F915}"/>
            </a:ext>
          </a:extLst>
        </xdr:cNvPr>
        <xdr:cNvSpPr txBox="1"/>
      </xdr:nvSpPr>
      <xdr:spPr>
        <a:xfrm>
          <a:off x="9988155722" y="35984583"/>
          <a:ext cx="952500" cy="2078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4364181</xdr:colOff>
      <xdr:row>62</xdr:row>
      <xdr:rowOff>242455</xdr:rowOff>
    </xdr:from>
    <xdr:ext cx="548868" cy="311496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DA1441B9-8D5C-4751-8CB8-7987C7F8A30C}"/>
            </a:ext>
          </a:extLst>
        </xdr:cNvPr>
        <xdr:cNvSpPr txBox="1"/>
      </xdr:nvSpPr>
      <xdr:spPr>
        <a:xfrm>
          <a:off x="9990783876" y="35932630"/>
          <a:ext cx="54886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1165412</xdr:colOff>
      <xdr:row>63</xdr:row>
      <xdr:rowOff>378707</xdr:rowOff>
    </xdr:from>
    <xdr:to>
      <xdr:col>1</xdr:col>
      <xdr:colOff>1792941</xdr:colOff>
      <xdr:row>65</xdr:row>
      <xdr:rowOff>1</xdr:rowOff>
    </xdr:to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26B3545F-F89B-4140-AEDB-ABFAF5DF71E1}"/>
            </a:ext>
          </a:extLst>
        </xdr:cNvPr>
        <xdr:cNvSpPr txBox="1"/>
      </xdr:nvSpPr>
      <xdr:spPr>
        <a:xfrm>
          <a:off x="9995694684" y="36716582"/>
          <a:ext cx="0" cy="1030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1165412</xdr:colOff>
      <xdr:row>63</xdr:row>
      <xdr:rowOff>378707</xdr:rowOff>
    </xdr:from>
    <xdr:to>
      <xdr:col>1</xdr:col>
      <xdr:colOff>1792941</xdr:colOff>
      <xdr:row>65</xdr:row>
      <xdr:rowOff>1</xdr:rowOff>
    </xdr:to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249489A6-D2FE-4E31-93E7-6FC5BE283026}"/>
            </a:ext>
          </a:extLst>
        </xdr:cNvPr>
        <xdr:cNvSpPr txBox="1"/>
      </xdr:nvSpPr>
      <xdr:spPr>
        <a:xfrm>
          <a:off x="9995694684" y="36716582"/>
          <a:ext cx="0" cy="1030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51955</xdr:colOff>
      <xdr:row>64</xdr:row>
      <xdr:rowOff>369456</xdr:rowOff>
    </xdr:from>
    <xdr:ext cx="946991" cy="277091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898B80F8-68FA-461C-B876-D7463D97208D}"/>
            </a:ext>
          </a:extLst>
        </xdr:cNvPr>
        <xdr:cNvSpPr txBox="1"/>
      </xdr:nvSpPr>
      <xdr:spPr>
        <a:xfrm>
          <a:off x="9988230504" y="37393131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16370</xdr:col>
      <xdr:colOff>215515</xdr:colOff>
      <xdr:row>65</xdr:row>
      <xdr:rowOff>484909</xdr:rowOff>
    </xdr:from>
    <xdr:to>
      <xdr:col>16371</xdr:col>
      <xdr:colOff>357570</xdr:colOff>
      <xdr:row>65</xdr:row>
      <xdr:rowOff>796636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921D1B7C-A1BF-4285-92EB-6615421786AE}"/>
            </a:ext>
          </a:extLst>
        </xdr:cNvPr>
        <xdr:cNvSpPr txBox="1"/>
      </xdr:nvSpPr>
      <xdr:spPr>
        <a:xfrm>
          <a:off x="7567230" y="38232484"/>
          <a:ext cx="751655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600">
              <a:solidFill>
                <a:srgbClr val="FF0000"/>
              </a:solidFill>
            </a:rPr>
            <a:t>گراول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oneCellAnchor>
    <xdr:from>
      <xdr:col>16364</xdr:col>
      <xdr:colOff>197933</xdr:colOff>
      <xdr:row>65</xdr:row>
      <xdr:rowOff>381000</xdr:rowOff>
    </xdr:from>
    <xdr:ext cx="946991" cy="311496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230A0DF8-0C5F-4B68-8618-0FDB530A3B32}"/>
            </a:ext>
          </a:extLst>
        </xdr:cNvPr>
        <xdr:cNvSpPr txBox="1"/>
      </xdr:nvSpPr>
      <xdr:spPr>
        <a:xfrm>
          <a:off x="11047076" y="38128575"/>
          <a:ext cx="94699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127000</xdr:colOff>
      <xdr:row>65</xdr:row>
      <xdr:rowOff>444500</xdr:rowOff>
    </xdr:from>
    <xdr:ext cx="946991" cy="277091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F1DE980A-CCE1-4E88-B5FD-1B45BF63D612}"/>
            </a:ext>
          </a:extLst>
        </xdr:cNvPr>
        <xdr:cNvSpPr txBox="1"/>
      </xdr:nvSpPr>
      <xdr:spPr>
        <a:xfrm>
          <a:off x="9988155459" y="38192075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16368</xdr:col>
      <xdr:colOff>529167</xdr:colOff>
      <xdr:row>67</xdr:row>
      <xdr:rowOff>900546</xdr:rowOff>
    </xdr:from>
    <xdr:to>
      <xdr:col>16374</xdr:col>
      <xdr:colOff>115454</xdr:colOff>
      <xdr:row>67</xdr:row>
      <xdr:rowOff>1206500</xdr:rowOff>
    </xdr:to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BD6F38E5-1E5F-4D5B-9B29-C9A9B8BBDC75}"/>
            </a:ext>
          </a:extLst>
        </xdr:cNvPr>
        <xdr:cNvSpPr txBox="1"/>
      </xdr:nvSpPr>
      <xdr:spPr>
        <a:xfrm>
          <a:off x="5980546" y="40238796"/>
          <a:ext cx="3243887" cy="3059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>
              <a:solidFill>
                <a:srgbClr val="FF0000"/>
              </a:solidFill>
            </a:rPr>
            <a:t>نصب</a:t>
          </a:r>
          <a:r>
            <a:rPr lang="fa-IR" sz="1800" baseline="0">
              <a:solidFill>
                <a:srgbClr val="FF0000"/>
              </a:solidFill>
            </a:rPr>
            <a:t> قطعات فلزی مدفون در بتن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2645834</xdr:colOff>
      <xdr:row>67</xdr:row>
      <xdr:rowOff>889000</xdr:rowOff>
    </xdr:from>
    <xdr:to>
      <xdr:col>2</xdr:col>
      <xdr:colOff>5312834</xdr:colOff>
      <xdr:row>67</xdr:row>
      <xdr:rowOff>1235362</xdr:rowOff>
    </xdr:to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D2CCB26F-F6AE-4525-9FE9-68E276426812}"/>
            </a:ext>
          </a:extLst>
        </xdr:cNvPr>
        <xdr:cNvSpPr txBox="1"/>
      </xdr:nvSpPr>
      <xdr:spPr>
        <a:xfrm>
          <a:off x="9990384091" y="40227250"/>
          <a:ext cx="2667000" cy="3463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نصب</a:t>
          </a:r>
          <a:r>
            <a:rPr lang="fa-IR" sz="1800" baseline="0">
              <a:solidFill>
                <a:srgbClr val="FF0000"/>
              </a:solidFill>
            </a:rPr>
            <a:t> قطعات فلزی مدفون در بتن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152015</xdr:colOff>
      <xdr:row>67</xdr:row>
      <xdr:rowOff>837047</xdr:rowOff>
    </xdr:from>
    <xdr:ext cx="905761" cy="311496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624B9B7F-84FD-44B4-9F16-59911FCE9C37}"/>
            </a:ext>
          </a:extLst>
        </xdr:cNvPr>
        <xdr:cNvSpPr txBox="1"/>
      </xdr:nvSpPr>
      <xdr:spPr>
        <a:xfrm>
          <a:off x="9988171674" y="40175297"/>
          <a:ext cx="9057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16364</xdr:col>
      <xdr:colOff>131728</xdr:colOff>
      <xdr:row>69</xdr:row>
      <xdr:rowOff>294408</xdr:rowOff>
    </xdr:from>
    <xdr:to>
      <xdr:col>16365</xdr:col>
      <xdr:colOff>600363</xdr:colOff>
      <xdr:row>69</xdr:row>
      <xdr:rowOff>539336</xdr:rowOff>
    </xdr:to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D86F28D8-09B9-4493-8675-48FDD8626A15}"/>
            </a:ext>
          </a:extLst>
        </xdr:cNvPr>
        <xdr:cNvSpPr txBox="1"/>
      </xdr:nvSpPr>
      <xdr:spPr>
        <a:xfrm>
          <a:off x="10982037" y="41613858"/>
          <a:ext cx="1078235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169333</xdr:colOff>
      <xdr:row>69</xdr:row>
      <xdr:rowOff>296333</xdr:rowOff>
    </xdr:from>
    <xdr:ext cx="946991" cy="277091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FA2D7FAB-F5C4-4BA2-BC15-F44623324464}"/>
            </a:ext>
          </a:extLst>
        </xdr:cNvPr>
        <xdr:cNvSpPr txBox="1"/>
      </xdr:nvSpPr>
      <xdr:spPr>
        <a:xfrm>
          <a:off x="9988113126" y="41615783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16379</xdr:col>
      <xdr:colOff>46007</xdr:colOff>
      <xdr:row>70</xdr:row>
      <xdr:rowOff>212912</xdr:rowOff>
    </xdr:from>
    <xdr:to>
      <xdr:col>16379</xdr:col>
      <xdr:colOff>47127</xdr:colOff>
      <xdr:row>70</xdr:row>
      <xdr:rowOff>448235</xdr:rowOff>
    </xdr:to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A7A0F75A-5D24-4406-A93D-8B454D69776C}"/>
            </a:ext>
          </a:extLst>
        </xdr:cNvPr>
        <xdr:cNvSpPr txBox="1"/>
      </xdr:nvSpPr>
      <xdr:spPr>
        <a:xfrm>
          <a:off x="3000873" y="42170537"/>
          <a:ext cx="1120" cy="235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16379</xdr:col>
      <xdr:colOff>45205</xdr:colOff>
      <xdr:row>70</xdr:row>
      <xdr:rowOff>204108</xdr:rowOff>
    </xdr:from>
    <xdr:to>
      <xdr:col>16379</xdr:col>
      <xdr:colOff>45205</xdr:colOff>
      <xdr:row>70</xdr:row>
      <xdr:rowOff>429533</xdr:rowOff>
    </xdr:to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FD5B2B83-C054-4665-9F69-D1A0B2D85A82}"/>
            </a:ext>
          </a:extLst>
        </xdr:cNvPr>
        <xdr:cNvSpPr txBox="1"/>
      </xdr:nvSpPr>
      <xdr:spPr>
        <a:xfrm>
          <a:off x="3002795" y="42161733"/>
          <a:ext cx="0" cy="22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16379</xdr:col>
      <xdr:colOff>45205</xdr:colOff>
      <xdr:row>70</xdr:row>
      <xdr:rowOff>204108</xdr:rowOff>
    </xdr:from>
    <xdr:to>
      <xdr:col>16379</xdr:col>
      <xdr:colOff>45205</xdr:colOff>
      <xdr:row>70</xdr:row>
      <xdr:rowOff>429533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41F7BF72-4497-4B52-95A5-F7B33E2397D9}"/>
            </a:ext>
          </a:extLst>
        </xdr:cNvPr>
        <xdr:cNvSpPr txBox="1"/>
      </xdr:nvSpPr>
      <xdr:spPr>
        <a:xfrm>
          <a:off x="3002795" y="42161733"/>
          <a:ext cx="0" cy="22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طبق</a:t>
          </a:r>
          <a:r>
            <a:rPr lang="fa-IR" sz="1100" baseline="0">
              <a:solidFill>
                <a:srgbClr val="FF0000"/>
              </a:solidFill>
            </a:rPr>
            <a:t> صورت جلسه پیوست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16364</xdr:col>
      <xdr:colOff>149047</xdr:colOff>
      <xdr:row>71</xdr:row>
      <xdr:rowOff>444500</xdr:rowOff>
    </xdr:from>
    <xdr:to>
      <xdr:col>16366</xdr:col>
      <xdr:colOff>3849</xdr:colOff>
      <xdr:row>71</xdr:row>
      <xdr:rowOff>689428</xdr:rowOff>
    </xdr:to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0B18379-4DB6-4F3C-9186-C3C2D232A511}"/>
            </a:ext>
          </a:extLst>
        </xdr:cNvPr>
        <xdr:cNvSpPr txBox="1"/>
      </xdr:nvSpPr>
      <xdr:spPr>
        <a:xfrm>
          <a:off x="10968951" y="43087925"/>
          <a:ext cx="1074002" cy="24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16367</xdr:col>
      <xdr:colOff>550331</xdr:colOff>
      <xdr:row>71</xdr:row>
      <xdr:rowOff>363682</xdr:rowOff>
    </xdr:from>
    <xdr:to>
      <xdr:col>16378</xdr:col>
      <xdr:colOff>292485</xdr:colOff>
      <xdr:row>71</xdr:row>
      <xdr:rowOff>777588</xdr:rowOff>
    </xdr:to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3417CA49-18E2-4C91-BF89-E7464A6A5754}"/>
            </a:ext>
          </a:extLst>
        </xdr:cNvPr>
        <xdr:cNvSpPr txBox="1"/>
      </xdr:nvSpPr>
      <xdr:spPr>
        <a:xfrm>
          <a:off x="3365115" y="43007107"/>
          <a:ext cx="6447754" cy="413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 بر اساس دستور پیوست برای  </a:t>
          </a:r>
          <a:r>
            <a:rPr lang="en-US" sz="1400" baseline="0">
              <a:solidFill>
                <a:srgbClr val="FF0000"/>
              </a:solidFill>
            </a:rPr>
            <a:t>20</a:t>
          </a:r>
          <a:r>
            <a:rPr lang="fa-IR" sz="1400" baseline="0">
              <a:solidFill>
                <a:srgbClr val="FF0000"/>
              </a:solidFill>
            </a:rPr>
            <a:t> سانتیمتر ضخامت محاسبه می شود تا تعیین وضعیت آیتم جدید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63500</xdr:colOff>
      <xdr:row>71</xdr:row>
      <xdr:rowOff>402166</xdr:rowOff>
    </xdr:from>
    <xdr:ext cx="946991" cy="277091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6CFD7549-142C-4F32-9D60-4F614ED7EDCF}"/>
            </a:ext>
          </a:extLst>
        </xdr:cNvPr>
        <xdr:cNvSpPr txBox="1"/>
      </xdr:nvSpPr>
      <xdr:spPr>
        <a:xfrm>
          <a:off x="9988218959" y="43045591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173182</xdr:colOff>
      <xdr:row>73</xdr:row>
      <xdr:rowOff>277091</xdr:rowOff>
    </xdr:from>
    <xdr:to>
      <xdr:col>4</xdr:col>
      <xdr:colOff>1091046</xdr:colOff>
      <xdr:row>73</xdr:row>
      <xdr:rowOff>519545</xdr:rowOff>
    </xdr:to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1E8E6D8-D53A-41A4-9139-CBB337B276BD}"/>
            </a:ext>
          </a:extLst>
        </xdr:cNvPr>
        <xdr:cNvSpPr txBox="1"/>
      </xdr:nvSpPr>
      <xdr:spPr>
        <a:xfrm>
          <a:off x="9988138404" y="44406416"/>
          <a:ext cx="917864" cy="242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16364</xdr:col>
      <xdr:colOff>192422</xdr:colOff>
      <xdr:row>75</xdr:row>
      <xdr:rowOff>484909</xdr:rowOff>
    </xdr:from>
    <xdr:ext cx="935184" cy="311496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E06AAD93-D469-487E-B1D0-A644F070D8B7}"/>
            </a:ext>
          </a:extLst>
        </xdr:cNvPr>
        <xdr:cNvSpPr txBox="1"/>
      </xdr:nvSpPr>
      <xdr:spPr>
        <a:xfrm>
          <a:off x="11064394" y="45938209"/>
          <a:ext cx="93518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84667</xdr:colOff>
      <xdr:row>75</xdr:row>
      <xdr:rowOff>465667</xdr:rowOff>
    </xdr:from>
    <xdr:ext cx="946991" cy="277091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A530542D-6D85-4430-A7E3-8526EDBBAAA9}"/>
            </a:ext>
          </a:extLst>
        </xdr:cNvPr>
        <xdr:cNvSpPr txBox="1"/>
      </xdr:nvSpPr>
      <xdr:spPr>
        <a:xfrm>
          <a:off x="9988197792" y="45918967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16364</xdr:col>
      <xdr:colOff>209740</xdr:colOff>
      <xdr:row>74</xdr:row>
      <xdr:rowOff>0</xdr:rowOff>
    </xdr:from>
    <xdr:ext cx="935184" cy="294409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77741651-C04E-4177-970E-E5399B59FE24}"/>
            </a:ext>
          </a:extLst>
        </xdr:cNvPr>
        <xdr:cNvSpPr txBox="1"/>
      </xdr:nvSpPr>
      <xdr:spPr>
        <a:xfrm>
          <a:off x="11047076" y="44767500"/>
          <a:ext cx="935184" cy="294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63500</xdr:colOff>
      <xdr:row>76</xdr:row>
      <xdr:rowOff>275167</xdr:rowOff>
    </xdr:from>
    <xdr:ext cx="946991" cy="277091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FA54521F-1E73-4C3C-8055-9D501E685FF5}"/>
            </a:ext>
          </a:extLst>
        </xdr:cNvPr>
        <xdr:cNvSpPr txBox="1"/>
      </xdr:nvSpPr>
      <xdr:spPr>
        <a:xfrm>
          <a:off x="9988218959" y="46680967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126999</xdr:colOff>
      <xdr:row>77</xdr:row>
      <xdr:rowOff>359833</xdr:rowOff>
    </xdr:from>
    <xdr:ext cx="946991" cy="277091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51E5CD1F-4B91-4BDD-BEDE-22F834825C7A}"/>
            </a:ext>
          </a:extLst>
        </xdr:cNvPr>
        <xdr:cNvSpPr txBox="1"/>
      </xdr:nvSpPr>
      <xdr:spPr>
        <a:xfrm>
          <a:off x="9988155460" y="47375233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16364</xdr:col>
      <xdr:colOff>192421</xdr:colOff>
      <xdr:row>78</xdr:row>
      <xdr:rowOff>311727</xdr:rowOff>
    </xdr:from>
    <xdr:ext cx="935184" cy="311496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63E73B2-9FF4-41B3-8118-2636CC2B499D}"/>
            </a:ext>
          </a:extLst>
        </xdr:cNvPr>
        <xdr:cNvSpPr txBox="1"/>
      </xdr:nvSpPr>
      <xdr:spPr>
        <a:xfrm>
          <a:off x="11064395" y="48127227"/>
          <a:ext cx="93518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42334</xdr:colOff>
      <xdr:row>78</xdr:row>
      <xdr:rowOff>317500</xdr:rowOff>
    </xdr:from>
    <xdr:ext cx="946991" cy="277091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48EF6B79-54A6-4067-9BCB-AC4122FC1917}"/>
            </a:ext>
          </a:extLst>
        </xdr:cNvPr>
        <xdr:cNvSpPr txBox="1"/>
      </xdr:nvSpPr>
      <xdr:spPr>
        <a:xfrm>
          <a:off x="9988240125" y="48133000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51955</xdr:colOff>
      <xdr:row>80</xdr:row>
      <xdr:rowOff>242454</xdr:rowOff>
    </xdr:from>
    <xdr:ext cx="946991" cy="277091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FE10D7C9-4BE8-404A-99B1-24A06D18E832}"/>
            </a:ext>
          </a:extLst>
        </xdr:cNvPr>
        <xdr:cNvSpPr txBox="1"/>
      </xdr:nvSpPr>
      <xdr:spPr>
        <a:xfrm>
          <a:off x="9988230504" y="48991404"/>
          <a:ext cx="946991" cy="277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fa-IR" sz="1400">
              <a:solidFill>
                <a:srgbClr val="FF0000"/>
              </a:solidFill>
            </a:rPr>
            <a:t>عالی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173182</xdr:colOff>
      <xdr:row>82</xdr:row>
      <xdr:rowOff>277091</xdr:rowOff>
    </xdr:from>
    <xdr:to>
      <xdr:col>4</xdr:col>
      <xdr:colOff>1091046</xdr:colOff>
      <xdr:row>82</xdr:row>
      <xdr:rowOff>519545</xdr:rowOff>
    </xdr:to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373DB02-9FA8-480A-A5B0-8D8F12D15D61}"/>
            </a:ext>
          </a:extLst>
        </xdr:cNvPr>
        <xdr:cNvSpPr txBox="1"/>
      </xdr:nvSpPr>
      <xdr:spPr>
        <a:xfrm>
          <a:off x="9988138404" y="49759466"/>
          <a:ext cx="917864" cy="242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</xdr:colOff>
      <xdr:row>84</xdr:row>
      <xdr:rowOff>495300</xdr:rowOff>
    </xdr:from>
    <xdr:to>
      <xdr:col>4</xdr:col>
      <xdr:colOff>965044</xdr:colOff>
      <xdr:row>84</xdr:row>
      <xdr:rowOff>789709</xdr:rowOff>
    </xdr:to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F29CDBEB-966A-4E81-85F8-E5788416D6A4}"/>
            </a:ext>
          </a:extLst>
        </xdr:cNvPr>
        <xdr:cNvSpPr txBox="1"/>
      </xdr:nvSpPr>
      <xdr:spPr>
        <a:xfrm>
          <a:off x="9988264406" y="50949225"/>
          <a:ext cx="812644" cy="294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6115050</xdr:colOff>
      <xdr:row>84</xdr:row>
      <xdr:rowOff>419100</xdr:rowOff>
    </xdr:from>
    <xdr:to>
      <xdr:col>2</xdr:col>
      <xdr:colOff>7677150</xdr:colOff>
      <xdr:row>84</xdr:row>
      <xdr:rowOff>800099</xdr:rowOff>
    </xdr:to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6D7E7CD-9CFC-4DEC-97D9-DE5B1A903D87}"/>
            </a:ext>
          </a:extLst>
        </xdr:cNvPr>
        <xdr:cNvSpPr txBox="1"/>
      </xdr:nvSpPr>
      <xdr:spPr>
        <a:xfrm>
          <a:off x="9989972400" y="50873025"/>
          <a:ext cx="0" cy="380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قطعات مدفون</a:t>
          </a:r>
          <a:r>
            <a:rPr lang="fa-IR" sz="1400" baseline="0">
              <a:solidFill>
                <a:srgbClr val="FF0000"/>
              </a:solidFill>
            </a:rPr>
            <a:t> در بتن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178204</xdr:colOff>
      <xdr:row>86</xdr:row>
      <xdr:rowOff>484909</xdr:rowOff>
    </xdr:from>
    <xdr:to>
      <xdr:col>4</xdr:col>
      <xdr:colOff>990848</xdr:colOff>
      <xdr:row>86</xdr:row>
      <xdr:rowOff>779318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EA039EF1-95FD-43E6-A595-B743917B72A4}"/>
            </a:ext>
          </a:extLst>
        </xdr:cNvPr>
        <xdr:cNvSpPr txBox="1"/>
      </xdr:nvSpPr>
      <xdr:spPr>
        <a:xfrm>
          <a:off x="9988238602" y="52167559"/>
          <a:ext cx="812644" cy="294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200">
              <a:solidFill>
                <a:srgbClr val="FF0000"/>
              </a:solidFill>
            </a:rPr>
            <a:t>علی</a:t>
          </a:r>
          <a:r>
            <a:rPr lang="fa-IR" sz="1200" baseline="0">
              <a:solidFill>
                <a:srgbClr val="FF0000"/>
              </a:solidFill>
            </a:rPr>
            <a:t> الحساب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1881570</xdr:colOff>
      <xdr:row>86</xdr:row>
      <xdr:rowOff>464535</xdr:rowOff>
    </xdr:from>
    <xdr:to>
      <xdr:col>1</xdr:col>
      <xdr:colOff>2874818</xdr:colOff>
      <xdr:row>87</xdr:row>
      <xdr:rowOff>34637</xdr:rowOff>
    </xdr:to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9B8DF4CA-E51A-49E5-BC51-2A2557344AF5}"/>
            </a:ext>
          </a:extLst>
        </xdr:cNvPr>
        <xdr:cNvSpPr txBox="1"/>
      </xdr:nvSpPr>
      <xdr:spPr>
        <a:xfrm>
          <a:off x="9995698657" y="52147185"/>
          <a:ext cx="2648" cy="513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3974523</xdr:colOff>
      <xdr:row>86</xdr:row>
      <xdr:rowOff>498517</xdr:rowOff>
    </xdr:from>
    <xdr:to>
      <xdr:col>2</xdr:col>
      <xdr:colOff>6875317</xdr:colOff>
      <xdr:row>86</xdr:row>
      <xdr:rowOff>857251</xdr:rowOff>
    </xdr:to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F148517A-CBED-4C9F-9738-B20B83DB1503}"/>
            </a:ext>
          </a:extLst>
        </xdr:cNvPr>
        <xdr:cNvSpPr txBox="1"/>
      </xdr:nvSpPr>
      <xdr:spPr>
        <a:xfrm>
          <a:off x="9989974133" y="52181167"/>
          <a:ext cx="1748269" cy="3587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600" baseline="0">
              <a:solidFill>
                <a:srgbClr val="FF0000"/>
              </a:solidFill>
            </a:rPr>
            <a:t>بلوک سیمانی معمولی بازاری</a:t>
          </a:r>
        </a:p>
        <a:p>
          <a:pPr algn="r" rtl="1"/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1881570</xdr:colOff>
      <xdr:row>87</xdr:row>
      <xdr:rowOff>464535</xdr:rowOff>
    </xdr:from>
    <xdr:to>
      <xdr:col>1</xdr:col>
      <xdr:colOff>2874818</xdr:colOff>
      <xdr:row>88</xdr:row>
      <xdr:rowOff>34637</xdr:rowOff>
    </xdr:to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2ABF72AB-32A2-498A-A18B-2E9AB90A2E1C}"/>
            </a:ext>
          </a:extLst>
        </xdr:cNvPr>
        <xdr:cNvSpPr txBox="1"/>
      </xdr:nvSpPr>
      <xdr:spPr>
        <a:xfrm>
          <a:off x="9995698657" y="53004435"/>
          <a:ext cx="2648" cy="36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126917</xdr:colOff>
      <xdr:row>88</xdr:row>
      <xdr:rowOff>311726</xdr:rowOff>
    </xdr:from>
    <xdr:to>
      <xdr:col>4</xdr:col>
      <xdr:colOff>929739</xdr:colOff>
      <xdr:row>88</xdr:row>
      <xdr:rowOff>571500</xdr:rowOff>
    </xdr:to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88BE753D-CA46-43A6-8337-0B98B9858307}"/>
            </a:ext>
          </a:extLst>
        </xdr:cNvPr>
        <xdr:cNvSpPr txBox="1"/>
      </xdr:nvSpPr>
      <xdr:spPr>
        <a:xfrm>
          <a:off x="9988299711" y="53318351"/>
          <a:ext cx="802822" cy="259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8052583</xdr:colOff>
      <xdr:row>88</xdr:row>
      <xdr:rowOff>133970</xdr:rowOff>
    </xdr:from>
    <xdr:to>
      <xdr:col>2</xdr:col>
      <xdr:colOff>9143999</xdr:colOff>
      <xdr:row>88</xdr:row>
      <xdr:rowOff>432955</xdr:rowOff>
    </xdr:to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9AB5D9BC-B89B-4808-AD06-D2099B930933}"/>
            </a:ext>
          </a:extLst>
        </xdr:cNvPr>
        <xdr:cNvSpPr txBox="1"/>
      </xdr:nvSpPr>
      <xdr:spPr>
        <a:xfrm>
          <a:off x="9989972401" y="53140595"/>
          <a:ext cx="0" cy="298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>
              <a:solidFill>
                <a:srgbClr val="FF0000"/>
              </a:solidFill>
            </a:rPr>
            <a:t>وال</a:t>
          </a:r>
          <a:r>
            <a:rPr lang="fa-IR" sz="18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2926772</xdr:colOff>
      <xdr:row>88</xdr:row>
      <xdr:rowOff>225137</xdr:rowOff>
    </xdr:from>
    <xdr:to>
      <xdr:col>1</xdr:col>
      <xdr:colOff>5282046</xdr:colOff>
      <xdr:row>88</xdr:row>
      <xdr:rowOff>588819</xdr:rowOff>
    </xdr:to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E1F6CDEF-873D-4103-8731-F7C9240D70A4}"/>
            </a:ext>
          </a:extLst>
        </xdr:cNvPr>
        <xdr:cNvSpPr txBox="1"/>
      </xdr:nvSpPr>
      <xdr:spPr>
        <a:xfrm>
          <a:off x="9995701254" y="53231762"/>
          <a:ext cx="0" cy="363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نصب</a:t>
          </a:r>
          <a:r>
            <a:rPr lang="fa-IR" sz="1400" baseline="0">
              <a:solidFill>
                <a:srgbClr val="FF0000"/>
              </a:solidFill>
            </a:rPr>
            <a:t> قطعات فلزی وال پست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4762500</xdr:colOff>
      <xdr:row>88</xdr:row>
      <xdr:rowOff>423333</xdr:rowOff>
    </xdr:from>
    <xdr:to>
      <xdr:col>2</xdr:col>
      <xdr:colOff>5861215</xdr:colOff>
      <xdr:row>88</xdr:row>
      <xdr:rowOff>740833</xdr:rowOff>
    </xdr:to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1F63940D-26FB-4121-9844-E88E8FCF284A}"/>
            </a:ext>
          </a:extLst>
        </xdr:cNvPr>
        <xdr:cNvSpPr txBox="1"/>
      </xdr:nvSpPr>
      <xdr:spPr>
        <a:xfrm>
          <a:off x="9989969060" y="53429958"/>
          <a:ext cx="965365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aseline="0">
              <a:solidFill>
                <a:srgbClr val="FF0000"/>
              </a:solidFill>
            </a:rPr>
            <a:t>وال پست</a:t>
          </a:r>
          <a:endParaRPr lang="fa-IR" sz="2800" b="1" baseline="0">
            <a:solidFill>
              <a:srgbClr val="FF0000"/>
            </a:solidFill>
          </a:endParaRPr>
        </a:p>
        <a:p>
          <a:pPr algn="r" rtl="1"/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8052583</xdr:colOff>
      <xdr:row>89</xdr:row>
      <xdr:rowOff>133970</xdr:rowOff>
    </xdr:from>
    <xdr:to>
      <xdr:col>2</xdr:col>
      <xdr:colOff>9143999</xdr:colOff>
      <xdr:row>89</xdr:row>
      <xdr:rowOff>432955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7E975ED5-B3CC-4A65-9D2E-1B6B7E1D863D}"/>
            </a:ext>
          </a:extLst>
        </xdr:cNvPr>
        <xdr:cNvSpPr txBox="1"/>
      </xdr:nvSpPr>
      <xdr:spPr>
        <a:xfrm>
          <a:off x="9989972401" y="53893070"/>
          <a:ext cx="0" cy="298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>
              <a:solidFill>
                <a:srgbClr val="FF0000"/>
              </a:solidFill>
            </a:rPr>
            <a:t>وال</a:t>
          </a:r>
          <a:r>
            <a:rPr lang="fa-IR" sz="1800" baseline="0">
              <a:solidFill>
                <a:srgbClr val="FF0000"/>
              </a:solidFill>
            </a:rPr>
            <a:t> پست</a:t>
          </a:r>
        </a:p>
        <a:p>
          <a:pPr algn="r" rtl="1"/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2926772</xdr:colOff>
      <xdr:row>89</xdr:row>
      <xdr:rowOff>225137</xdr:rowOff>
    </xdr:from>
    <xdr:to>
      <xdr:col>1</xdr:col>
      <xdr:colOff>5282046</xdr:colOff>
      <xdr:row>89</xdr:row>
      <xdr:rowOff>588819</xdr:rowOff>
    </xdr:to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63AD32A5-DE52-478A-A543-655A453AA527}"/>
            </a:ext>
          </a:extLst>
        </xdr:cNvPr>
        <xdr:cNvSpPr txBox="1"/>
      </xdr:nvSpPr>
      <xdr:spPr>
        <a:xfrm>
          <a:off x="9995701254" y="53984237"/>
          <a:ext cx="0" cy="363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نصب</a:t>
          </a:r>
          <a:r>
            <a:rPr lang="fa-IR" sz="1400" baseline="0">
              <a:solidFill>
                <a:srgbClr val="FF0000"/>
              </a:solidFill>
            </a:rPr>
            <a:t> قطعات فلزی وال پست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24741</xdr:colOff>
      <xdr:row>89</xdr:row>
      <xdr:rowOff>277090</xdr:rowOff>
    </xdr:from>
    <xdr:to>
      <xdr:col>4</xdr:col>
      <xdr:colOff>1006928</xdr:colOff>
      <xdr:row>89</xdr:row>
      <xdr:rowOff>552450</xdr:rowOff>
    </xdr:to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3A0785E2-6C13-4FC5-8563-3B0BCF747B03}"/>
            </a:ext>
          </a:extLst>
        </xdr:cNvPr>
        <xdr:cNvSpPr txBox="1"/>
      </xdr:nvSpPr>
      <xdr:spPr>
        <a:xfrm>
          <a:off x="9988222522" y="54036190"/>
          <a:ext cx="982187" cy="275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400">
              <a:solidFill>
                <a:srgbClr val="FF0000"/>
              </a:solidFill>
            </a:rPr>
            <a:t>علی</a:t>
          </a:r>
          <a:r>
            <a:rPr lang="fa-IR" sz="1400" baseline="0">
              <a:solidFill>
                <a:srgbClr val="FF0000"/>
              </a:solidFill>
            </a:rPr>
            <a:t> الحساب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264968</xdr:colOff>
      <xdr:row>90</xdr:row>
      <xdr:rowOff>554181</xdr:rowOff>
    </xdr:from>
    <xdr:to>
      <xdr:col>5</xdr:col>
      <xdr:colOff>1013361</xdr:colOff>
      <xdr:row>90</xdr:row>
      <xdr:rowOff>758288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789415C0-A6D3-4460-992A-DE0AE595B9BA}"/>
            </a:ext>
          </a:extLst>
        </xdr:cNvPr>
        <xdr:cNvSpPr txBox="1"/>
      </xdr:nvSpPr>
      <xdr:spPr>
        <a:xfrm>
          <a:off x="9986149164" y="55065756"/>
          <a:ext cx="376918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0</xdr:colOff>
      <xdr:row>90</xdr:row>
      <xdr:rowOff>495300</xdr:rowOff>
    </xdr:from>
    <xdr:to>
      <xdr:col>4</xdr:col>
      <xdr:colOff>1066800</xdr:colOff>
      <xdr:row>90</xdr:row>
      <xdr:rowOff>895350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8C11594A-D31E-438C-BFA1-D1A622EB40DD}"/>
            </a:ext>
          </a:extLst>
        </xdr:cNvPr>
        <xdr:cNvSpPr txBox="1"/>
      </xdr:nvSpPr>
      <xdr:spPr>
        <a:xfrm>
          <a:off x="9988162650" y="55006875"/>
          <a:ext cx="1066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600" b="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3028950</xdr:colOff>
      <xdr:row>92</xdr:row>
      <xdr:rowOff>703118</xdr:rowOff>
    </xdr:from>
    <xdr:to>
      <xdr:col>3</xdr:col>
      <xdr:colOff>567701</xdr:colOff>
      <xdr:row>93</xdr:row>
      <xdr:rowOff>156549</xdr:rowOff>
    </xdr:to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538272C3-70A0-413D-829A-2CB58DAF9C35}"/>
            </a:ext>
          </a:extLst>
        </xdr:cNvPr>
        <xdr:cNvSpPr txBox="1"/>
      </xdr:nvSpPr>
      <xdr:spPr>
        <a:xfrm>
          <a:off x="9986699599" y="51947618"/>
          <a:ext cx="4006226" cy="463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 baseline="0">
              <a:solidFill>
                <a:srgbClr val="FF0000"/>
              </a:solidFill>
            </a:rPr>
            <a:t>نصب کناف  بصورت کامل با زیر سازی </a:t>
          </a:r>
        </a:p>
        <a:p>
          <a:pPr algn="r" rtl="1"/>
          <a:endParaRPr 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233388</xdr:colOff>
      <xdr:row>92</xdr:row>
      <xdr:rowOff>456385</xdr:rowOff>
    </xdr:from>
    <xdr:to>
      <xdr:col>5</xdr:col>
      <xdr:colOff>1036210</xdr:colOff>
      <xdr:row>92</xdr:row>
      <xdr:rowOff>848591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6351BFB2-FE97-4A59-B94F-2D3CF97BED94}"/>
            </a:ext>
          </a:extLst>
        </xdr:cNvPr>
        <xdr:cNvSpPr txBox="1"/>
      </xdr:nvSpPr>
      <xdr:spPr>
        <a:xfrm>
          <a:off x="9986154890" y="56958685"/>
          <a:ext cx="402772" cy="392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264968</xdr:colOff>
      <xdr:row>92</xdr:row>
      <xdr:rowOff>554181</xdr:rowOff>
    </xdr:from>
    <xdr:to>
      <xdr:col>5</xdr:col>
      <xdr:colOff>1013361</xdr:colOff>
      <xdr:row>92</xdr:row>
      <xdr:rowOff>758288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52D3E215-6943-4927-AEE7-40F22C137C7D}"/>
            </a:ext>
          </a:extLst>
        </xdr:cNvPr>
        <xdr:cNvSpPr txBox="1"/>
      </xdr:nvSpPr>
      <xdr:spPr>
        <a:xfrm>
          <a:off x="9986149164" y="57056481"/>
          <a:ext cx="376918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0</xdr:colOff>
      <xdr:row>92</xdr:row>
      <xdr:rowOff>438150</xdr:rowOff>
    </xdr:from>
    <xdr:to>
      <xdr:col>4</xdr:col>
      <xdr:colOff>1066800</xdr:colOff>
      <xdr:row>92</xdr:row>
      <xdr:rowOff>838200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8D96D42-08BE-4D04-A5ED-C48DFD53E228}"/>
            </a:ext>
          </a:extLst>
        </xdr:cNvPr>
        <xdr:cNvSpPr txBox="1"/>
      </xdr:nvSpPr>
      <xdr:spPr>
        <a:xfrm>
          <a:off x="9988162650" y="56940450"/>
          <a:ext cx="1066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600" b="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171450</xdr:colOff>
      <xdr:row>94</xdr:row>
      <xdr:rowOff>419100</xdr:rowOff>
    </xdr:from>
    <xdr:to>
      <xdr:col>5</xdr:col>
      <xdr:colOff>919843</xdr:colOff>
      <xdr:row>94</xdr:row>
      <xdr:rowOff>623207</xdr:rowOff>
    </xdr:to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5F6A2CC7-5E99-4140-A7BB-AE0B7BA86424}"/>
            </a:ext>
          </a:extLst>
        </xdr:cNvPr>
        <xdr:cNvSpPr txBox="1"/>
      </xdr:nvSpPr>
      <xdr:spPr>
        <a:xfrm>
          <a:off x="9986156957" y="58312050"/>
          <a:ext cx="46264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171450</xdr:colOff>
      <xdr:row>95</xdr:row>
      <xdr:rowOff>304800</xdr:rowOff>
    </xdr:from>
    <xdr:to>
      <xdr:col>5</xdr:col>
      <xdr:colOff>919843</xdr:colOff>
      <xdr:row>95</xdr:row>
      <xdr:rowOff>552450</xdr:rowOff>
    </xdr:to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AD4C823B-F3AA-44F2-901D-31B3BD8EF512}"/>
            </a:ext>
          </a:extLst>
        </xdr:cNvPr>
        <xdr:cNvSpPr txBox="1"/>
      </xdr:nvSpPr>
      <xdr:spPr>
        <a:xfrm>
          <a:off x="9986156957" y="59397900"/>
          <a:ext cx="462643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195943</xdr:colOff>
      <xdr:row>96</xdr:row>
      <xdr:rowOff>304800</xdr:rowOff>
    </xdr:from>
    <xdr:to>
      <xdr:col>5</xdr:col>
      <xdr:colOff>944336</xdr:colOff>
      <xdr:row>96</xdr:row>
      <xdr:rowOff>552450</xdr:rowOff>
    </xdr:to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E7FAAC81-79D9-40FF-A4AF-80997F562286}"/>
            </a:ext>
          </a:extLst>
        </xdr:cNvPr>
        <xdr:cNvSpPr txBox="1"/>
      </xdr:nvSpPr>
      <xdr:spPr>
        <a:xfrm>
          <a:off x="9986151514" y="60093225"/>
          <a:ext cx="443593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98</xdr:row>
      <xdr:rowOff>326571</xdr:rowOff>
    </xdr:from>
    <xdr:to>
      <xdr:col>4</xdr:col>
      <xdr:colOff>925286</xdr:colOff>
      <xdr:row>98</xdr:row>
      <xdr:rowOff>692727</xdr:rowOff>
    </xdr:to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BED81212-AEC8-4334-8425-6F10ECF5B060}"/>
            </a:ext>
          </a:extLst>
        </xdr:cNvPr>
        <xdr:cNvSpPr txBox="1"/>
      </xdr:nvSpPr>
      <xdr:spPr>
        <a:xfrm>
          <a:off x="9988304164" y="61153221"/>
          <a:ext cx="802822" cy="366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266700</xdr:colOff>
      <xdr:row>98</xdr:row>
      <xdr:rowOff>476250</xdr:rowOff>
    </xdr:from>
    <xdr:to>
      <xdr:col>5</xdr:col>
      <xdr:colOff>1015093</xdr:colOff>
      <xdr:row>98</xdr:row>
      <xdr:rowOff>680357</xdr:rowOff>
    </xdr:to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4CE691A2-1B33-4BF1-8F7D-03F5ABC2FBF8}"/>
            </a:ext>
          </a:extLst>
        </xdr:cNvPr>
        <xdr:cNvSpPr txBox="1"/>
      </xdr:nvSpPr>
      <xdr:spPr>
        <a:xfrm>
          <a:off x="9986156957" y="61302900"/>
          <a:ext cx="36739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99</xdr:row>
      <xdr:rowOff>326571</xdr:rowOff>
    </xdr:from>
    <xdr:to>
      <xdr:col>4</xdr:col>
      <xdr:colOff>925286</xdr:colOff>
      <xdr:row>99</xdr:row>
      <xdr:rowOff>692727</xdr:rowOff>
    </xdr:to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F59F522D-F4F6-4E00-B91A-ACBB37F73230}"/>
            </a:ext>
          </a:extLst>
        </xdr:cNvPr>
        <xdr:cNvSpPr txBox="1"/>
      </xdr:nvSpPr>
      <xdr:spPr>
        <a:xfrm>
          <a:off x="9988304164" y="61962846"/>
          <a:ext cx="802822" cy="366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247650</xdr:colOff>
      <xdr:row>99</xdr:row>
      <xdr:rowOff>342900</xdr:rowOff>
    </xdr:from>
    <xdr:to>
      <xdr:col>5</xdr:col>
      <xdr:colOff>996043</xdr:colOff>
      <xdr:row>99</xdr:row>
      <xdr:rowOff>547007</xdr:rowOff>
    </xdr:to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98B85893-5412-4155-B85E-4B22F2510CD9}"/>
            </a:ext>
          </a:extLst>
        </xdr:cNvPr>
        <xdr:cNvSpPr txBox="1"/>
      </xdr:nvSpPr>
      <xdr:spPr>
        <a:xfrm>
          <a:off x="9986156957" y="61979175"/>
          <a:ext cx="38644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1571625</xdr:colOff>
      <xdr:row>100</xdr:row>
      <xdr:rowOff>393989</xdr:rowOff>
    </xdr:from>
    <xdr:to>
      <xdr:col>2</xdr:col>
      <xdr:colOff>5383727</xdr:colOff>
      <xdr:row>100</xdr:row>
      <xdr:rowOff>723901</xdr:rowOff>
    </xdr:to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DF34B4D8-FF33-4812-92A6-AC2E1A92E4DB}"/>
            </a:ext>
          </a:extLst>
        </xdr:cNvPr>
        <xdr:cNvSpPr txBox="1"/>
      </xdr:nvSpPr>
      <xdr:spPr>
        <a:xfrm>
          <a:off x="9990379873" y="56781989"/>
          <a:ext cx="3812102" cy="329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دو لایه رنگ یک لایه پرایمر با سند بلاست بصورت کامل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100</xdr:row>
      <xdr:rowOff>326571</xdr:rowOff>
    </xdr:from>
    <xdr:to>
      <xdr:col>4</xdr:col>
      <xdr:colOff>925286</xdr:colOff>
      <xdr:row>100</xdr:row>
      <xdr:rowOff>692727</xdr:rowOff>
    </xdr:to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D5CE23D0-E54F-43E7-A72A-6B88E118E018}"/>
            </a:ext>
          </a:extLst>
        </xdr:cNvPr>
        <xdr:cNvSpPr txBox="1"/>
      </xdr:nvSpPr>
      <xdr:spPr>
        <a:xfrm>
          <a:off x="9988304164" y="62696271"/>
          <a:ext cx="802822" cy="366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247650</xdr:colOff>
      <xdr:row>100</xdr:row>
      <xdr:rowOff>361950</xdr:rowOff>
    </xdr:from>
    <xdr:to>
      <xdr:col>5</xdr:col>
      <xdr:colOff>996043</xdr:colOff>
      <xdr:row>100</xdr:row>
      <xdr:rowOff>566057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153A381A-25AF-43E6-B32B-1C1B91458F78}"/>
            </a:ext>
          </a:extLst>
        </xdr:cNvPr>
        <xdr:cNvSpPr txBox="1"/>
      </xdr:nvSpPr>
      <xdr:spPr>
        <a:xfrm>
          <a:off x="9986156957" y="62731650"/>
          <a:ext cx="38644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101</xdr:row>
      <xdr:rowOff>326571</xdr:rowOff>
    </xdr:from>
    <xdr:to>
      <xdr:col>4</xdr:col>
      <xdr:colOff>925286</xdr:colOff>
      <xdr:row>101</xdr:row>
      <xdr:rowOff>692727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EC22F489-1502-4A3D-BE60-3D5B1E49EA10}"/>
            </a:ext>
          </a:extLst>
        </xdr:cNvPr>
        <xdr:cNvSpPr txBox="1"/>
      </xdr:nvSpPr>
      <xdr:spPr>
        <a:xfrm>
          <a:off x="9988304164" y="63477321"/>
          <a:ext cx="802822" cy="366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209550</xdr:colOff>
      <xdr:row>101</xdr:row>
      <xdr:rowOff>400050</xdr:rowOff>
    </xdr:from>
    <xdr:to>
      <xdr:col>5</xdr:col>
      <xdr:colOff>957943</xdr:colOff>
      <xdr:row>101</xdr:row>
      <xdr:rowOff>604157</xdr:rowOff>
    </xdr:to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501C8AC4-B525-419C-A367-A20BA29108A7}"/>
            </a:ext>
          </a:extLst>
        </xdr:cNvPr>
        <xdr:cNvSpPr txBox="1"/>
      </xdr:nvSpPr>
      <xdr:spPr>
        <a:xfrm>
          <a:off x="9986156957" y="63550800"/>
          <a:ext cx="42454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190500</xdr:colOff>
      <xdr:row>103</xdr:row>
      <xdr:rowOff>277090</xdr:rowOff>
    </xdr:from>
    <xdr:to>
      <xdr:col>4</xdr:col>
      <xdr:colOff>993322</xdr:colOff>
      <xdr:row>103</xdr:row>
      <xdr:rowOff>520411</xdr:rowOff>
    </xdr:to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6E7A6EDD-19AE-4D9A-A2BA-A4FFDD678A62}"/>
            </a:ext>
          </a:extLst>
        </xdr:cNvPr>
        <xdr:cNvSpPr txBox="1"/>
      </xdr:nvSpPr>
      <xdr:spPr>
        <a:xfrm>
          <a:off x="9988236128" y="64580365"/>
          <a:ext cx="802822" cy="243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4082</xdr:colOff>
      <xdr:row>103</xdr:row>
      <xdr:rowOff>353784</xdr:rowOff>
    </xdr:from>
    <xdr:to>
      <xdr:col>2</xdr:col>
      <xdr:colOff>4082</xdr:colOff>
      <xdr:row>103</xdr:row>
      <xdr:rowOff>570634</xdr:rowOff>
    </xdr:to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5EAFEE1C-9A04-4EF9-BBAF-4FEE2AAA72D5}"/>
            </a:ext>
          </a:extLst>
        </xdr:cNvPr>
        <xdr:cNvSpPr txBox="1"/>
      </xdr:nvSpPr>
      <xdr:spPr>
        <a:xfrm>
          <a:off x="9995692843" y="64657059"/>
          <a:ext cx="0" cy="21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103</xdr:row>
      <xdr:rowOff>398318</xdr:rowOff>
    </xdr:from>
    <xdr:to>
      <xdr:col>2</xdr:col>
      <xdr:colOff>866</xdr:colOff>
      <xdr:row>103</xdr:row>
      <xdr:rowOff>570635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50A5759A-350E-49F4-A084-2C5FCD09BFE5}"/>
            </a:ext>
          </a:extLst>
        </xdr:cNvPr>
        <xdr:cNvSpPr txBox="1"/>
      </xdr:nvSpPr>
      <xdr:spPr>
        <a:xfrm>
          <a:off x="9995696059" y="64701593"/>
          <a:ext cx="866" cy="1723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190500</xdr:colOff>
      <xdr:row>103</xdr:row>
      <xdr:rowOff>285750</xdr:rowOff>
    </xdr:from>
    <xdr:to>
      <xdr:col>5</xdr:col>
      <xdr:colOff>938893</xdr:colOff>
      <xdr:row>103</xdr:row>
      <xdr:rowOff>489857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7A7F1DA2-AC89-4696-9949-09CF02446864}"/>
            </a:ext>
          </a:extLst>
        </xdr:cNvPr>
        <xdr:cNvSpPr txBox="1"/>
      </xdr:nvSpPr>
      <xdr:spPr>
        <a:xfrm>
          <a:off x="9986156957" y="64589025"/>
          <a:ext cx="44359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3362</xdr:colOff>
      <xdr:row>104</xdr:row>
      <xdr:rowOff>521582</xdr:rowOff>
    </xdr:from>
    <xdr:to>
      <xdr:col>2</xdr:col>
      <xdr:colOff>3362</xdr:colOff>
      <xdr:row>104</xdr:row>
      <xdr:rowOff>762001</xdr:rowOff>
    </xdr:to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6AF8DA8-133B-4B22-A3D6-D7E3775CA706}"/>
            </a:ext>
          </a:extLst>
        </xdr:cNvPr>
        <xdr:cNvSpPr txBox="1"/>
      </xdr:nvSpPr>
      <xdr:spPr>
        <a:xfrm>
          <a:off x="9995693563" y="65396357"/>
          <a:ext cx="0" cy="2404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3362</xdr:colOff>
      <xdr:row>104</xdr:row>
      <xdr:rowOff>521582</xdr:rowOff>
    </xdr:from>
    <xdr:to>
      <xdr:col>2</xdr:col>
      <xdr:colOff>3362</xdr:colOff>
      <xdr:row>104</xdr:row>
      <xdr:rowOff>762001</xdr:rowOff>
    </xdr:to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88DB0131-5AD1-40A8-9FD8-BE4E87C723FC}"/>
            </a:ext>
          </a:extLst>
        </xdr:cNvPr>
        <xdr:cNvSpPr txBox="1"/>
      </xdr:nvSpPr>
      <xdr:spPr>
        <a:xfrm>
          <a:off x="9995693563" y="65396357"/>
          <a:ext cx="0" cy="2404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050">
              <a:solidFill>
                <a:srgbClr val="FF0000"/>
              </a:solidFill>
            </a:rPr>
            <a:t>ماسه بادی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190500</xdr:colOff>
      <xdr:row>104</xdr:row>
      <xdr:rowOff>329045</xdr:rowOff>
    </xdr:from>
    <xdr:to>
      <xdr:col>4</xdr:col>
      <xdr:colOff>993322</xdr:colOff>
      <xdr:row>104</xdr:row>
      <xdr:rowOff>658091</xdr:rowOff>
    </xdr:to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670DFED9-2B12-4E30-8936-7005C443FB1B}"/>
            </a:ext>
          </a:extLst>
        </xdr:cNvPr>
        <xdr:cNvSpPr txBox="1"/>
      </xdr:nvSpPr>
      <xdr:spPr>
        <a:xfrm>
          <a:off x="9988236128" y="65203820"/>
          <a:ext cx="802822" cy="329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304800</xdr:colOff>
      <xdr:row>104</xdr:row>
      <xdr:rowOff>400050</xdr:rowOff>
    </xdr:from>
    <xdr:to>
      <xdr:col>5</xdr:col>
      <xdr:colOff>1053193</xdr:colOff>
      <xdr:row>104</xdr:row>
      <xdr:rowOff>604157</xdr:rowOff>
    </xdr:to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9C411605-07E4-4E06-B1C4-7DF056A68146}"/>
            </a:ext>
          </a:extLst>
        </xdr:cNvPr>
        <xdr:cNvSpPr txBox="1"/>
      </xdr:nvSpPr>
      <xdr:spPr>
        <a:xfrm>
          <a:off x="9986156957" y="65274825"/>
          <a:ext cx="32929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4082</xdr:colOff>
      <xdr:row>105</xdr:row>
      <xdr:rowOff>353784</xdr:rowOff>
    </xdr:from>
    <xdr:to>
      <xdr:col>2</xdr:col>
      <xdr:colOff>4082</xdr:colOff>
      <xdr:row>105</xdr:row>
      <xdr:rowOff>580159</xdr:rowOff>
    </xdr:to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D9B3B67C-BD78-4A08-A5A7-9DA9199BF7C6}"/>
            </a:ext>
          </a:extLst>
        </xdr:cNvPr>
        <xdr:cNvSpPr txBox="1"/>
      </xdr:nvSpPr>
      <xdr:spPr>
        <a:xfrm>
          <a:off x="9995692843" y="66009609"/>
          <a:ext cx="0" cy="22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105</xdr:row>
      <xdr:rowOff>398318</xdr:rowOff>
    </xdr:from>
    <xdr:to>
      <xdr:col>2</xdr:col>
      <xdr:colOff>866</xdr:colOff>
      <xdr:row>105</xdr:row>
      <xdr:rowOff>675410</xdr:rowOff>
    </xdr:to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37EDC226-7139-46E7-933C-57B255894EB5}"/>
            </a:ext>
          </a:extLst>
        </xdr:cNvPr>
        <xdr:cNvSpPr txBox="1"/>
      </xdr:nvSpPr>
      <xdr:spPr>
        <a:xfrm>
          <a:off x="9995696059" y="66054143"/>
          <a:ext cx="866" cy="2770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4082</xdr:colOff>
      <xdr:row>105</xdr:row>
      <xdr:rowOff>353784</xdr:rowOff>
    </xdr:from>
    <xdr:to>
      <xdr:col>2</xdr:col>
      <xdr:colOff>4082</xdr:colOff>
      <xdr:row>105</xdr:row>
      <xdr:rowOff>580159</xdr:rowOff>
    </xdr:to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3E3860DE-9377-4249-838D-A0785B762332}"/>
            </a:ext>
          </a:extLst>
        </xdr:cNvPr>
        <xdr:cNvSpPr txBox="1"/>
      </xdr:nvSpPr>
      <xdr:spPr>
        <a:xfrm>
          <a:off x="9995692843" y="66009609"/>
          <a:ext cx="0" cy="22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rgbClr val="FF0000"/>
              </a:solidFill>
            </a:rPr>
            <a:t>گراول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105</xdr:row>
      <xdr:rowOff>398318</xdr:rowOff>
    </xdr:from>
    <xdr:to>
      <xdr:col>2</xdr:col>
      <xdr:colOff>866</xdr:colOff>
      <xdr:row>105</xdr:row>
      <xdr:rowOff>675410</xdr:rowOff>
    </xdr:to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CDF5CFE6-F2F7-4830-AD19-A86504F2076D}"/>
            </a:ext>
          </a:extLst>
        </xdr:cNvPr>
        <xdr:cNvSpPr txBox="1"/>
      </xdr:nvSpPr>
      <xdr:spPr>
        <a:xfrm>
          <a:off x="9995696059" y="66054143"/>
          <a:ext cx="866" cy="2770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800">
              <a:solidFill>
                <a:srgbClr val="FF0000"/>
              </a:solidFill>
            </a:rPr>
            <a:t>گراول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122464</xdr:colOff>
      <xdr:row>105</xdr:row>
      <xdr:rowOff>353786</xdr:rowOff>
    </xdr:from>
    <xdr:to>
      <xdr:col>4</xdr:col>
      <xdr:colOff>925286</xdr:colOff>
      <xdr:row>105</xdr:row>
      <xdr:rowOff>606136</xdr:rowOff>
    </xdr:to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A5E7CDB0-B875-4982-8BC2-4EA52EDA9DE2}"/>
            </a:ext>
          </a:extLst>
        </xdr:cNvPr>
        <xdr:cNvSpPr txBox="1"/>
      </xdr:nvSpPr>
      <xdr:spPr>
        <a:xfrm>
          <a:off x="9988304164" y="66009611"/>
          <a:ext cx="802822" cy="25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200" baseline="0">
              <a:solidFill>
                <a:srgbClr val="FF0000"/>
              </a:solidFill>
            </a:rPr>
            <a:t>علی الحساب</a:t>
          </a:r>
        </a:p>
        <a:p>
          <a:pPr algn="r" rtl="1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190500</xdr:colOff>
      <xdr:row>105</xdr:row>
      <xdr:rowOff>419100</xdr:rowOff>
    </xdr:from>
    <xdr:to>
      <xdr:col>5</xdr:col>
      <xdr:colOff>938893</xdr:colOff>
      <xdr:row>105</xdr:row>
      <xdr:rowOff>623207</xdr:rowOff>
    </xdr:to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617B841D-9F01-407F-99ED-A4CAF363853C}"/>
            </a:ext>
          </a:extLst>
        </xdr:cNvPr>
        <xdr:cNvSpPr txBox="1"/>
      </xdr:nvSpPr>
      <xdr:spPr>
        <a:xfrm>
          <a:off x="9986156957" y="66074925"/>
          <a:ext cx="443593" cy="204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rgbClr val="FF0000"/>
              </a:solidFill>
            </a:rPr>
            <a:t>علی</a:t>
          </a:r>
          <a:r>
            <a:rPr lang="fa-IR" sz="1100" baseline="0">
              <a:solidFill>
                <a:srgbClr val="FF0000"/>
              </a:solidFill>
            </a:rPr>
            <a:t> الحساب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0711-AA94-4A7C-B0A8-111389393711}">
  <sheetPr>
    <pageSetUpPr fitToPage="1"/>
  </sheetPr>
  <dimension ref="A1:P1407"/>
  <sheetViews>
    <sheetView rightToLeft="1" tabSelected="1" view="pageBreakPreview" zoomScaleNormal="100" zoomScaleSheetLayoutView="100" workbookViewId="0">
      <selection activeCell="L44" sqref="L44"/>
    </sheetView>
  </sheetViews>
  <sheetFormatPr defaultColWidth="9.140625" defaultRowHeight="18"/>
  <cols>
    <col min="1" max="1" width="5.5703125" style="28" bestFit="1" customWidth="1"/>
    <col min="2" max="2" width="11" style="28" bestFit="1" customWidth="1"/>
    <col min="3" max="3" width="7.28515625" style="28" bestFit="1" customWidth="1"/>
    <col min="4" max="4" width="24.85546875" style="28" customWidth="1"/>
    <col min="5" max="5" width="19" style="28" bestFit="1" customWidth="1"/>
    <col min="6" max="6" width="16.85546875" style="28" customWidth="1"/>
    <col min="7" max="7" width="16.42578125" style="28" bestFit="1" customWidth="1"/>
    <col min="8" max="8" width="17.28515625" style="28" customWidth="1"/>
    <col min="9" max="9" width="17.140625" style="28" bestFit="1" customWidth="1"/>
    <col min="10" max="10" width="16.28515625" style="28" bestFit="1" customWidth="1"/>
    <col min="11" max="11" width="16.140625" style="28" bestFit="1" customWidth="1"/>
    <col min="12" max="12" width="50.140625" style="28" customWidth="1"/>
    <col min="13" max="13" width="20" style="28" customWidth="1"/>
    <col min="14" max="14" width="9.85546875" style="28" bestFit="1" customWidth="1"/>
    <col min="15" max="15" width="51.28515625" style="28" customWidth="1"/>
    <col min="16" max="16" width="18" style="14" bestFit="1" customWidth="1"/>
    <col min="17" max="16384" width="9.140625" style="28"/>
  </cols>
  <sheetData>
    <row r="1" spans="1:16" ht="27" thickBot="1">
      <c r="F1" s="197"/>
      <c r="G1" s="198"/>
      <c r="H1" s="171" t="s">
        <v>165</v>
      </c>
      <c r="I1" s="198"/>
      <c r="J1" s="199"/>
    </row>
    <row r="2" spans="1:16" ht="27" thickBot="1">
      <c r="H2" s="196"/>
    </row>
    <row r="3" spans="1:16" ht="36.75" customHeight="1" thickBot="1">
      <c r="A3" s="258" t="s">
        <v>166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0"/>
    </row>
    <row r="4" spans="1:16" s="5" customFormat="1" ht="19.5" customHeight="1">
      <c r="A4" s="261" t="s">
        <v>0</v>
      </c>
      <c r="B4" s="263" t="s">
        <v>1</v>
      </c>
      <c r="C4" s="263" t="s">
        <v>2</v>
      </c>
      <c r="D4" s="263" t="s">
        <v>3</v>
      </c>
      <c r="E4" s="263" t="s">
        <v>4</v>
      </c>
      <c r="F4" s="263"/>
      <c r="G4" s="263"/>
      <c r="H4" s="263"/>
      <c r="I4" s="265" t="s">
        <v>5</v>
      </c>
      <c r="J4" s="265" t="s">
        <v>6</v>
      </c>
      <c r="K4" s="267" t="s">
        <v>55</v>
      </c>
      <c r="L4" s="267" t="s">
        <v>53</v>
      </c>
      <c r="M4" s="269" t="s">
        <v>54</v>
      </c>
      <c r="O4" s="15"/>
    </row>
    <row r="5" spans="1:16" s="5" customFormat="1" ht="32.25" thickBot="1">
      <c r="A5" s="262"/>
      <c r="B5" s="264"/>
      <c r="C5" s="264"/>
      <c r="D5" s="264"/>
      <c r="E5" s="165" t="s">
        <v>7</v>
      </c>
      <c r="F5" s="165" t="s">
        <v>8</v>
      </c>
      <c r="G5" s="165" t="s">
        <v>9</v>
      </c>
      <c r="H5" s="165" t="s">
        <v>10</v>
      </c>
      <c r="I5" s="266"/>
      <c r="J5" s="266"/>
      <c r="K5" s="268"/>
      <c r="L5" s="268"/>
      <c r="M5" s="270"/>
      <c r="O5" s="15"/>
    </row>
    <row r="6" spans="1:16" ht="24.75" customHeight="1">
      <c r="A6" s="30">
        <v>1</v>
      </c>
      <c r="B6" s="31">
        <v>990520</v>
      </c>
      <c r="C6" s="31" t="s">
        <v>11</v>
      </c>
      <c r="D6" s="29">
        <v>3291455629</v>
      </c>
      <c r="E6" s="29">
        <f>D6*15%</f>
        <v>493718344.34999996</v>
      </c>
      <c r="F6" s="29">
        <f>D6*10%</f>
        <v>329145562.90000004</v>
      </c>
      <c r="G6" s="29">
        <f t="shared" ref="G6:G12" si="0">D6*5%</f>
        <v>164572781.45000002</v>
      </c>
      <c r="H6" s="29">
        <v>0</v>
      </c>
      <c r="I6" s="29">
        <f t="shared" ref="I6:I12" si="1">SUM(E6:H6)</f>
        <v>987436688.70000005</v>
      </c>
      <c r="J6" s="29">
        <f t="shared" ref="J6:J12" si="2">D6-I6</f>
        <v>2304018940.3000002</v>
      </c>
      <c r="K6" s="26">
        <v>990618</v>
      </c>
      <c r="L6" s="26" t="s">
        <v>31</v>
      </c>
      <c r="M6" s="27">
        <v>2304018940</v>
      </c>
      <c r="P6" s="28"/>
    </row>
    <row r="7" spans="1:16" ht="24.75" customHeight="1">
      <c r="A7" s="8">
        <v>2</v>
      </c>
      <c r="B7" s="2">
        <v>990606</v>
      </c>
      <c r="C7" s="2" t="s">
        <v>12</v>
      </c>
      <c r="D7" s="3">
        <v>961880128</v>
      </c>
      <c r="E7" s="3">
        <f>D7*15%</f>
        <v>144282019.19999999</v>
      </c>
      <c r="F7" s="3">
        <f t="shared" ref="F7:F22" si="3">D7*10%</f>
        <v>96188012.800000012</v>
      </c>
      <c r="G7" s="3">
        <f t="shared" si="0"/>
        <v>48094006.400000006</v>
      </c>
      <c r="H7" s="3">
        <v>0</v>
      </c>
      <c r="I7" s="3">
        <f t="shared" si="1"/>
        <v>288564038.39999998</v>
      </c>
      <c r="J7" s="3">
        <f t="shared" si="2"/>
        <v>673316089.60000002</v>
      </c>
      <c r="K7" s="16">
        <v>990708</v>
      </c>
      <c r="L7" s="16" t="s">
        <v>32</v>
      </c>
      <c r="M7" s="17">
        <v>673316090</v>
      </c>
      <c r="P7" s="28"/>
    </row>
    <row r="8" spans="1:16" ht="24.75" customHeight="1">
      <c r="A8" s="8">
        <v>3</v>
      </c>
      <c r="B8" s="2">
        <v>990805</v>
      </c>
      <c r="C8" s="2" t="s">
        <v>13</v>
      </c>
      <c r="D8" s="3">
        <v>2058551347</v>
      </c>
      <c r="E8" s="3">
        <f t="shared" ref="E8:E22" si="4">D8*15%</f>
        <v>308782702.05000001</v>
      </c>
      <c r="F8" s="3">
        <f t="shared" si="3"/>
        <v>205855134.70000002</v>
      </c>
      <c r="G8" s="3">
        <f t="shared" si="0"/>
        <v>102927567.35000001</v>
      </c>
      <c r="H8" s="3">
        <v>119271540</v>
      </c>
      <c r="I8" s="3">
        <f t="shared" si="1"/>
        <v>736836944.10000002</v>
      </c>
      <c r="J8" s="3">
        <f t="shared" si="2"/>
        <v>1321714402.9000001</v>
      </c>
      <c r="K8" s="16">
        <v>990807</v>
      </c>
      <c r="L8" s="16" t="s">
        <v>33</v>
      </c>
      <c r="M8" s="17">
        <v>1321714403</v>
      </c>
      <c r="P8" s="28"/>
    </row>
    <row r="9" spans="1:16" ht="24.75" customHeight="1">
      <c r="A9" s="8">
        <v>4</v>
      </c>
      <c r="B9" s="2">
        <v>990828</v>
      </c>
      <c r="C9" s="2" t="s">
        <v>14</v>
      </c>
      <c r="D9" s="3">
        <v>5247326896</v>
      </c>
      <c r="E9" s="3">
        <f t="shared" si="4"/>
        <v>787099034.39999998</v>
      </c>
      <c r="F9" s="3">
        <f t="shared" si="3"/>
        <v>524732689.60000002</v>
      </c>
      <c r="G9" s="3">
        <f t="shared" si="0"/>
        <v>262366344.80000001</v>
      </c>
      <c r="H9" s="3">
        <v>90720000</v>
      </c>
      <c r="I9" s="3">
        <f t="shared" si="1"/>
        <v>1664918068.8</v>
      </c>
      <c r="J9" s="3">
        <f t="shared" si="2"/>
        <v>3582408827.1999998</v>
      </c>
      <c r="K9" s="16">
        <v>990917</v>
      </c>
      <c r="L9" s="16" t="s">
        <v>34</v>
      </c>
      <c r="M9" s="17">
        <v>3582408827</v>
      </c>
      <c r="P9" s="28"/>
    </row>
    <row r="10" spans="1:16" ht="24.75" customHeight="1">
      <c r="A10" s="8">
        <v>5</v>
      </c>
      <c r="B10" s="2">
        <v>990918</v>
      </c>
      <c r="C10" s="2" t="s">
        <v>15</v>
      </c>
      <c r="D10" s="3">
        <v>2937213723</v>
      </c>
      <c r="E10" s="3">
        <f t="shared" si="4"/>
        <v>440582058.44999999</v>
      </c>
      <c r="F10" s="3">
        <f t="shared" si="3"/>
        <v>293721372.30000001</v>
      </c>
      <c r="G10" s="3">
        <f t="shared" si="0"/>
        <v>146860686.15000001</v>
      </c>
      <c r="H10" s="3">
        <v>0</v>
      </c>
      <c r="I10" s="3">
        <f t="shared" si="1"/>
        <v>881164116.89999998</v>
      </c>
      <c r="J10" s="3">
        <f t="shared" si="2"/>
        <v>2056049606.0999999</v>
      </c>
      <c r="K10" s="16">
        <v>991001</v>
      </c>
      <c r="L10" s="16" t="s">
        <v>35</v>
      </c>
      <c r="M10" s="17">
        <v>2056049606</v>
      </c>
      <c r="P10" s="28"/>
    </row>
    <row r="11" spans="1:16" ht="24.75" customHeight="1">
      <c r="A11" s="8">
        <v>6</v>
      </c>
      <c r="B11" s="2">
        <v>991105</v>
      </c>
      <c r="C11" s="2" t="s">
        <v>16</v>
      </c>
      <c r="D11" s="3">
        <v>4341902519</v>
      </c>
      <c r="E11" s="3">
        <f t="shared" si="4"/>
        <v>651285377.85000002</v>
      </c>
      <c r="F11" s="3">
        <f t="shared" si="3"/>
        <v>434190251.90000004</v>
      </c>
      <c r="G11" s="3">
        <f t="shared" si="0"/>
        <v>217095125.95000002</v>
      </c>
      <c r="H11" s="3">
        <v>0</v>
      </c>
      <c r="I11" s="3">
        <f t="shared" si="1"/>
        <v>1302570755.7</v>
      </c>
      <c r="J11" s="3">
        <f t="shared" si="2"/>
        <v>3039331763.3000002</v>
      </c>
      <c r="K11" s="16">
        <v>991107</v>
      </c>
      <c r="L11" s="16" t="s">
        <v>36</v>
      </c>
      <c r="M11" s="17">
        <v>3039331763</v>
      </c>
      <c r="P11" s="28"/>
    </row>
    <row r="12" spans="1:16" ht="24.75" customHeight="1">
      <c r="A12" s="250">
        <v>7</v>
      </c>
      <c r="B12" s="252">
        <v>991113</v>
      </c>
      <c r="C12" s="252" t="s">
        <v>17</v>
      </c>
      <c r="D12" s="248">
        <v>5403107882</v>
      </c>
      <c r="E12" s="248">
        <f t="shared" si="4"/>
        <v>810466182.29999995</v>
      </c>
      <c r="F12" s="248">
        <f t="shared" si="3"/>
        <v>540310788.20000005</v>
      </c>
      <c r="G12" s="248">
        <f t="shared" si="0"/>
        <v>270155394.10000002</v>
      </c>
      <c r="H12" s="248">
        <v>0</v>
      </c>
      <c r="I12" s="248">
        <f t="shared" si="1"/>
        <v>1620932364.5999999</v>
      </c>
      <c r="J12" s="248">
        <f t="shared" si="2"/>
        <v>3782175517.4000001</v>
      </c>
      <c r="K12" s="16">
        <v>991202</v>
      </c>
      <c r="L12" s="16" t="s">
        <v>37</v>
      </c>
      <c r="M12" s="17">
        <v>1476243469</v>
      </c>
      <c r="P12" s="28"/>
    </row>
    <row r="13" spans="1:16" ht="24.75" customHeight="1">
      <c r="A13" s="251"/>
      <c r="B13" s="253"/>
      <c r="C13" s="253"/>
      <c r="D13" s="249"/>
      <c r="E13" s="249"/>
      <c r="F13" s="249"/>
      <c r="G13" s="249"/>
      <c r="H13" s="249"/>
      <c r="I13" s="249"/>
      <c r="J13" s="249"/>
      <c r="K13" s="16">
        <v>991204</v>
      </c>
      <c r="L13" s="16" t="s">
        <v>38</v>
      </c>
      <c r="M13" s="17">
        <v>2305932049</v>
      </c>
      <c r="P13" s="28"/>
    </row>
    <row r="14" spans="1:16" ht="24.75" customHeight="1">
      <c r="A14" s="8">
        <v>8</v>
      </c>
      <c r="B14" s="2">
        <v>991214</v>
      </c>
      <c r="C14" s="2" t="s">
        <v>18</v>
      </c>
      <c r="D14" s="3">
        <v>8363893496</v>
      </c>
      <c r="E14" s="3">
        <f t="shared" si="4"/>
        <v>1254584024.3999999</v>
      </c>
      <c r="F14" s="3">
        <f t="shared" si="3"/>
        <v>836389349.60000002</v>
      </c>
      <c r="G14" s="3">
        <f>D14*5%</f>
        <v>418194674.80000001</v>
      </c>
      <c r="H14" s="3">
        <v>122100576</v>
      </c>
      <c r="I14" s="3">
        <f>SUM(E14:H14)</f>
        <v>2631268624.8000002</v>
      </c>
      <c r="J14" s="3">
        <f>D14-I14</f>
        <v>5732624871.1999998</v>
      </c>
      <c r="K14" s="16">
        <v>991230</v>
      </c>
      <c r="L14" s="16" t="s">
        <v>39</v>
      </c>
      <c r="M14" s="17">
        <v>5732624871</v>
      </c>
      <c r="P14" s="28"/>
    </row>
    <row r="15" spans="1:16" ht="24.75" customHeight="1">
      <c r="A15" s="8">
        <v>9</v>
      </c>
      <c r="B15" s="2">
        <v>14000129</v>
      </c>
      <c r="C15" s="2" t="s">
        <v>19</v>
      </c>
      <c r="D15" s="3">
        <v>313780800</v>
      </c>
      <c r="E15" s="3">
        <f t="shared" si="4"/>
        <v>47067120</v>
      </c>
      <c r="F15" s="3">
        <f t="shared" si="3"/>
        <v>31378080</v>
      </c>
      <c r="G15" s="3">
        <f>D15*5%</f>
        <v>15689040</v>
      </c>
      <c r="H15" s="3">
        <v>90317921</v>
      </c>
      <c r="I15" s="3">
        <f>SUM(E15:H15)</f>
        <v>184452161</v>
      </c>
      <c r="J15" s="3">
        <f>D15-I15</f>
        <v>129328639</v>
      </c>
      <c r="K15" s="16">
        <v>14000218</v>
      </c>
      <c r="L15" s="16" t="s">
        <v>40</v>
      </c>
      <c r="M15" s="17">
        <v>3710000000</v>
      </c>
      <c r="P15" s="28"/>
    </row>
    <row r="16" spans="1:16" ht="24.75" customHeight="1">
      <c r="A16" s="8">
        <v>10</v>
      </c>
      <c r="B16" s="2" t="s">
        <v>20</v>
      </c>
      <c r="C16" s="2" t="s">
        <v>21</v>
      </c>
      <c r="D16" s="3">
        <v>11914628153</v>
      </c>
      <c r="E16" s="3">
        <f t="shared" si="4"/>
        <v>1787194222.95</v>
      </c>
      <c r="F16" s="3">
        <f t="shared" si="3"/>
        <v>1191462815.3</v>
      </c>
      <c r="G16" s="3">
        <f>D16*5%</f>
        <v>595731407.64999998</v>
      </c>
      <c r="H16" s="3">
        <v>6624000</v>
      </c>
      <c r="I16" s="3">
        <f>SUM(E16:H16)</f>
        <v>3581012445.9000001</v>
      </c>
      <c r="J16" s="3">
        <f>D16-I16</f>
        <v>8333615707.1000004</v>
      </c>
      <c r="K16" s="16">
        <v>14000222</v>
      </c>
      <c r="L16" s="16" t="s">
        <v>41</v>
      </c>
      <c r="M16" s="17">
        <v>6595952000</v>
      </c>
      <c r="P16" s="28"/>
    </row>
    <row r="17" spans="1:16" ht="24.75" customHeight="1">
      <c r="A17" s="8">
        <v>11</v>
      </c>
      <c r="B17" s="2" t="s">
        <v>22</v>
      </c>
      <c r="C17" s="2" t="s">
        <v>23</v>
      </c>
      <c r="D17" s="3">
        <v>15754021365</v>
      </c>
      <c r="E17" s="3">
        <f t="shared" si="4"/>
        <v>2363103204.75</v>
      </c>
      <c r="F17" s="3">
        <f t="shared" si="3"/>
        <v>1575402136.5</v>
      </c>
      <c r="G17" s="3">
        <f>D17*5%</f>
        <v>787701068.25</v>
      </c>
      <c r="H17" s="3">
        <v>983629732</v>
      </c>
      <c r="I17" s="3">
        <f>SUM(E17:H17)</f>
        <v>5709836141.5</v>
      </c>
      <c r="J17" s="3">
        <f>D17-I17</f>
        <v>10044185223.5</v>
      </c>
      <c r="K17" s="16">
        <v>14000422</v>
      </c>
      <c r="L17" s="16" t="s">
        <v>42</v>
      </c>
      <c r="M17" s="17">
        <v>8201177569</v>
      </c>
      <c r="P17" s="28"/>
    </row>
    <row r="18" spans="1:16" ht="24.75" customHeight="1">
      <c r="A18" s="250">
        <v>12</v>
      </c>
      <c r="B18" s="252" t="s">
        <v>24</v>
      </c>
      <c r="C18" s="252" t="s">
        <v>25</v>
      </c>
      <c r="D18" s="248">
        <v>25377846101</v>
      </c>
      <c r="E18" s="248">
        <f>D18*15%</f>
        <v>3806676915.1500001</v>
      </c>
      <c r="F18" s="248">
        <f>D18*10%</f>
        <v>2537784610.0999999</v>
      </c>
      <c r="G18" s="248">
        <f>D18*5%</f>
        <v>1268892305.05</v>
      </c>
      <c r="H18" s="248">
        <v>97524000</v>
      </c>
      <c r="I18" s="248">
        <f>H18+G18+F18+E18</f>
        <v>7710877830.2999992</v>
      </c>
      <c r="J18" s="248">
        <f>D18-I18</f>
        <v>17666968270.700001</v>
      </c>
      <c r="K18" s="16">
        <v>14000506</v>
      </c>
      <c r="L18" s="16" t="s">
        <v>47</v>
      </c>
      <c r="M18" s="17">
        <v>10000000000</v>
      </c>
      <c r="P18" s="28"/>
    </row>
    <row r="19" spans="1:16" ht="24.75" customHeight="1">
      <c r="A19" s="251"/>
      <c r="B19" s="253"/>
      <c r="C19" s="253"/>
      <c r="D19" s="249"/>
      <c r="E19" s="249"/>
      <c r="F19" s="249"/>
      <c r="G19" s="249"/>
      <c r="H19" s="249"/>
      <c r="I19" s="249"/>
      <c r="J19" s="249"/>
      <c r="K19" s="16">
        <v>14000512</v>
      </c>
      <c r="L19" s="16" t="s">
        <v>48</v>
      </c>
      <c r="M19" s="17">
        <v>7666968271</v>
      </c>
      <c r="P19" s="28"/>
    </row>
    <row r="20" spans="1:16" ht="24.75" customHeight="1">
      <c r="A20" s="8">
        <v>13</v>
      </c>
      <c r="B20" s="2" t="s">
        <v>26</v>
      </c>
      <c r="C20" s="2" t="s">
        <v>27</v>
      </c>
      <c r="D20" s="3">
        <v>6839571480</v>
      </c>
      <c r="E20" s="3">
        <f t="shared" si="4"/>
        <v>1025935722</v>
      </c>
      <c r="F20" s="3">
        <f t="shared" si="3"/>
        <v>683957148</v>
      </c>
      <c r="G20" s="3">
        <f>D20*5%</f>
        <v>341978574</v>
      </c>
      <c r="H20" s="3">
        <v>538500000</v>
      </c>
      <c r="I20" s="3">
        <f>SUM(E20:H20)</f>
        <v>2590371444</v>
      </c>
      <c r="J20" s="3">
        <f>D20-I20</f>
        <v>4249200036</v>
      </c>
      <c r="K20" s="16">
        <v>14000621</v>
      </c>
      <c r="L20" s="16" t="s">
        <v>56</v>
      </c>
      <c r="M20" s="17">
        <v>4249200036</v>
      </c>
      <c r="P20" s="28"/>
    </row>
    <row r="21" spans="1:16" ht="24.75" customHeight="1">
      <c r="A21" s="8">
        <v>14</v>
      </c>
      <c r="B21" s="2" t="s">
        <v>28</v>
      </c>
      <c r="C21" s="2" t="s">
        <v>29</v>
      </c>
      <c r="D21" s="3">
        <v>28662429236</v>
      </c>
      <c r="E21" s="3">
        <f t="shared" si="4"/>
        <v>4299364385.3999996</v>
      </c>
      <c r="F21" s="3">
        <f t="shared" si="3"/>
        <v>2866242923.6000004</v>
      </c>
      <c r="G21" s="3">
        <f>D21*5%</f>
        <v>1433121461.8000002</v>
      </c>
      <c r="H21" s="3">
        <v>9454825529</v>
      </c>
      <c r="I21" s="3">
        <f>SUM(E21:H21)</f>
        <v>18053554299.799999</v>
      </c>
      <c r="J21" s="3">
        <f>D21-I21</f>
        <v>10608874936.200001</v>
      </c>
      <c r="K21" s="16">
        <v>14000712</v>
      </c>
      <c r="L21" s="16" t="s">
        <v>51</v>
      </c>
      <c r="M21" s="17">
        <v>10000000000</v>
      </c>
      <c r="P21" s="28"/>
    </row>
    <row r="22" spans="1:16" ht="24.75" customHeight="1">
      <c r="A22" s="8">
        <v>15</v>
      </c>
      <c r="B22" s="2" t="s">
        <v>28</v>
      </c>
      <c r="C22" s="2" t="s">
        <v>163</v>
      </c>
      <c r="D22" s="3">
        <v>7077063219</v>
      </c>
      <c r="E22" s="3">
        <f t="shared" si="4"/>
        <v>1061559482.8499999</v>
      </c>
      <c r="F22" s="3">
        <f t="shared" si="3"/>
        <v>707706321.9000001</v>
      </c>
      <c r="G22" s="3">
        <f>D22*5%</f>
        <v>353853160.95000005</v>
      </c>
      <c r="H22" s="3">
        <v>660076363</v>
      </c>
      <c r="I22" s="3">
        <f>SUM(E22:H22)</f>
        <v>2783195328.6999998</v>
      </c>
      <c r="J22" s="3">
        <f>D22-I22</f>
        <v>4293867890.3000002</v>
      </c>
      <c r="K22" s="16" t="s">
        <v>85</v>
      </c>
      <c r="L22" s="16" t="s">
        <v>85</v>
      </c>
      <c r="M22" s="17">
        <v>0</v>
      </c>
      <c r="P22" s="28"/>
    </row>
    <row r="23" spans="1:16" ht="24.75" customHeight="1" thickBot="1">
      <c r="A23" s="254" t="s">
        <v>30</v>
      </c>
      <c r="B23" s="255"/>
      <c r="C23" s="256"/>
      <c r="D23" s="167">
        <f t="shared" ref="D23:J23" si="5">SUM(D6:D22)</f>
        <v>128544671974</v>
      </c>
      <c r="E23" s="167">
        <f t="shared" si="5"/>
        <v>19281700796.099998</v>
      </c>
      <c r="F23" s="167">
        <f t="shared" si="5"/>
        <v>12854467197.4</v>
      </c>
      <c r="G23" s="167">
        <f t="shared" si="5"/>
        <v>6427233598.6999998</v>
      </c>
      <c r="H23" s="167">
        <f t="shared" si="5"/>
        <v>12163589661</v>
      </c>
      <c r="I23" s="167">
        <f t="shared" si="5"/>
        <v>50726991253.199997</v>
      </c>
      <c r="J23" s="167">
        <f t="shared" si="5"/>
        <v>77817680720.800003</v>
      </c>
      <c r="K23" s="243" t="s">
        <v>62</v>
      </c>
      <c r="L23" s="244"/>
      <c r="M23" s="166">
        <f>SUM(M6:M22)</f>
        <v>72914937894</v>
      </c>
      <c r="P23" s="28"/>
    </row>
    <row r="24" spans="1:16" ht="24.75" customHeight="1" thickBot="1">
      <c r="A24" s="6"/>
      <c r="B24" s="6"/>
      <c r="C24" s="6"/>
      <c r="D24" s="7"/>
      <c r="E24" s="7"/>
      <c r="F24" s="7"/>
      <c r="G24" s="7"/>
      <c r="H24" s="7"/>
      <c r="I24" s="7"/>
      <c r="J24" s="7"/>
      <c r="K24" s="7"/>
      <c r="L24" s="169" t="s">
        <v>167</v>
      </c>
      <c r="M24" s="170">
        <f>J23-M23</f>
        <v>4902742826.8000031</v>
      </c>
      <c r="P24" s="28"/>
    </row>
    <row r="25" spans="1:16" ht="21.75" thickBot="1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P25" s="28"/>
    </row>
    <row r="26" spans="1:16" ht="28.5" customHeight="1">
      <c r="A26" s="245" t="s">
        <v>170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17" t="s">
        <v>60</v>
      </c>
      <c r="M26" s="218" t="s">
        <v>61</v>
      </c>
    </row>
    <row r="27" spans="1:16" ht="28.5" customHeight="1">
      <c r="A27" s="219" t="s">
        <v>0</v>
      </c>
      <c r="B27" s="200" t="s">
        <v>52</v>
      </c>
      <c r="C27" s="247"/>
      <c r="D27" s="247"/>
      <c r="E27" s="247"/>
      <c r="F27" s="247"/>
      <c r="G27" s="247"/>
      <c r="H27" s="247"/>
      <c r="I27" s="247"/>
      <c r="J27" s="247"/>
      <c r="K27" s="247"/>
      <c r="L27" s="200"/>
      <c r="M27" s="220"/>
    </row>
    <row r="28" spans="1:16" s="19" customFormat="1" ht="28.5" customHeight="1">
      <c r="A28" s="215">
        <v>1</v>
      </c>
      <c r="B28" s="216" t="s">
        <v>43</v>
      </c>
      <c r="C28" s="257" t="s">
        <v>44</v>
      </c>
      <c r="D28" s="257"/>
      <c r="E28" s="257"/>
      <c r="F28" s="257"/>
      <c r="G28" s="257"/>
      <c r="H28" s="257"/>
      <c r="I28" s="257"/>
      <c r="J28" s="257"/>
      <c r="K28" s="257"/>
      <c r="L28" s="201">
        <v>11143719000</v>
      </c>
      <c r="M28" s="209"/>
      <c r="O28" s="20"/>
    </row>
    <row r="29" spans="1:16" s="19" customFormat="1" ht="28.5" customHeight="1">
      <c r="A29" s="10">
        <v>2</v>
      </c>
      <c r="B29" s="21" t="s">
        <v>45</v>
      </c>
      <c r="C29" s="230" t="s">
        <v>46</v>
      </c>
      <c r="D29" s="230"/>
      <c r="E29" s="230"/>
      <c r="F29" s="230"/>
      <c r="G29" s="230"/>
      <c r="H29" s="230"/>
      <c r="I29" s="230"/>
      <c r="J29" s="230"/>
      <c r="K29" s="230"/>
      <c r="L29" s="11">
        <v>1200000000</v>
      </c>
      <c r="M29" s="22"/>
      <c r="P29" s="20"/>
    </row>
    <row r="30" spans="1:16" s="19" customFormat="1" ht="28.5" customHeight="1">
      <c r="A30" s="10">
        <v>3</v>
      </c>
      <c r="B30" s="21" t="s">
        <v>49</v>
      </c>
      <c r="C30" s="230" t="s">
        <v>50</v>
      </c>
      <c r="D30" s="230"/>
      <c r="E30" s="230"/>
      <c r="F30" s="230"/>
      <c r="G30" s="230"/>
      <c r="H30" s="230"/>
      <c r="I30" s="230"/>
      <c r="J30" s="230"/>
      <c r="K30" s="230"/>
      <c r="L30" s="11">
        <v>18599516777</v>
      </c>
      <c r="M30" s="22"/>
      <c r="P30" s="20"/>
    </row>
    <row r="31" spans="1:16" s="19" customFormat="1" ht="28.5" customHeight="1">
      <c r="A31" s="10">
        <v>4</v>
      </c>
      <c r="B31" s="21" t="s">
        <v>28</v>
      </c>
      <c r="C31" s="230" t="s">
        <v>57</v>
      </c>
      <c r="D31" s="230"/>
      <c r="E31" s="230"/>
      <c r="F31" s="230"/>
      <c r="G31" s="230"/>
      <c r="H31" s="230"/>
      <c r="I31" s="230"/>
      <c r="J31" s="230"/>
      <c r="K31" s="230"/>
      <c r="L31" s="11"/>
      <c r="M31" s="22">
        <v>9090300000</v>
      </c>
      <c r="P31" s="20"/>
    </row>
    <row r="32" spans="1:16" s="19" customFormat="1" ht="28.5" customHeight="1" thickBot="1">
      <c r="A32" s="12">
        <v>5</v>
      </c>
      <c r="B32" s="23" t="s">
        <v>58</v>
      </c>
      <c r="C32" s="230" t="s">
        <v>59</v>
      </c>
      <c r="D32" s="230"/>
      <c r="E32" s="230"/>
      <c r="F32" s="230"/>
      <c r="G32" s="230"/>
      <c r="H32" s="230"/>
      <c r="I32" s="230"/>
      <c r="J32" s="230"/>
      <c r="K32" s="230"/>
      <c r="L32" s="11"/>
      <c r="M32" s="22">
        <v>400000000</v>
      </c>
      <c r="P32" s="20"/>
    </row>
    <row r="33" spans="1:16" s="19" customFormat="1" ht="28.5" customHeight="1">
      <c r="A33" s="9">
        <v>6</v>
      </c>
      <c r="B33" s="23" t="s">
        <v>72</v>
      </c>
      <c r="C33" s="230" t="s">
        <v>63</v>
      </c>
      <c r="D33" s="230"/>
      <c r="E33" s="230"/>
      <c r="F33" s="230"/>
      <c r="G33" s="230"/>
      <c r="H33" s="230"/>
      <c r="I33" s="230"/>
      <c r="J33" s="230"/>
      <c r="K33" s="230"/>
      <c r="L33" s="11">
        <v>4246642972</v>
      </c>
      <c r="M33" s="22"/>
      <c r="P33" s="20"/>
    </row>
    <row r="34" spans="1:16" s="19" customFormat="1" ht="28.5" customHeight="1">
      <c r="A34" s="10">
        <v>7</v>
      </c>
      <c r="B34" s="23" t="s">
        <v>72</v>
      </c>
      <c r="C34" s="230" t="s">
        <v>64</v>
      </c>
      <c r="D34" s="230"/>
      <c r="E34" s="230"/>
      <c r="F34" s="230"/>
      <c r="G34" s="230"/>
      <c r="H34" s="230"/>
      <c r="I34" s="230"/>
      <c r="J34" s="230"/>
      <c r="K34" s="230"/>
      <c r="L34" s="11">
        <v>6430910417</v>
      </c>
      <c r="M34" s="22"/>
      <c r="P34" s="20"/>
    </row>
    <row r="35" spans="1:16" s="19" customFormat="1" ht="28.5" customHeight="1">
      <c r="A35" s="10">
        <v>8</v>
      </c>
      <c r="B35" s="23" t="s">
        <v>72</v>
      </c>
      <c r="C35" s="230" t="s">
        <v>65</v>
      </c>
      <c r="D35" s="230"/>
      <c r="E35" s="230"/>
      <c r="F35" s="230"/>
      <c r="G35" s="230"/>
      <c r="H35" s="230"/>
      <c r="I35" s="230"/>
      <c r="J35" s="230"/>
      <c r="K35" s="230"/>
      <c r="L35" s="11">
        <v>99250000</v>
      </c>
      <c r="M35" s="22"/>
      <c r="P35" s="20"/>
    </row>
    <row r="36" spans="1:16" s="19" customFormat="1" ht="28.5" customHeight="1">
      <c r="A36" s="10">
        <v>9</v>
      </c>
      <c r="B36" s="23" t="s">
        <v>71</v>
      </c>
      <c r="C36" s="230" t="s">
        <v>66</v>
      </c>
      <c r="D36" s="230"/>
      <c r="E36" s="230"/>
      <c r="F36" s="230"/>
      <c r="G36" s="230"/>
      <c r="H36" s="230"/>
      <c r="I36" s="230"/>
      <c r="J36" s="230"/>
      <c r="K36" s="230"/>
      <c r="L36" s="11">
        <v>5095186806</v>
      </c>
      <c r="M36" s="22"/>
      <c r="P36" s="20"/>
    </row>
    <row r="37" spans="1:16" s="19" customFormat="1" ht="28.5" customHeight="1" thickBot="1">
      <c r="A37" s="12">
        <v>10</v>
      </c>
      <c r="B37" s="23" t="s">
        <v>71</v>
      </c>
      <c r="C37" s="230" t="s">
        <v>67</v>
      </c>
      <c r="D37" s="230"/>
      <c r="E37" s="230"/>
      <c r="F37" s="230"/>
      <c r="G37" s="230"/>
      <c r="H37" s="230"/>
      <c r="I37" s="230"/>
      <c r="J37" s="230"/>
      <c r="K37" s="230"/>
      <c r="L37" s="11">
        <v>5557387113</v>
      </c>
      <c r="M37" s="22"/>
      <c r="P37" s="20"/>
    </row>
    <row r="38" spans="1:16" s="19" customFormat="1" ht="28.5" customHeight="1">
      <c r="A38" s="9">
        <v>11</v>
      </c>
      <c r="B38" s="23" t="s">
        <v>70</v>
      </c>
      <c r="C38" s="230" t="s">
        <v>68</v>
      </c>
      <c r="D38" s="230"/>
      <c r="E38" s="230"/>
      <c r="F38" s="230"/>
      <c r="G38" s="230"/>
      <c r="H38" s="230"/>
      <c r="I38" s="230"/>
      <c r="J38" s="230"/>
      <c r="K38" s="230"/>
      <c r="L38" s="11">
        <v>4161956223</v>
      </c>
      <c r="M38" s="22"/>
      <c r="P38" s="20"/>
    </row>
    <row r="39" spans="1:16" s="19" customFormat="1" ht="28.5" customHeight="1" thickBot="1">
      <c r="A39" s="12">
        <v>12</v>
      </c>
      <c r="B39" s="23" t="s">
        <v>70</v>
      </c>
      <c r="C39" s="221" t="s">
        <v>69</v>
      </c>
      <c r="D39" s="222"/>
      <c r="E39" s="222"/>
      <c r="F39" s="222"/>
      <c r="G39" s="222"/>
      <c r="H39" s="222"/>
      <c r="I39" s="222"/>
      <c r="J39" s="222"/>
      <c r="K39" s="223"/>
      <c r="L39" s="13">
        <v>4005172222</v>
      </c>
      <c r="M39" s="24"/>
      <c r="P39" s="20"/>
    </row>
    <row r="40" spans="1:16" s="19" customFormat="1" ht="28.5" customHeight="1" thickBot="1">
      <c r="A40" s="227" t="s">
        <v>73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9"/>
      <c r="L40" s="202">
        <f>SUM(L28:L39)</f>
        <v>60539741530</v>
      </c>
      <c r="M40" s="203">
        <f>SUM(M28:M39)</f>
        <v>9490300000</v>
      </c>
      <c r="P40" s="20"/>
    </row>
    <row r="41" spans="1:16" ht="28.5" customHeight="1" thickBot="1">
      <c r="A41" s="224" t="s">
        <v>168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6"/>
      <c r="L41" s="204">
        <f>L40-M40</f>
        <v>51049441530</v>
      </c>
      <c r="M41" s="205"/>
    </row>
    <row r="42" spans="1:16" ht="18.75">
      <c r="A42" s="4"/>
      <c r="B42" s="4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6" ht="19.5" thickBot="1">
      <c r="A43" s="4"/>
      <c r="B43" s="4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6" ht="24">
      <c r="A44" s="4"/>
      <c r="C44" s="231" t="s">
        <v>2</v>
      </c>
      <c r="D44" s="232"/>
      <c r="E44" s="232"/>
      <c r="F44" s="232"/>
      <c r="G44" s="232"/>
      <c r="H44" s="233"/>
      <c r="I44" s="206" t="s">
        <v>60</v>
      </c>
      <c r="J44" s="207" t="s">
        <v>61</v>
      </c>
      <c r="L44" s="1"/>
      <c r="M44" s="1"/>
    </row>
    <row r="45" spans="1:16" ht="21">
      <c r="C45" s="237" t="s">
        <v>171</v>
      </c>
      <c r="D45" s="238"/>
      <c r="E45" s="238"/>
      <c r="F45" s="238"/>
      <c r="G45" s="238"/>
      <c r="H45" s="239"/>
      <c r="I45" s="2"/>
      <c r="J45" s="210">
        <f>M24</f>
        <v>4902742826.8000031</v>
      </c>
      <c r="M45" s="25"/>
    </row>
    <row r="46" spans="1:16" ht="21">
      <c r="C46" s="237" t="s">
        <v>74</v>
      </c>
      <c r="D46" s="238"/>
      <c r="E46" s="238"/>
      <c r="F46" s="238"/>
      <c r="G46" s="238"/>
      <c r="H46" s="239"/>
      <c r="I46" s="3">
        <f>(39813662107-E23)</f>
        <v>20531961310.900002</v>
      </c>
      <c r="J46" s="211"/>
      <c r="M46" s="25"/>
    </row>
    <row r="47" spans="1:16" ht="21">
      <c r="C47" s="237" t="s">
        <v>172</v>
      </c>
      <c r="D47" s="238"/>
      <c r="E47" s="238"/>
      <c r="F47" s="238"/>
      <c r="G47" s="238"/>
      <c r="H47" s="239"/>
      <c r="I47" s="3">
        <f>L41</f>
        <v>51049441530</v>
      </c>
      <c r="J47" s="211"/>
    </row>
    <row r="48" spans="1:16" ht="21">
      <c r="C48" s="237" t="s">
        <v>173</v>
      </c>
      <c r="D48" s="238"/>
      <c r="E48" s="238"/>
      <c r="F48" s="238"/>
      <c r="G48" s="238"/>
      <c r="H48" s="239"/>
      <c r="I48" s="2"/>
      <c r="J48" s="210">
        <f>F23</f>
        <v>12854467197.4</v>
      </c>
      <c r="L48" s="18"/>
      <c r="M48" s="18"/>
    </row>
    <row r="49" spans="3:13" ht="21">
      <c r="C49" s="237" t="s">
        <v>174</v>
      </c>
      <c r="D49" s="238"/>
      <c r="E49" s="238"/>
      <c r="F49" s="238"/>
      <c r="G49" s="238"/>
      <c r="H49" s="239"/>
      <c r="I49" s="2"/>
      <c r="J49" s="210">
        <f>39813662107</f>
        <v>39813662107</v>
      </c>
      <c r="L49" s="18"/>
      <c r="M49" s="18"/>
    </row>
    <row r="50" spans="3:13" ht="21.75" thickBot="1">
      <c r="C50" s="240" t="s">
        <v>75</v>
      </c>
      <c r="D50" s="241"/>
      <c r="E50" s="241"/>
      <c r="F50" s="241"/>
      <c r="G50" s="241"/>
      <c r="H50" s="242"/>
      <c r="I50" s="168">
        <f>J22</f>
        <v>4293867890.3000002</v>
      </c>
      <c r="J50" s="212"/>
      <c r="L50" s="18"/>
      <c r="M50" s="18"/>
    </row>
    <row r="51" spans="3:13" ht="22.5" thickTop="1" thickBot="1">
      <c r="C51" s="234" t="s">
        <v>73</v>
      </c>
      <c r="D51" s="235"/>
      <c r="E51" s="235"/>
      <c r="F51" s="235"/>
      <c r="G51" s="235"/>
      <c r="H51" s="236"/>
      <c r="I51" s="29">
        <f>SUM(I45:I50)</f>
        <v>75875270731.199997</v>
      </c>
      <c r="J51" s="213">
        <f>SUM(J45:J50)</f>
        <v>57570872131.200005</v>
      </c>
      <c r="L51" s="18"/>
      <c r="M51" s="18"/>
    </row>
    <row r="52" spans="3:13" ht="21.75" thickBot="1">
      <c r="C52" s="224" t="s">
        <v>164</v>
      </c>
      <c r="D52" s="225"/>
      <c r="E52" s="225"/>
      <c r="F52" s="225"/>
      <c r="G52" s="225"/>
      <c r="H52" s="225"/>
      <c r="I52" s="214">
        <f>I51-J51</f>
        <v>18304398599.999992</v>
      </c>
      <c r="J52" s="208" t="s">
        <v>169</v>
      </c>
      <c r="L52" s="18"/>
      <c r="M52" s="18"/>
    </row>
    <row r="53" spans="3:13"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3:13"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3:13"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3:13"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3:13"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3:13"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3:13"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3:13"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3:13"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3:13"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3:13"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3:13"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4:13"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4:13"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4:13"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4:13"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4:13"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4:13"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4:13"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4:13"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4:13"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4:13"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4:13"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4:13"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4:13"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4:13"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4:13"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4:13"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4:13"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4:13"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4:13"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4:13"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4:13"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4:13"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4:13"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4:13"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4:13"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4:13"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4:13"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4:13"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4:13"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4:13"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4:13"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4:13"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4:13"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4:13"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4:13"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4:13"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4:13"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4:13"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4:13"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4:13"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4:13"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4:13">
      <c r="D106" s="18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4:13"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4:13">
      <c r="D108" s="18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4:13"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4:13"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4:13"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4:13"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4:13"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4:13"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4:13"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4:13"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4:13"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4:13"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4:13"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4:13"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4:13"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4:13"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4:13"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4:13"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4:13">
      <c r="D125" s="18"/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4:13"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4:13">
      <c r="D127" s="18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4:13">
      <c r="D128" s="18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4:13"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4:13"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4:13">
      <c r="D131" s="18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4:13"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4:13"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4:13"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4:13"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4:13"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4:13"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4:13"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4:13"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4:13"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4:13"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4:13">
      <c r="D142" s="18"/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4:13"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4:13"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4:13"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4:13"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4:13">
      <c r="D147" s="18"/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4:13">
      <c r="D148" s="18"/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4:13">
      <c r="D149" s="18"/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4:13">
      <c r="D150" s="18"/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4:13"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4:13"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4:13">
      <c r="D153" s="18"/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4:13">
      <c r="D154" s="18"/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4:13"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4:13">
      <c r="D156" s="18"/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4:13"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4:13"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4:13"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4:13"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4:13"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4:13"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4:13"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4:13"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4:13"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4:13"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4:13"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4:13"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4:13"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4:13"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4:13">
      <c r="D171" s="18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4:13">
      <c r="D172" s="18"/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4:13">
      <c r="D173" s="18"/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4:13">
      <c r="D174" s="18"/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4:13"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4:13"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4:13"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4:13"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4:13"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4:13"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4:13"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4:13">
      <c r="D182" s="18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4:13">
      <c r="D183" s="18"/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4:13"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4:13"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4:13"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4:13"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4:13"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4:13"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4:13"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4:13"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4:13">
      <c r="D192" s="18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4:13"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4:13"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4:13"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4:13"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4:13">
      <c r="D197" s="18"/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4:13">
      <c r="D198" s="18"/>
      <c r="E198" s="18"/>
      <c r="F198" s="18"/>
      <c r="G198" s="18"/>
      <c r="H198" s="18"/>
      <c r="I198" s="18"/>
      <c r="J198" s="18"/>
      <c r="K198" s="18"/>
      <c r="L198" s="18"/>
      <c r="M198" s="18"/>
    </row>
    <row r="199" spans="4:13">
      <c r="D199" s="18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4:13">
      <c r="D200" s="18"/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4:13"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4:13">
      <c r="D202" s="18"/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4:13">
      <c r="D203" s="18"/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4:13">
      <c r="D204" s="18"/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4:13"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4:13"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4:13">
      <c r="D207" s="18"/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4:13">
      <c r="D208" s="18"/>
      <c r="E208" s="18"/>
      <c r="F208" s="18"/>
      <c r="G208" s="18"/>
      <c r="H208" s="18"/>
      <c r="I208" s="18"/>
      <c r="J208" s="18"/>
      <c r="K208" s="18"/>
      <c r="L208" s="18"/>
      <c r="M208" s="18"/>
    </row>
    <row r="209" spans="4:13">
      <c r="D209" s="18"/>
      <c r="E209" s="18"/>
      <c r="F209" s="18"/>
      <c r="G209" s="18"/>
      <c r="H209" s="18"/>
      <c r="I209" s="18"/>
      <c r="J209" s="18"/>
      <c r="K209" s="18"/>
      <c r="L209" s="18"/>
      <c r="M209" s="18"/>
    </row>
    <row r="210" spans="4:13">
      <c r="D210" s="18"/>
      <c r="E210" s="18"/>
      <c r="F210" s="18"/>
      <c r="G210" s="18"/>
      <c r="H210" s="18"/>
      <c r="I210" s="18"/>
      <c r="J210" s="18"/>
      <c r="K210" s="18"/>
      <c r="L210" s="18"/>
      <c r="M210" s="18"/>
    </row>
    <row r="211" spans="4:13">
      <c r="D211" s="18"/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4:13">
      <c r="D212" s="18"/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4:13">
      <c r="D213" s="18"/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4:13">
      <c r="D214" s="18"/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4:13">
      <c r="D215" s="18"/>
      <c r="E215" s="18"/>
      <c r="F215" s="18"/>
      <c r="G215" s="18"/>
      <c r="H215" s="18"/>
      <c r="I215" s="18"/>
      <c r="J215" s="18"/>
      <c r="K215" s="18"/>
      <c r="L215" s="18"/>
      <c r="M215" s="18"/>
    </row>
    <row r="216" spans="4:13">
      <c r="D216" s="18"/>
      <c r="E216" s="18"/>
      <c r="F216" s="18"/>
      <c r="G216" s="18"/>
      <c r="H216" s="18"/>
      <c r="I216" s="18"/>
      <c r="J216" s="18"/>
      <c r="K216" s="18"/>
      <c r="L216" s="18"/>
      <c r="M216" s="18"/>
    </row>
    <row r="217" spans="4:13">
      <c r="D217" s="18"/>
      <c r="E217" s="18"/>
      <c r="F217" s="18"/>
      <c r="G217" s="18"/>
      <c r="H217" s="18"/>
      <c r="I217" s="18"/>
      <c r="J217" s="18"/>
      <c r="K217" s="18"/>
      <c r="L217" s="18"/>
      <c r="M217" s="18"/>
    </row>
    <row r="218" spans="4:13">
      <c r="D218" s="18"/>
      <c r="E218" s="18"/>
      <c r="F218" s="18"/>
      <c r="G218" s="18"/>
      <c r="H218" s="18"/>
      <c r="I218" s="18"/>
      <c r="J218" s="18"/>
      <c r="K218" s="18"/>
      <c r="L218" s="18"/>
      <c r="M218" s="18"/>
    </row>
    <row r="219" spans="4:13">
      <c r="D219" s="18"/>
      <c r="E219" s="18"/>
      <c r="F219" s="18"/>
      <c r="G219" s="18"/>
      <c r="H219" s="18"/>
      <c r="I219" s="18"/>
      <c r="J219" s="18"/>
      <c r="K219" s="18"/>
      <c r="L219" s="18"/>
      <c r="M219" s="18"/>
    </row>
    <row r="220" spans="4:13">
      <c r="D220" s="18"/>
      <c r="E220" s="18"/>
      <c r="F220" s="18"/>
      <c r="G220" s="18"/>
      <c r="H220" s="18"/>
      <c r="I220" s="18"/>
      <c r="J220" s="18"/>
      <c r="K220" s="18"/>
      <c r="L220" s="18"/>
      <c r="M220" s="18"/>
    </row>
    <row r="221" spans="4:13">
      <c r="D221" s="18"/>
      <c r="E221" s="18"/>
      <c r="F221" s="18"/>
      <c r="G221" s="18"/>
      <c r="H221" s="18"/>
      <c r="I221" s="18"/>
      <c r="J221" s="18"/>
      <c r="K221" s="18"/>
      <c r="L221" s="18"/>
      <c r="M221" s="18"/>
    </row>
    <row r="222" spans="4:13">
      <c r="D222" s="18"/>
      <c r="E222" s="18"/>
      <c r="F222" s="18"/>
      <c r="G222" s="18"/>
      <c r="H222" s="18"/>
      <c r="I222" s="18"/>
      <c r="J222" s="18"/>
      <c r="K222" s="18"/>
      <c r="L222" s="18"/>
      <c r="M222" s="18"/>
    </row>
    <row r="223" spans="4:13">
      <c r="D223" s="18"/>
      <c r="E223" s="18"/>
      <c r="F223" s="18"/>
      <c r="G223" s="18"/>
      <c r="H223" s="18"/>
      <c r="I223" s="18"/>
      <c r="J223" s="18"/>
      <c r="K223" s="18"/>
      <c r="L223" s="18"/>
      <c r="M223" s="18"/>
    </row>
    <row r="224" spans="4:13">
      <c r="D224" s="18"/>
      <c r="E224" s="18"/>
      <c r="F224" s="18"/>
      <c r="G224" s="18"/>
      <c r="H224" s="18"/>
      <c r="I224" s="18"/>
      <c r="J224" s="18"/>
      <c r="K224" s="18"/>
      <c r="L224" s="18"/>
      <c r="M224" s="18"/>
    </row>
    <row r="225" spans="4:13">
      <c r="D225" s="18"/>
      <c r="E225" s="18"/>
      <c r="F225" s="18"/>
      <c r="G225" s="18"/>
      <c r="H225" s="18"/>
      <c r="I225" s="18"/>
      <c r="J225" s="18"/>
      <c r="K225" s="18"/>
      <c r="L225" s="18"/>
      <c r="M225" s="18"/>
    </row>
    <row r="226" spans="4:13">
      <c r="D226" s="18"/>
      <c r="E226" s="18"/>
      <c r="F226" s="18"/>
      <c r="G226" s="18"/>
      <c r="H226" s="18"/>
      <c r="I226" s="18"/>
      <c r="J226" s="18"/>
      <c r="K226" s="18"/>
      <c r="L226" s="18"/>
      <c r="M226" s="18"/>
    </row>
    <row r="227" spans="4:13">
      <c r="D227" s="18"/>
      <c r="E227" s="18"/>
      <c r="F227" s="18"/>
      <c r="G227" s="18"/>
      <c r="H227" s="18"/>
      <c r="I227" s="18"/>
      <c r="J227" s="18"/>
      <c r="K227" s="18"/>
      <c r="L227" s="18"/>
      <c r="M227" s="18"/>
    </row>
    <row r="228" spans="4:13">
      <c r="D228" s="18"/>
      <c r="E228" s="18"/>
      <c r="F228" s="18"/>
      <c r="G228" s="18"/>
      <c r="H228" s="18"/>
      <c r="I228" s="18"/>
      <c r="J228" s="18"/>
      <c r="K228" s="18"/>
      <c r="L228" s="18"/>
      <c r="M228" s="18"/>
    </row>
    <row r="229" spans="4:13">
      <c r="D229" s="18"/>
      <c r="E229" s="18"/>
      <c r="F229" s="18"/>
      <c r="G229" s="18"/>
      <c r="H229" s="18"/>
      <c r="I229" s="18"/>
      <c r="J229" s="18"/>
      <c r="K229" s="18"/>
      <c r="L229" s="18"/>
      <c r="M229" s="18"/>
    </row>
    <row r="230" spans="4:13">
      <c r="D230" s="18"/>
      <c r="E230" s="18"/>
      <c r="F230" s="18"/>
      <c r="G230" s="18"/>
      <c r="H230" s="18"/>
      <c r="I230" s="18"/>
      <c r="J230" s="18"/>
      <c r="K230" s="18"/>
      <c r="L230" s="18"/>
      <c r="M230" s="18"/>
    </row>
    <row r="231" spans="4:13">
      <c r="D231" s="18"/>
      <c r="E231" s="18"/>
      <c r="F231" s="18"/>
      <c r="G231" s="18"/>
      <c r="H231" s="18"/>
      <c r="I231" s="18"/>
      <c r="J231" s="18"/>
      <c r="K231" s="18"/>
      <c r="L231" s="18"/>
      <c r="M231" s="18"/>
    </row>
    <row r="232" spans="4:13">
      <c r="D232" s="18"/>
      <c r="E232" s="18"/>
      <c r="F232" s="18"/>
      <c r="G232" s="18"/>
      <c r="H232" s="18"/>
      <c r="I232" s="18"/>
      <c r="J232" s="18"/>
      <c r="K232" s="18"/>
      <c r="L232" s="18"/>
      <c r="M232" s="18"/>
    </row>
    <row r="233" spans="4:13">
      <c r="D233" s="18"/>
      <c r="E233" s="18"/>
      <c r="F233" s="18"/>
      <c r="G233" s="18"/>
      <c r="H233" s="18"/>
      <c r="I233" s="18"/>
      <c r="J233" s="18"/>
      <c r="K233" s="18"/>
      <c r="L233" s="18"/>
      <c r="M233" s="18"/>
    </row>
    <row r="234" spans="4:13">
      <c r="D234" s="18"/>
      <c r="E234" s="18"/>
      <c r="F234" s="18"/>
      <c r="G234" s="18"/>
      <c r="H234" s="18"/>
      <c r="I234" s="18"/>
      <c r="J234" s="18"/>
      <c r="K234" s="18"/>
      <c r="L234" s="18"/>
      <c r="M234" s="18"/>
    </row>
    <row r="235" spans="4:13">
      <c r="D235" s="18"/>
      <c r="E235" s="18"/>
      <c r="F235" s="18"/>
      <c r="G235" s="18"/>
      <c r="H235" s="18"/>
      <c r="I235" s="18"/>
      <c r="J235" s="18"/>
      <c r="K235" s="18"/>
      <c r="L235" s="18"/>
      <c r="M235" s="18"/>
    </row>
    <row r="236" spans="4:13">
      <c r="D236" s="18"/>
      <c r="E236" s="18"/>
      <c r="F236" s="18"/>
      <c r="G236" s="18"/>
      <c r="H236" s="18"/>
      <c r="I236" s="18"/>
      <c r="J236" s="18"/>
      <c r="K236" s="18"/>
      <c r="L236" s="18"/>
      <c r="M236" s="18"/>
    </row>
    <row r="237" spans="4:13">
      <c r="D237" s="18"/>
      <c r="E237" s="18"/>
      <c r="F237" s="18"/>
      <c r="G237" s="18"/>
      <c r="H237" s="18"/>
      <c r="I237" s="18"/>
      <c r="J237" s="18"/>
      <c r="K237" s="18"/>
      <c r="L237" s="18"/>
      <c r="M237" s="18"/>
    </row>
    <row r="238" spans="4:13">
      <c r="D238" s="18"/>
      <c r="E238" s="18"/>
      <c r="F238" s="18"/>
      <c r="G238" s="18"/>
      <c r="H238" s="18"/>
      <c r="I238" s="18"/>
      <c r="J238" s="18"/>
      <c r="K238" s="18"/>
      <c r="L238" s="18"/>
      <c r="M238" s="18"/>
    </row>
    <row r="239" spans="4:13">
      <c r="D239" s="18"/>
      <c r="E239" s="18"/>
      <c r="F239" s="18"/>
      <c r="G239" s="18"/>
      <c r="H239" s="18"/>
      <c r="I239" s="18"/>
      <c r="J239" s="18"/>
      <c r="K239" s="18"/>
      <c r="L239" s="18"/>
      <c r="M239" s="18"/>
    </row>
    <row r="240" spans="4:13">
      <c r="D240" s="18"/>
      <c r="E240" s="18"/>
      <c r="F240" s="18"/>
      <c r="G240" s="18"/>
      <c r="H240" s="18"/>
      <c r="I240" s="18"/>
      <c r="J240" s="18"/>
      <c r="K240" s="18"/>
      <c r="L240" s="18"/>
      <c r="M240" s="18"/>
    </row>
    <row r="241" spans="4:13">
      <c r="D241" s="18"/>
      <c r="E241" s="18"/>
      <c r="F241" s="18"/>
      <c r="G241" s="18"/>
      <c r="H241" s="18"/>
      <c r="I241" s="18"/>
      <c r="J241" s="18"/>
      <c r="K241" s="18"/>
      <c r="L241" s="18"/>
      <c r="M241" s="18"/>
    </row>
    <row r="242" spans="4:13">
      <c r="D242" s="18"/>
      <c r="E242" s="18"/>
      <c r="F242" s="18"/>
      <c r="G242" s="18"/>
      <c r="H242" s="18"/>
      <c r="I242" s="18"/>
      <c r="J242" s="18"/>
      <c r="K242" s="18"/>
      <c r="L242" s="18"/>
      <c r="M242" s="18"/>
    </row>
    <row r="243" spans="4:13">
      <c r="D243" s="18"/>
      <c r="E243" s="18"/>
      <c r="F243" s="18"/>
      <c r="G243" s="18"/>
      <c r="H243" s="18"/>
      <c r="I243" s="18"/>
      <c r="J243" s="18"/>
      <c r="K243" s="18"/>
      <c r="L243" s="18"/>
      <c r="M243" s="18"/>
    </row>
    <row r="244" spans="4:13">
      <c r="D244" s="18"/>
      <c r="E244" s="18"/>
      <c r="F244" s="18"/>
      <c r="G244" s="18"/>
      <c r="H244" s="18"/>
      <c r="I244" s="18"/>
      <c r="J244" s="18"/>
      <c r="K244" s="18"/>
      <c r="L244" s="18"/>
      <c r="M244" s="18"/>
    </row>
    <row r="245" spans="4:13">
      <c r="D245" s="18"/>
      <c r="E245" s="18"/>
      <c r="F245" s="18"/>
      <c r="G245" s="18"/>
      <c r="H245" s="18"/>
      <c r="I245" s="18"/>
      <c r="J245" s="18"/>
      <c r="K245" s="18"/>
      <c r="L245" s="18"/>
      <c r="M245" s="18"/>
    </row>
    <row r="246" spans="4:13">
      <c r="D246" s="18"/>
      <c r="E246" s="18"/>
      <c r="F246" s="18"/>
      <c r="G246" s="18"/>
      <c r="H246" s="18"/>
      <c r="I246" s="18"/>
      <c r="J246" s="18"/>
      <c r="K246" s="18"/>
      <c r="L246" s="18"/>
      <c r="M246" s="18"/>
    </row>
    <row r="247" spans="4:13">
      <c r="D247" s="18"/>
      <c r="E247" s="18"/>
      <c r="F247" s="18"/>
      <c r="G247" s="18"/>
      <c r="H247" s="18"/>
      <c r="I247" s="18"/>
      <c r="J247" s="18"/>
      <c r="K247" s="18"/>
      <c r="L247" s="18"/>
      <c r="M247" s="18"/>
    </row>
    <row r="248" spans="4:13">
      <c r="D248" s="18"/>
      <c r="E248" s="18"/>
      <c r="F248" s="18"/>
      <c r="G248" s="18"/>
      <c r="H248" s="18"/>
      <c r="I248" s="18"/>
      <c r="J248" s="18"/>
      <c r="K248" s="18"/>
      <c r="L248" s="18"/>
      <c r="M248" s="18"/>
    </row>
    <row r="249" spans="4:13">
      <c r="D249" s="18"/>
      <c r="E249" s="18"/>
      <c r="F249" s="18"/>
      <c r="G249" s="18"/>
      <c r="H249" s="18"/>
      <c r="I249" s="18"/>
      <c r="J249" s="18"/>
      <c r="K249" s="18"/>
      <c r="L249" s="18"/>
      <c r="M249" s="18"/>
    </row>
    <row r="250" spans="4:13">
      <c r="D250" s="18"/>
      <c r="E250" s="18"/>
      <c r="F250" s="18"/>
      <c r="G250" s="18"/>
      <c r="H250" s="18"/>
      <c r="I250" s="18"/>
      <c r="J250" s="18"/>
      <c r="K250" s="18"/>
      <c r="L250" s="18"/>
      <c r="M250" s="18"/>
    </row>
    <row r="251" spans="4:13">
      <c r="D251" s="18"/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4:13">
      <c r="D252" s="18"/>
      <c r="E252" s="18"/>
      <c r="F252" s="18"/>
      <c r="G252" s="18"/>
      <c r="H252" s="18"/>
      <c r="I252" s="18"/>
      <c r="J252" s="18"/>
      <c r="K252" s="18"/>
      <c r="L252" s="18"/>
      <c r="M252" s="18"/>
    </row>
    <row r="253" spans="4:13">
      <c r="D253" s="18"/>
      <c r="E253" s="18"/>
      <c r="F253" s="18"/>
      <c r="G253" s="18"/>
      <c r="H253" s="18"/>
      <c r="I253" s="18"/>
      <c r="J253" s="18"/>
      <c r="K253" s="18"/>
      <c r="L253" s="18"/>
      <c r="M253" s="18"/>
    </row>
    <row r="254" spans="4:13">
      <c r="D254" s="18"/>
      <c r="E254" s="18"/>
      <c r="F254" s="18"/>
      <c r="G254" s="18"/>
      <c r="H254" s="18"/>
      <c r="I254" s="18"/>
      <c r="J254" s="18"/>
      <c r="K254" s="18"/>
      <c r="L254" s="18"/>
      <c r="M254" s="18"/>
    </row>
    <row r="255" spans="4:13">
      <c r="D255" s="18"/>
      <c r="E255" s="18"/>
      <c r="F255" s="18"/>
      <c r="G255" s="18"/>
      <c r="H255" s="18"/>
      <c r="I255" s="18"/>
      <c r="J255" s="18"/>
      <c r="K255" s="18"/>
      <c r="L255" s="18"/>
      <c r="M255" s="18"/>
    </row>
    <row r="256" spans="4:13">
      <c r="D256" s="18"/>
      <c r="E256" s="18"/>
      <c r="F256" s="18"/>
      <c r="G256" s="18"/>
      <c r="H256" s="18"/>
      <c r="I256" s="18"/>
      <c r="J256" s="18"/>
      <c r="K256" s="18"/>
      <c r="L256" s="18"/>
      <c r="M256" s="18"/>
    </row>
    <row r="257" spans="4:13">
      <c r="D257" s="18"/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4:13">
      <c r="D258" s="18"/>
      <c r="E258" s="18"/>
      <c r="F258" s="18"/>
      <c r="G258" s="18"/>
      <c r="H258" s="18"/>
      <c r="I258" s="18"/>
      <c r="J258" s="18"/>
      <c r="K258" s="18"/>
      <c r="L258" s="18"/>
      <c r="M258" s="18"/>
    </row>
    <row r="259" spans="4:13">
      <c r="D259" s="18"/>
      <c r="E259" s="18"/>
      <c r="F259" s="18"/>
      <c r="G259" s="18"/>
      <c r="H259" s="18"/>
      <c r="I259" s="18"/>
      <c r="J259" s="18"/>
      <c r="K259" s="18"/>
      <c r="L259" s="18"/>
      <c r="M259" s="18"/>
    </row>
    <row r="260" spans="4:13">
      <c r="D260" s="18"/>
      <c r="E260" s="18"/>
      <c r="F260" s="18"/>
      <c r="G260" s="18"/>
      <c r="H260" s="18"/>
      <c r="I260" s="18"/>
      <c r="J260" s="18"/>
      <c r="K260" s="18"/>
      <c r="L260" s="18"/>
      <c r="M260" s="18"/>
    </row>
    <row r="261" spans="4:13">
      <c r="D261" s="18"/>
      <c r="E261" s="18"/>
      <c r="F261" s="18"/>
      <c r="G261" s="18"/>
      <c r="H261" s="18"/>
      <c r="I261" s="18"/>
      <c r="J261" s="18"/>
      <c r="K261" s="18"/>
      <c r="L261" s="18"/>
      <c r="M261" s="18"/>
    </row>
    <row r="262" spans="4:13">
      <c r="D262" s="18"/>
      <c r="E262" s="18"/>
      <c r="F262" s="18"/>
      <c r="G262" s="18"/>
      <c r="H262" s="18"/>
      <c r="I262" s="18"/>
      <c r="J262" s="18"/>
      <c r="K262" s="18"/>
      <c r="L262" s="18"/>
      <c r="M262" s="18"/>
    </row>
    <row r="263" spans="4:13">
      <c r="D263" s="18"/>
      <c r="E263" s="18"/>
      <c r="F263" s="18"/>
      <c r="G263" s="18"/>
      <c r="H263" s="18"/>
      <c r="I263" s="18"/>
      <c r="J263" s="18"/>
      <c r="K263" s="18"/>
      <c r="L263" s="18"/>
      <c r="M263" s="18"/>
    </row>
    <row r="264" spans="4:13">
      <c r="D264" s="18"/>
      <c r="E264" s="18"/>
      <c r="F264" s="18"/>
      <c r="G264" s="18"/>
      <c r="H264" s="18"/>
      <c r="I264" s="18"/>
      <c r="J264" s="18"/>
      <c r="K264" s="18"/>
      <c r="L264" s="18"/>
      <c r="M264" s="18"/>
    </row>
    <row r="265" spans="4:13">
      <c r="D265" s="18"/>
      <c r="E265" s="18"/>
      <c r="F265" s="18"/>
      <c r="G265" s="18"/>
      <c r="H265" s="18"/>
      <c r="I265" s="18"/>
      <c r="J265" s="18"/>
      <c r="K265" s="18"/>
      <c r="L265" s="18"/>
      <c r="M265" s="18"/>
    </row>
    <row r="266" spans="4:13">
      <c r="D266" s="18"/>
      <c r="E266" s="18"/>
      <c r="F266" s="18"/>
      <c r="G266" s="18"/>
      <c r="H266" s="18"/>
      <c r="I266" s="18"/>
      <c r="J266" s="18"/>
      <c r="K266" s="18"/>
      <c r="L266" s="18"/>
      <c r="M266" s="18"/>
    </row>
    <row r="267" spans="4:13">
      <c r="D267" s="18"/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4:13">
      <c r="D268" s="18"/>
      <c r="E268" s="18"/>
      <c r="F268" s="18"/>
      <c r="G268" s="18"/>
      <c r="H268" s="18"/>
      <c r="I268" s="18"/>
      <c r="J268" s="18"/>
      <c r="K268" s="18"/>
      <c r="L268" s="18"/>
      <c r="M268" s="18"/>
    </row>
    <row r="269" spans="4:13">
      <c r="D269" s="18"/>
      <c r="E269" s="18"/>
      <c r="F269" s="18"/>
      <c r="G269" s="18"/>
      <c r="H269" s="18"/>
      <c r="I269" s="18"/>
      <c r="J269" s="18"/>
      <c r="K269" s="18"/>
      <c r="L269" s="18"/>
      <c r="M269" s="18"/>
    </row>
    <row r="270" spans="4:13">
      <c r="D270" s="18"/>
      <c r="E270" s="18"/>
      <c r="F270" s="18"/>
      <c r="G270" s="18"/>
      <c r="H270" s="18"/>
      <c r="I270" s="18"/>
      <c r="J270" s="18"/>
      <c r="K270" s="18"/>
      <c r="L270" s="18"/>
      <c r="M270" s="18"/>
    </row>
    <row r="271" spans="4:13">
      <c r="D271" s="18"/>
      <c r="E271" s="18"/>
      <c r="F271" s="18"/>
      <c r="G271" s="18"/>
      <c r="H271" s="18"/>
      <c r="I271" s="18"/>
      <c r="J271" s="18"/>
      <c r="K271" s="18"/>
      <c r="L271" s="18"/>
      <c r="M271" s="18"/>
    </row>
    <row r="272" spans="4:13">
      <c r="D272" s="18"/>
      <c r="E272" s="18"/>
      <c r="F272" s="18"/>
      <c r="G272" s="18"/>
      <c r="H272" s="18"/>
      <c r="I272" s="18"/>
      <c r="J272" s="18"/>
      <c r="K272" s="18"/>
      <c r="L272" s="18"/>
      <c r="M272" s="18"/>
    </row>
    <row r="273" spans="4:13">
      <c r="D273" s="18"/>
      <c r="E273" s="18"/>
      <c r="F273" s="18"/>
      <c r="G273" s="18"/>
      <c r="H273" s="18"/>
      <c r="I273" s="18"/>
      <c r="J273" s="18"/>
      <c r="K273" s="18"/>
      <c r="L273" s="18"/>
      <c r="M273" s="18"/>
    </row>
    <row r="274" spans="4:13">
      <c r="D274" s="18"/>
      <c r="E274" s="18"/>
      <c r="F274" s="18"/>
      <c r="G274" s="18"/>
      <c r="H274" s="18"/>
      <c r="I274" s="18"/>
      <c r="J274" s="18"/>
      <c r="K274" s="18"/>
      <c r="L274" s="18"/>
      <c r="M274" s="18"/>
    </row>
    <row r="275" spans="4:13">
      <c r="D275" s="18"/>
      <c r="E275" s="18"/>
      <c r="F275" s="18"/>
      <c r="G275" s="18"/>
      <c r="H275" s="18"/>
      <c r="I275" s="18"/>
      <c r="J275" s="18"/>
      <c r="K275" s="18"/>
      <c r="L275" s="18"/>
      <c r="M275" s="18"/>
    </row>
    <row r="276" spans="4:13">
      <c r="D276" s="18"/>
      <c r="E276" s="18"/>
      <c r="F276" s="18"/>
      <c r="G276" s="18"/>
      <c r="H276" s="18"/>
      <c r="I276" s="18"/>
      <c r="J276" s="18"/>
      <c r="K276" s="18"/>
      <c r="L276" s="18"/>
      <c r="M276" s="18"/>
    </row>
    <row r="277" spans="4:13">
      <c r="D277" s="18"/>
      <c r="E277" s="18"/>
      <c r="F277" s="18"/>
      <c r="G277" s="18"/>
      <c r="H277" s="18"/>
      <c r="I277" s="18"/>
      <c r="J277" s="18"/>
      <c r="K277" s="18"/>
      <c r="L277" s="18"/>
      <c r="M277" s="18"/>
    </row>
    <row r="278" spans="4:13">
      <c r="D278" s="18"/>
      <c r="E278" s="18"/>
      <c r="F278" s="18"/>
      <c r="G278" s="18"/>
      <c r="H278" s="18"/>
      <c r="I278" s="18"/>
      <c r="J278" s="18"/>
      <c r="K278" s="18"/>
      <c r="L278" s="18"/>
      <c r="M278" s="18"/>
    </row>
    <row r="279" spans="4:13">
      <c r="D279" s="18"/>
      <c r="E279" s="18"/>
      <c r="F279" s="18"/>
      <c r="G279" s="18"/>
      <c r="H279" s="18"/>
      <c r="I279" s="18"/>
      <c r="J279" s="18"/>
      <c r="K279" s="18"/>
      <c r="L279" s="18"/>
      <c r="M279" s="18"/>
    </row>
    <row r="280" spans="4:13">
      <c r="D280" s="18"/>
      <c r="E280" s="18"/>
      <c r="F280" s="18"/>
      <c r="G280" s="18"/>
      <c r="H280" s="18"/>
      <c r="I280" s="18"/>
      <c r="J280" s="18"/>
      <c r="K280" s="18"/>
      <c r="L280" s="18"/>
      <c r="M280" s="18"/>
    </row>
    <row r="281" spans="4:13">
      <c r="D281" s="18"/>
      <c r="E281" s="18"/>
      <c r="F281" s="18"/>
      <c r="G281" s="18"/>
      <c r="H281" s="18"/>
      <c r="I281" s="18"/>
      <c r="J281" s="18"/>
      <c r="K281" s="18"/>
      <c r="L281" s="18"/>
      <c r="M281" s="18"/>
    </row>
    <row r="282" spans="4:13">
      <c r="D282" s="18"/>
      <c r="E282" s="18"/>
      <c r="F282" s="18"/>
      <c r="G282" s="18"/>
      <c r="H282" s="18"/>
      <c r="I282" s="18"/>
      <c r="J282" s="18"/>
      <c r="K282" s="18"/>
      <c r="L282" s="18"/>
      <c r="M282" s="18"/>
    </row>
    <row r="283" spans="4:13">
      <c r="D283" s="18"/>
      <c r="E283" s="18"/>
      <c r="F283" s="18"/>
      <c r="G283" s="18"/>
      <c r="H283" s="18"/>
      <c r="I283" s="18"/>
      <c r="J283" s="18"/>
      <c r="K283" s="18"/>
      <c r="L283" s="18"/>
      <c r="M283" s="18"/>
    </row>
    <row r="284" spans="4:13">
      <c r="D284" s="18"/>
      <c r="E284" s="18"/>
      <c r="F284" s="18"/>
      <c r="G284" s="18"/>
      <c r="H284" s="18"/>
      <c r="I284" s="18"/>
      <c r="J284" s="18"/>
      <c r="K284" s="18"/>
      <c r="L284" s="18"/>
      <c r="M284" s="18"/>
    </row>
    <row r="285" spans="4:13">
      <c r="D285" s="18"/>
      <c r="E285" s="18"/>
      <c r="F285" s="18"/>
      <c r="G285" s="18"/>
      <c r="H285" s="18"/>
      <c r="I285" s="18"/>
      <c r="J285" s="18"/>
      <c r="K285" s="18"/>
      <c r="L285" s="18"/>
      <c r="M285" s="18"/>
    </row>
    <row r="286" spans="4:13">
      <c r="D286" s="18"/>
      <c r="E286" s="18"/>
      <c r="F286" s="18"/>
      <c r="G286" s="18"/>
      <c r="H286" s="18"/>
      <c r="I286" s="18"/>
      <c r="J286" s="18"/>
      <c r="K286" s="18"/>
      <c r="L286" s="18"/>
      <c r="M286" s="18"/>
    </row>
    <row r="287" spans="4:13">
      <c r="D287" s="18"/>
      <c r="E287" s="18"/>
      <c r="F287" s="18"/>
      <c r="G287" s="18"/>
      <c r="H287" s="18"/>
      <c r="I287" s="18"/>
      <c r="J287" s="18"/>
      <c r="K287" s="18"/>
      <c r="L287" s="18"/>
      <c r="M287" s="18"/>
    </row>
    <row r="288" spans="4:13">
      <c r="D288" s="18"/>
      <c r="E288" s="18"/>
      <c r="F288" s="18"/>
      <c r="G288" s="18"/>
      <c r="H288" s="18"/>
      <c r="I288" s="18"/>
      <c r="J288" s="18"/>
      <c r="K288" s="18"/>
      <c r="L288" s="18"/>
      <c r="M288" s="18"/>
    </row>
    <row r="289" spans="4:13">
      <c r="D289" s="18"/>
      <c r="E289" s="18"/>
      <c r="F289" s="18"/>
      <c r="G289" s="18"/>
      <c r="H289" s="18"/>
      <c r="I289" s="18"/>
      <c r="J289" s="18"/>
      <c r="K289" s="18"/>
      <c r="L289" s="18"/>
      <c r="M289" s="18"/>
    </row>
    <row r="290" spans="4:13">
      <c r="D290" s="18"/>
      <c r="E290" s="18"/>
      <c r="F290" s="18"/>
      <c r="G290" s="18"/>
      <c r="H290" s="18"/>
      <c r="I290" s="18"/>
      <c r="J290" s="18"/>
      <c r="K290" s="18"/>
      <c r="L290" s="18"/>
      <c r="M290" s="18"/>
    </row>
    <row r="291" spans="4:13">
      <c r="D291" s="18"/>
      <c r="E291" s="18"/>
      <c r="F291" s="18"/>
      <c r="G291" s="18"/>
      <c r="H291" s="18"/>
      <c r="I291" s="18"/>
      <c r="J291" s="18"/>
      <c r="K291" s="18"/>
      <c r="L291" s="18"/>
      <c r="M291" s="18"/>
    </row>
    <row r="292" spans="4:13">
      <c r="D292" s="18"/>
      <c r="E292" s="18"/>
      <c r="F292" s="18"/>
      <c r="G292" s="18"/>
      <c r="H292" s="18"/>
      <c r="I292" s="18"/>
      <c r="J292" s="18"/>
      <c r="K292" s="18"/>
      <c r="L292" s="18"/>
      <c r="M292" s="18"/>
    </row>
    <row r="293" spans="4:13">
      <c r="D293" s="18"/>
      <c r="E293" s="18"/>
      <c r="F293" s="18"/>
      <c r="G293" s="18"/>
      <c r="H293" s="18"/>
      <c r="I293" s="18"/>
      <c r="J293" s="18"/>
      <c r="K293" s="18"/>
      <c r="L293" s="18"/>
      <c r="M293" s="18"/>
    </row>
    <row r="294" spans="4:13">
      <c r="D294" s="18"/>
      <c r="E294" s="18"/>
      <c r="F294" s="18"/>
      <c r="G294" s="18"/>
      <c r="H294" s="18"/>
      <c r="I294" s="18"/>
      <c r="J294" s="18"/>
      <c r="K294" s="18"/>
      <c r="L294" s="18"/>
      <c r="M294" s="18"/>
    </row>
    <row r="295" spans="4:13">
      <c r="D295" s="18"/>
      <c r="E295" s="18"/>
      <c r="F295" s="18"/>
      <c r="G295" s="18"/>
      <c r="H295" s="18"/>
      <c r="I295" s="18"/>
      <c r="J295" s="18"/>
      <c r="K295" s="18"/>
      <c r="L295" s="18"/>
      <c r="M295" s="18"/>
    </row>
    <row r="296" spans="4:13">
      <c r="D296" s="18"/>
      <c r="E296" s="18"/>
      <c r="F296" s="18"/>
      <c r="G296" s="18"/>
      <c r="H296" s="18"/>
      <c r="I296" s="18"/>
      <c r="J296" s="18"/>
      <c r="K296" s="18"/>
      <c r="L296" s="18"/>
      <c r="M296" s="18"/>
    </row>
    <row r="297" spans="4:13">
      <c r="D297" s="18"/>
      <c r="E297" s="18"/>
      <c r="F297" s="18"/>
      <c r="G297" s="18"/>
      <c r="H297" s="18"/>
      <c r="I297" s="18"/>
      <c r="J297" s="18"/>
      <c r="K297" s="18"/>
      <c r="L297" s="18"/>
      <c r="M297" s="18"/>
    </row>
    <row r="298" spans="4:13">
      <c r="D298" s="18"/>
      <c r="E298" s="18"/>
      <c r="F298" s="18"/>
      <c r="G298" s="18"/>
      <c r="H298" s="18"/>
      <c r="I298" s="18"/>
      <c r="J298" s="18"/>
      <c r="K298" s="18"/>
      <c r="L298" s="18"/>
      <c r="M298" s="18"/>
    </row>
    <row r="299" spans="4:13">
      <c r="D299" s="18"/>
      <c r="E299" s="18"/>
      <c r="F299" s="18"/>
      <c r="G299" s="18"/>
      <c r="H299" s="18"/>
      <c r="I299" s="18"/>
      <c r="J299" s="18"/>
      <c r="K299" s="18"/>
      <c r="L299" s="18"/>
      <c r="M299" s="18"/>
    </row>
    <row r="300" spans="4:13">
      <c r="D300" s="18"/>
      <c r="E300" s="18"/>
      <c r="F300" s="18"/>
      <c r="G300" s="18"/>
      <c r="H300" s="18"/>
      <c r="I300" s="18"/>
      <c r="J300" s="18"/>
      <c r="K300" s="18"/>
      <c r="L300" s="18"/>
      <c r="M300" s="18"/>
    </row>
    <row r="301" spans="4:13">
      <c r="D301" s="18"/>
      <c r="E301" s="18"/>
      <c r="F301" s="18"/>
      <c r="G301" s="18"/>
      <c r="H301" s="18"/>
      <c r="I301" s="18"/>
      <c r="J301" s="18"/>
      <c r="K301" s="18"/>
      <c r="L301" s="18"/>
      <c r="M301" s="18"/>
    </row>
    <row r="302" spans="4:13">
      <c r="D302" s="18"/>
      <c r="E302" s="18"/>
      <c r="F302" s="18"/>
      <c r="G302" s="18"/>
      <c r="H302" s="18"/>
      <c r="I302" s="18"/>
      <c r="J302" s="18"/>
      <c r="K302" s="18"/>
      <c r="L302" s="18"/>
      <c r="M302" s="18"/>
    </row>
    <row r="303" spans="4:13">
      <c r="D303" s="18"/>
      <c r="E303" s="18"/>
      <c r="F303" s="18"/>
      <c r="G303" s="18"/>
      <c r="H303" s="18"/>
      <c r="I303" s="18"/>
      <c r="J303" s="18"/>
      <c r="K303" s="18"/>
      <c r="L303" s="18"/>
      <c r="M303" s="18"/>
    </row>
    <row r="304" spans="4:13">
      <c r="D304" s="18"/>
      <c r="E304" s="18"/>
      <c r="F304" s="18"/>
      <c r="G304" s="18"/>
      <c r="H304" s="18"/>
      <c r="I304" s="18"/>
      <c r="J304" s="18"/>
      <c r="K304" s="18"/>
      <c r="L304" s="18"/>
      <c r="M304" s="18"/>
    </row>
    <row r="305" spans="4:13">
      <c r="D305" s="18"/>
      <c r="E305" s="18"/>
      <c r="F305" s="18"/>
      <c r="G305" s="18"/>
      <c r="H305" s="18"/>
      <c r="I305" s="18"/>
      <c r="J305" s="18"/>
      <c r="K305" s="18"/>
      <c r="L305" s="18"/>
      <c r="M305" s="18"/>
    </row>
    <row r="306" spans="4:13">
      <c r="D306" s="18"/>
      <c r="E306" s="18"/>
      <c r="F306" s="18"/>
      <c r="G306" s="18"/>
      <c r="H306" s="18"/>
      <c r="I306" s="18"/>
      <c r="J306" s="18"/>
      <c r="K306" s="18"/>
      <c r="L306" s="18"/>
      <c r="M306" s="18"/>
    </row>
    <row r="307" spans="4:13">
      <c r="D307" s="18"/>
      <c r="E307" s="18"/>
      <c r="F307" s="18"/>
      <c r="G307" s="18"/>
      <c r="H307" s="18"/>
      <c r="I307" s="18"/>
      <c r="J307" s="18"/>
      <c r="K307" s="18"/>
      <c r="L307" s="18"/>
      <c r="M307" s="18"/>
    </row>
    <row r="308" spans="4:13">
      <c r="D308" s="18"/>
      <c r="E308" s="18"/>
      <c r="F308" s="18"/>
      <c r="G308" s="18"/>
      <c r="H308" s="18"/>
      <c r="I308" s="18"/>
      <c r="J308" s="18"/>
      <c r="K308" s="18"/>
      <c r="L308" s="18"/>
      <c r="M308" s="18"/>
    </row>
    <row r="309" spans="4:13">
      <c r="D309" s="18"/>
      <c r="E309" s="18"/>
      <c r="F309" s="18"/>
      <c r="G309" s="18"/>
      <c r="H309" s="18"/>
      <c r="I309" s="18"/>
      <c r="J309" s="18"/>
      <c r="K309" s="18"/>
      <c r="L309" s="18"/>
      <c r="M309" s="18"/>
    </row>
    <row r="310" spans="4:13">
      <c r="D310" s="18"/>
      <c r="E310" s="18"/>
      <c r="F310" s="18"/>
      <c r="G310" s="18"/>
      <c r="H310" s="18"/>
      <c r="I310" s="18"/>
      <c r="J310" s="18"/>
      <c r="K310" s="18"/>
      <c r="L310" s="18"/>
      <c r="M310" s="18"/>
    </row>
    <row r="311" spans="4:13">
      <c r="D311" s="18"/>
      <c r="E311" s="18"/>
      <c r="F311" s="18"/>
      <c r="G311" s="18"/>
      <c r="H311" s="18"/>
      <c r="I311" s="18"/>
      <c r="J311" s="18"/>
      <c r="K311" s="18"/>
      <c r="L311" s="18"/>
      <c r="M311" s="18"/>
    </row>
    <row r="312" spans="4:13">
      <c r="D312" s="18"/>
      <c r="E312" s="18"/>
      <c r="F312" s="18"/>
      <c r="G312" s="18"/>
      <c r="H312" s="18"/>
      <c r="I312" s="18"/>
      <c r="J312" s="18"/>
      <c r="K312" s="18"/>
      <c r="L312" s="18"/>
      <c r="M312" s="18"/>
    </row>
    <row r="313" spans="4:13">
      <c r="D313" s="18"/>
      <c r="E313" s="18"/>
      <c r="F313" s="18"/>
      <c r="G313" s="18"/>
      <c r="H313" s="18"/>
      <c r="I313" s="18"/>
      <c r="J313" s="18"/>
      <c r="K313" s="18"/>
      <c r="L313" s="18"/>
      <c r="M313" s="18"/>
    </row>
    <row r="314" spans="4:13">
      <c r="D314" s="18"/>
      <c r="E314" s="18"/>
      <c r="F314" s="18"/>
      <c r="G314" s="18"/>
      <c r="H314" s="18"/>
      <c r="I314" s="18"/>
      <c r="J314" s="18"/>
      <c r="K314" s="18"/>
      <c r="L314" s="18"/>
      <c r="M314" s="18"/>
    </row>
    <row r="315" spans="4:13">
      <c r="D315" s="18"/>
      <c r="E315" s="18"/>
      <c r="F315" s="18"/>
      <c r="G315" s="18"/>
      <c r="H315" s="18"/>
      <c r="I315" s="18"/>
      <c r="J315" s="18"/>
      <c r="K315" s="18"/>
      <c r="L315" s="18"/>
      <c r="M315" s="18"/>
    </row>
    <row r="316" spans="4:13">
      <c r="D316" s="18"/>
      <c r="E316" s="18"/>
      <c r="F316" s="18"/>
      <c r="G316" s="18"/>
      <c r="H316" s="18"/>
      <c r="I316" s="18"/>
      <c r="J316" s="18"/>
      <c r="K316" s="18"/>
      <c r="L316" s="18"/>
      <c r="M316" s="18"/>
    </row>
    <row r="317" spans="4:13">
      <c r="D317" s="18"/>
      <c r="E317" s="18"/>
      <c r="F317" s="18"/>
      <c r="G317" s="18"/>
      <c r="H317" s="18"/>
      <c r="I317" s="18"/>
      <c r="J317" s="18"/>
      <c r="K317" s="18"/>
      <c r="L317" s="18"/>
      <c r="M317" s="18"/>
    </row>
    <row r="318" spans="4:13">
      <c r="D318" s="18"/>
      <c r="E318" s="18"/>
      <c r="F318" s="18"/>
      <c r="G318" s="18"/>
      <c r="H318" s="18"/>
      <c r="I318" s="18"/>
      <c r="J318" s="18"/>
      <c r="K318" s="18"/>
      <c r="L318" s="18"/>
      <c r="M318" s="18"/>
    </row>
    <row r="319" spans="4:13">
      <c r="D319" s="18"/>
      <c r="E319" s="18"/>
      <c r="F319" s="18"/>
      <c r="G319" s="18"/>
      <c r="H319" s="18"/>
      <c r="I319" s="18"/>
      <c r="J319" s="18"/>
      <c r="K319" s="18"/>
      <c r="L319" s="18"/>
      <c r="M319" s="18"/>
    </row>
    <row r="320" spans="4:13">
      <c r="D320" s="18"/>
      <c r="E320" s="18"/>
      <c r="F320" s="18"/>
      <c r="G320" s="18"/>
      <c r="H320" s="18"/>
      <c r="I320" s="18"/>
      <c r="J320" s="18"/>
      <c r="K320" s="18"/>
      <c r="L320" s="18"/>
      <c r="M320" s="18"/>
    </row>
    <row r="321" spans="4:13">
      <c r="D321" s="18"/>
      <c r="E321" s="18"/>
      <c r="F321" s="18"/>
      <c r="G321" s="18"/>
      <c r="H321" s="18"/>
      <c r="I321" s="18"/>
      <c r="J321" s="18"/>
      <c r="K321" s="18"/>
      <c r="L321" s="18"/>
      <c r="M321" s="18"/>
    </row>
    <row r="322" spans="4:13">
      <c r="D322" s="18"/>
      <c r="E322" s="18"/>
      <c r="F322" s="18"/>
      <c r="G322" s="18"/>
      <c r="H322" s="18"/>
      <c r="I322" s="18"/>
      <c r="J322" s="18"/>
      <c r="K322" s="18"/>
      <c r="L322" s="18"/>
      <c r="M322" s="18"/>
    </row>
    <row r="323" spans="4:13">
      <c r="D323" s="18"/>
      <c r="E323" s="18"/>
      <c r="F323" s="18"/>
      <c r="G323" s="18"/>
      <c r="H323" s="18"/>
      <c r="I323" s="18"/>
      <c r="J323" s="18"/>
      <c r="K323" s="18"/>
      <c r="L323" s="18"/>
      <c r="M323" s="18"/>
    </row>
    <row r="324" spans="4:13">
      <c r="D324" s="18"/>
      <c r="E324" s="18"/>
      <c r="F324" s="18"/>
      <c r="G324" s="18"/>
      <c r="H324" s="18"/>
      <c r="I324" s="18"/>
      <c r="J324" s="18"/>
      <c r="K324" s="18"/>
      <c r="L324" s="18"/>
      <c r="M324" s="18"/>
    </row>
    <row r="325" spans="4:13">
      <c r="D325" s="18"/>
      <c r="E325" s="18"/>
      <c r="F325" s="18"/>
      <c r="G325" s="18"/>
      <c r="H325" s="18"/>
      <c r="I325" s="18"/>
      <c r="J325" s="18"/>
      <c r="K325" s="18"/>
      <c r="L325" s="18"/>
      <c r="M325" s="18"/>
    </row>
    <row r="326" spans="4:13">
      <c r="D326" s="18"/>
      <c r="E326" s="18"/>
      <c r="F326" s="18"/>
      <c r="G326" s="18"/>
      <c r="H326" s="18"/>
      <c r="I326" s="18"/>
      <c r="J326" s="18"/>
      <c r="K326" s="18"/>
      <c r="L326" s="18"/>
      <c r="M326" s="18"/>
    </row>
    <row r="327" spans="4:13">
      <c r="D327" s="18"/>
      <c r="E327" s="18"/>
      <c r="F327" s="18"/>
      <c r="G327" s="18"/>
      <c r="H327" s="18"/>
      <c r="I327" s="18"/>
      <c r="J327" s="18"/>
      <c r="K327" s="18"/>
      <c r="L327" s="18"/>
      <c r="M327" s="18"/>
    </row>
    <row r="328" spans="4:13">
      <c r="D328" s="18"/>
      <c r="E328" s="18"/>
      <c r="F328" s="18"/>
      <c r="G328" s="18"/>
      <c r="H328" s="18"/>
      <c r="I328" s="18"/>
      <c r="J328" s="18"/>
      <c r="K328" s="18"/>
      <c r="L328" s="18"/>
      <c r="M328" s="18"/>
    </row>
    <row r="329" spans="4:13">
      <c r="D329" s="18"/>
      <c r="E329" s="18"/>
      <c r="F329" s="18"/>
      <c r="G329" s="18"/>
      <c r="H329" s="18"/>
      <c r="I329" s="18"/>
      <c r="J329" s="18"/>
      <c r="K329" s="18"/>
      <c r="L329" s="18"/>
      <c r="M329" s="18"/>
    </row>
    <row r="330" spans="4:13">
      <c r="D330" s="18"/>
      <c r="E330" s="18"/>
      <c r="F330" s="18"/>
      <c r="G330" s="18"/>
      <c r="H330" s="18"/>
      <c r="I330" s="18"/>
      <c r="J330" s="18"/>
      <c r="K330" s="18"/>
      <c r="L330" s="18"/>
      <c r="M330" s="18"/>
    </row>
    <row r="331" spans="4:13">
      <c r="D331" s="18"/>
      <c r="E331" s="18"/>
      <c r="F331" s="18"/>
      <c r="G331" s="18"/>
      <c r="H331" s="18"/>
      <c r="I331" s="18"/>
      <c r="J331" s="18"/>
      <c r="K331" s="18"/>
      <c r="L331" s="18"/>
      <c r="M331" s="18"/>
    </row>
    <row r="332" spans="4:13">
      <c r="D332" s="18"/>
      <c r="E332" s="18"/>
      <c r="F332" s="18"/>
      <c r="G332" s="18"/>
      <c r="H332" s="18"/>
      <c r="I332" s="18"/>
      <c r="J332" s="18"/>
      <c r="K332" s="18"/>
      <c r="L332" s="18"/>
      <c r="M332" s="18"/>
    </row>
    <row r="333" spans="4:13">
      <c r="D333" s="18"/>
      <c r="E333" s="18"/>
      <c r="F333" s="18"/>
      <c r="G333" s="18"/>
      <c r="H333" s="18"/>
      <c r="I333" s="18"/>
      <c r="J333" s="18"/>
      <c r="K333" s="18"/>
      <c r="L333" s="18"/>
      <c r="M333" s="18"/>
    </row>
    <row r="334" spans="4:13">
      <c r="D334" s="18"/>
      <c r="E334" s="18"/>
      <c r="F334" s="18"/>
      <c r="G334" s="18"/>
      <c r="H334" s="18"/>
      <c r="I334" s="18"/>
      <c r="J334" s="18"/>
      <c r="K334" s="18"/>
      <c r="L334" s="18"/>
      <c r="M334" s="18"/>
    </row>
    <row r="335" spans="4:13">
      <c r="D335" s="18"/>
      <c r="E335" s="18"/>
      <c r="F335" s="18"/>
      <c r="G335" s="18"/>
      <c r="H335" s="18"/>
      <c r="I335" s="18"/>
      <c r="J335" s="18"/>
      <c r="K335" s="18"/>
      <c r="L335" s="18"/>
      <c r="M335" s="18"/>
    </row>
    <row r="336" spans="4:13">
      <c r="D336" s="18"/>
      <c r="E336" s="18"/>
      <c r="F336" s="18"/>
      <c r="G336" s="18"/>
      <c r="H336" s="18"/>
      <c r="I336" s="18"/>
      <c r="J336" s="18"/>
      <c r="K336" s="18"/>
      <c r="L336" s="18"/>
      <c r="M336" s="18"/>
    </row>
    <row r="337" spans="4:13">
      <c r="D337" s="18"/>
      <c r="E337" s="18"/>
      <c r="F337" s="18"/>
      <c r="G337" s="18"/>
      <c r="H337" s="18"/>
      <c r="I337" s="18"/>
      <c r="J337" s="18"/>
      <c r="K337" s="18"/>
      <c r="L337" s="18"/>
      <c r="M337" s="18"/>
    </row>
    <row r="338" spans="4:13">
      <c r="D338" s="18"/>
      <c r="E338" s="18"/>
      <c r="F338" s="18"/>
      <c r="G338" s="18"/>
      <c r="H338" s="18"/>
      <c r="I338" s="18"/>
      <c r="J338" s="18"/>
      <c r="K338" s="18"/>
      <c r="L338" s="18"/>
      <c r="M338" s="18"/>
    </row>
    <row r="339" spans="4:13">
      <c r="D339" s="18"/>
      <c r="E339" s="18"/>
      <c r="F339" s="18"/>
      <c r="G339" s="18"/>
      <c r="H339" s="18"/>
      <c r="I339" s="18"/>
      <c r="J339" s="18"/>
      <c r="K339" s="18"/>
      <c r="L339" s="18"/>
      <c r="M339" s="18"/>
    </row>
    <row r="340" spans="4:13">
      <c r="D340" s="18"/>
      <c r="E340" s="18"/>
      <c r="F340" s="18"/>
      <c r="G340" s="18"/>
      <c r="H340" s="18"/>
      <c r="I340" s="18"/>
      <c r="J340" s="18"/>
      <c r="K340" s="18"/>
      <c r="L340" s="18"/>
      <c r="M340" s="18"/>
    </row>
    <row r="341" spans="4:13">
      <c r="D341" s="18"/>
      <c r="E341" s="18"/>
      <c r="F341" s="18"/>
      <c r="G341" s="18"/>
      <c r="H341" s="18"/>
      <c r="I341" s="18"/>
      <c r="J341" s="18"/>
      <c r="K341" s="18"/>
      <c r="L341" s="18"/>
      <c r="M341" s="18"/>
    </row>
    <row r="342" spans="4:13">
      <c r="D342" s="18"/>
      <c r="E342" s="18"/>
      <c r="F342" s="18"/>
      <c r="G342" s="18"/>
      <c r="H342" s="18"/>
      <c r="I342" s="18"/>
      <c r="J342" s="18"/>
      <c r="K342" s="18"/>
      <c r="L342" s="18"/>
      <c r="M342" s="18"/>
    </row>
    <row r="343" spans="4:13">
      <c r="D343" s="18"/>
      <c r="E343" s="18"/>
      <c r="F343" s="18"/>
      <c r="G343" s="18"/>
      <c r="H343" s="18"/>
      <c r="I343" s="18"/>
      <c r="J343" s="18"/>
      <c r="K343" s="18"/>
      <c r="L343" s="18"/>
      <c r="M343" s="18"/>
    </row>
    <row r="344" spans="4:13">
      <c r="D344" s="18"/>
      <c r="E344" s="18"/>
      <c r="F344" s="18"/>
      <c r="G344" s="18"/>
      <c r="H344" s="18"/>
      <c r="I344" s="18"/>
      <c r="J344" s="18"/>
      <c r="K344" s="18"/>
      <c r="L344" s="18"/>
      <c r="M344" s="18"/>
    </row>
    <row r="345" spans="4:13">
      <c r="D345" s="18"/>
      <c r="E345" s="18"/>
      <c r="F345" s="18"/>
      <c r="G345" s="18"/>
      <c r="H345" s="18"/>
      <c r="I345" s="18"/>
      <c r="J345" s="18"/>
      <c r="K345" s="18"/>
      <c r="L345" s="18"/>
      <c r="M345" s="18"/>
    </row>
    <row r="346" spans="4:13">
      <c r="D346" s="18"/>
      <c r="E346" s="18"/>
      <c r="F346" s="18"/>
      <c r="G346" s="18"/>
      <c r="H346" s="18"/>
      <c r="I346" s="18"/>
      <c r="J346" s="18"/>
      <c r="K346" s="18"/>
      <c r="L346" s="18"/>
      <c r="M346" s="18"/>
    </row>
    <row r="347" spans="4:13">
      <c r="D347" s="18"/>
      <c r="E347" s="18"/>
      <c r="F347" s="18"/>
      <c r="G347" s="18"/>
      <c r="H347" s="18"/>
      <c r="I347" s="18"/>
      <c r="J347" s="18"/>
      <c r="K347" s="18"/>
      <c r="L347" s="18"/>
      <c r="M347" s="18"/>
    </row>
    <row r="348" spans="4:13">
      <c r="D348" s="18"/>
      <c r="E348" s="18"/>
      <c r="F348" s="18"/>
      <c r="G348" s="18"/>
      <c r="H348" s="18"/>
      <c r="I348" s="18"/>
      <c r="J348" s="18"/>
      <c r="K348" s="18"/>
      <c r="L348" s="18"/>
      <c r="M348" s="18"/>
    </row>
    <row r="349" spans="4:13">
      <c r="D349" s="18"/>
      <c r="E349" s="18"/>
      <c r="F349" s="18"/>
      <c r="G349" s="18"/>
      <c r="H349" s="18"/>
      <c r="I349" s="18"/>
      <c r="J349" s="18"/>
      <c r="K349" s="18"/>
      <c r="L349" s="18"/>
      <c r="M349" s="18"/>
    </row>
    <row r="350" spans="4:13">
      <c r="D350" s="18"/>
      <c r="E350" s="18"/>
      <c r="F350" s="18"/>
      <c r="G350" s="18"/>
      <c r="H350" s="18"/>
      <c r="I350" s="18"/>
      <c r="J350" s="18"/>
      <c r="K350" s="18"/>
      <c r="L350" s="18"/>
      <c r="M350" s="18"/>
    </row>
    <row r="351" spans="4:13">
      <c r="D351" s="18"/>
      <c r="E351" s="18"/>
      <c r="F351" s="18"/>
      <c r="G351" s="18"/>
      <c r="H351" s="18"/>
      <c r="I351" s="18"/>
      <c r="J351" s="18"/>
      <c r="K351" s="18"/>
      <c r="L351" s="18"/>
      <c r="M351" s="18"/>
    </row>
    <row r="352" spans="4:13">
      <c r="D352" s="18"/>
      <c r="E352" s="18"/>
      <c r="F352" s="18"/>
      <c r="G352" s="18"/>
      <c r="H352" s="18"/>
      <c r="I352" s="18"/>
      <c r="J352" s="18"/>
      <c r="K352" s="18"/>
      <c r="L352" s="18"/>
      <c r="M352" s="18"/>
    </row>
    <row r="353" spans="4:13">
      <c r="D353" s="18"/>
      <c r="E353" s="18"/>
      <c r="F353" s="18"/>
      <c r="G353" s="18"/>
      <c r="H353" s="18"/>
      <c r="I353" s="18"/>
      <c r="J353" s="18"/>
      <c r="K353" s="18"/>
      <c r="L353" s="18"/>
      <c r="M353" s="18"/>
    </row>
    <row r="354" spans="4:13">
      <c r="D354" s="18"/>
      <c r="E354" s="18"/>
      <c r="F354" s="18"/>
      <c r="G354" s="18"/>
      <c r="H354" s="18"/>
      <c r="I354" s="18"/>
      <c r="J354" s="18"/>
      <c r="K354" s="18"/>
      <c r="L354" s="18"/>
      <c r="M354" s="18"/>
    </row>
    <row r="355" spans="4:13">
      <c r="D355" s="18"/>
      <c r="E355" s="18"/>
      <c r="F355" s="18"/>
      <c r="G355" s="18"/>
      <c r="H355" s="18"/>
      <c r="I355" s="18"/>
      <c r="J355" s="18"/>
      <c r="K355" s="18"/>
      <c r="L355" s="18"/>
      <c r="M355" s="18"/>
    </row>
    <row r="356" spans="4:13">
      <c r="D356" s="18"/>
      <c r="E356" s="18"/>
      <c r="F356" s="18"/>
      <c r="G356" s="18"/>
      <c r="H356" s="18"/>
      <c r="I356" s="18"/>
      <c r="J356" s="18"/>
      <c r="K356" s="18"/>
      <c r="L356" s="18"/>
      <c r="M356" s="18"/>
    </row>
    <row r="357" spans="4:13">
      <c r="D357" s="18"/>
      <c r="E357" s="18"/>
      <c r="F357" s="18"/>
      <c r="G357" s="18"/>
      <c r="H357" s="18"/>
      <c r="I357" s="18"/>
      <c r="J357" s="18"/>
      <c r="K357" s="18"/>
      <c r="L357" s="18"/>
      <c r="M357" s="18"/>
    </row>
    <row r="358" spans="4:13">
      <c r="D358" s="18"/>
      <c r="E358" s="18"/>
      <c r="F358" s="18"/>
      <c r="G358" s="18"/>
      <c r="H358" s="18"/>
      <c r="I358" s="18"/>
      <c r="J358" s="18"/>
      <c r="K358" s="18"/>
      <c r="L358" s="18"/>
      <c r="M358" s="18"/>
    </row>
    <row r="359" spans="4:13">
      <c r="D359" s="18"/>
      <c r="E359" s="18"/>
      <c r="F359" s="18"/>
      <c r="G359" s="18"/>
      <c r="H359" s="18"/>
      <c r="I359" s="18"/>
      <c r="J359" s="18"/>
      <c r="K359" s="18"/>
      <c r="L359" s="18"/>
      <c r="M359" s="18"/>
    </row>
    <row r="360" spans="4:13">
      <c r="D360" s="18"/>
      <c r="E360" s="18"/>
      <c r="F360" s="18"/>
      <c r="G360" s="18"/>
      <c r="H360" s="18"/>
      <c r="I360" s="18"/>
      <c r="J360" s="18"/>
      <c r="K360" s="18"/>
      <c r="L360" s="18"/>
      <c r="M360" s="18"/>
    </row>
    <row r="361" spans="4:13">
      <c r="D361" s="18"/>
      <c r="E361" s="18"/>
      <c r="F361" s="18"/>
      <c r="G361" s="18"/>
      <c r="H361" s="18"/>
      <c r="I361" s="18"/>
      <c r="J361" s="18"/>
      <c r="K361" s="18"/>
      <c r="L361" s="18"/>
      <c r="M361" s="18"/>
    </row>
    <row r="362" spans="4:13">
      <c r="D362" s="18"/>
      <c r="E362" s="18"/>
      <c r="F362" s="18"/>
      <c r="G362" s="18"/>
      <c r="H362" s="18"/>
      <c r="I362" s="18"/>
      <c r="J362" s="18"/>
      <c r="K362" s="18"/>
      <c r="L362" s="18"/>
      <c r="M362" s="18"/>
    </row>
    <row r="363" spans="4:13">
      <c r="D363" s="18"/>
      <c r="E363" s="18"/>
      <c r="F363" s="18"/>
      <c r="G363" s="18"/>
      <c r="H363" s="18"/>
      <c r="I363" s="18"/>
      <c r="J363" s="18"/>
      <c r="K363" s="18"/>
      <c r="L363" s="18"/>
      <c r="M363" s="18"/>
    </row>
    <row r="364" spans="4:13">
      <c r="D364" s="18"/>
      <c r="E364" s="18"/>
      <c r="F364" s="18"/>
      <c r="G364" s="18"/>
      <c r="H364" s="18"/>
      <c r="I364" s="18"/>
      <c r="J364" s="18"/>
      <c r="K364" s="18"/>
      <c r="L364" s="18"/>
      <c r="M364" s="18"/>
    </row>
    <row r="365" spans="4:13">
      <c r="D365" s="18"/>
      <c r="E365" s="18"/>
      <c r="F365" s="18"/>
      <c r="G365" s="18"/>
      <c r="H365" s="18"/>
      <c r="I365" s="18"/>
      <c r="J365" s="18"/>
      <c r="K365" s="18"/>
      <c r="L365" s="18"/>
      <c r="M365" s="18"/>
    </row>
    <row r="366" spans="4:13">
      <c r="D366" s="18"/>
      <c r="E366" s="18"/>
      <c r="F366" s="18"/>
      <c r="G366" s="18"/>
      <c r="H366" s="18"/>
      <c r="I366" s="18"/>
      <c r="J366" s="18"/>
      <c r="K366" s="18"/>
      <c r="L366" s="18"/>
      <c r="M366" s="18"/>
    </row>
    <row r="367" spans="4:13">
      <c r="D367" s="18"/>
      <c r="E367" s="18"/>
      <c r="F367" s="18"/>
      <c r="G367" s="18"/>
      <c r="H367" s="18"/>
      <c r="I367" s="18"/>
      <c r="J367" s="18"/>
      <c r="K367" s="18"/>
      <c r="L367" s="18"/>
      <c r="M367" s="18"/>
    </row>
    <row r="368" spans="4:13">
      <c r="D368" s="18"/>
      <c r="E368" s="18"/>
      <c r="F368" s="18"/>
      <c r="G368" s="18"/>
      <c r="H368" s="18"/>
      <c r="I368" s="18"/>
      <c r="J368" s="18"/>
      <c r="K368" s="18"/>
      <c r="L368" s="18"/>
      <c r="M368" s="18"/>
    </row>
    <row r="369" spans="4:13">
      <c r="D369" s="18"/>
      <c r="E369" s="18"/>
      <c r="F369" s="18"/>
      <c r="G369" s="18"/>
      <c r="H369" s="18"/>
      <c r="I369" s="18"/>
      <c r="J369" s="18"/>
      <c r="K369" s="18"/>
      <c r="L369" s="18"/>
      <c r="M369" s="18"/>
    </row>
    <row r="370" spans="4:13">
      <c r="D370" s="18"/>
      <c r="E370" s="18"/>
      <c r="F370" s="18"/>
      <c r="G370" s="18"/>
      <c r="H370" s="18"/>
      <c r="I370" s="18"/>
      <c r="J370" s="18"/>
      <c r="K370" s="18"/>
      <c r="L370" s="18"/>
      <c r="M370" s="18"/>
    </row>
    <row r="371" spans="4:13">
      <c r="D371" s="18"/>
      <c r="E371" s="18"/>
      <c r="F371" s="18"/>
      <c r="G371" s="18"/>
      <c r="H371" s="18"/>
      <c r="I371" s="18"/>
      <c r="J371" s="18"/>
      <c r="K371" s="18"/>
      <c r="L371" s="18"/>
      <c r="M371" s="18"/>
    </row>
    <row r="372" spans="4:13">
      <c r="D372" s="18"/>
      <c r="E372" s="18"/>
      <c r="F372" s="18"/>
      <c r="G372" s="18"/>
      <c r="H372" s="18"/>
      <c r="I372" s="18"/>
      <c r="J372" s="18"/>
      <c r="K372" s="18"/>
      <c r="L372" s="18"/>
      <c r="M372" s="18"/>
    </row>
    <row r="373" spans="4:13">
      <c r="D373" s="18"/>
      <c r="E373" s="18"/>
      <c r="F373" s="18"/>
      <c r="G373" s="18"/>
      <c r="H373" s="18"/>
      <c r="I373" s="18"/>
      <c r="J373" s="18"/>
      <c r="K373" s="18"/>
      <c r="L373" s="18"/>
      <c r="M373" s="18"/>
    </row>
    <row r="374" spans="4:13">
      <c r="D374" s="18"/>
      <c r="E374" s="18"/>
      <c r="F374" s="18"/>
      <c r="G374" s="18"/>
      <c r="H374" s="18"/>
      <c r="I374" s="18"/>
      <c r="J374" s="18"/>
      <c r="K374" s="18"/>
      <c r="L374" s="18"/>
      <c r="M374" s="18"/>
    </row>
    <row r="375" spans="4:13">
      <c r="D375" s="18"/>
      <c r="E375" s="18"/>
      <c r="F375" s="18"/>
      <c r="G375" s="18"/>
      <c r="H375" s="18"/>
      <c r="I375" s="18"/>
      <c r="J375" s="18"/>
      <c r="K375" s="18"/>
      <c r="L375" s="18"/>
      <c r="M375" s="18"/>
    </row>
    <row r="376" spans="4:13">
      <c r="D376" s="18"/>
      <c r="E376" s="18"/>
      <c r="F376" s="18"/>
      <c r="G376" s="18"/>
      <c r="H376" s="18"/>
      <c r="I376" s="18"/>
      <c r="J376" s="18"/>
      <c r="K376" s="18"/>
      <c r="L376" s="18"/>
      <c r="M376" s="18"/>
    </row>
    <row r="377" spans="4:13">
      <c r="D377" s="18"/>
      <c r="E377" s="18"/>
      <c r="F377" s="18"/>
      <c r="G377" s="18"/>
      <c r="H377" s="18"/>
      <c r="I377" s="18"/>
      <c r="J377" s="18"/>
      <c r="K377" s="18"/>
      <c r="L377" s="18"/>
      <c r="M377" s="18"/>
    </row>
    <row r="378" spans="4:13">
      <c r="D378" s="18"/>
      <c r="E378" s="18"/>
      <c r="F378" s="18"/>
      <c r="G378" s="18"/>
      <c r="H378" s="18"/>
      <c r="I378" s="18"/>
      <c r="J378" s="18"/>
      <c r="K378" s="18"/>
      <c r="L378" s="18"/>
      <c r="M378" s="18"/>
    </row>
    <row r="379" spans="4:13">
      <c r="D379" s="18"/>
      <c r="E379" s="18"/>
      <c r="F379" s="18"/>
      <c r="G379" s="18"/>
      <c r="H379" s="18"/>
      <c r="I379" s="18"/>
      <c r="J379" s="18"/>
      <c r="K379" s="18"/>
      <c r="L379" s="18"/>
      <c r="M379" s="18"/>
    </row>
    <row r="380" spans="4:13">
      <c r="D380" s="18"/>
      <c r="E380" s="18"/>
      <c r="F380" s="18"/>
      <c r="G380" s="18"/>
      <c r="H380" s="18"/>
      <c r="I380" s="18"/>
      <c r="J380" s="18"/>
      <c r="K380" s="18"/>
      <c r="L380" s="18"/>
      <c r="M380" s="18"/>
    </row>
    <row r="381" spans="4:13">
      <c r="D381" s="18"/>
      <c r="E381" s="18"/>
      <c r="F381" s="18"/>
      <c r="G381" s="18"/>
      <c r="H381" s="18"/>
      <c r="I381" s="18"/>
      <c r="J381" s="18"/>
      <c r="K381" s="18"/>
      <c r="L381" s="18"/>
      <c r="M381" s="18"/>
    </row>
    <row r="382" spans="4:13">
      <c r="D382" s="18"/>
      <c r="E382" s="18"/>
      <c r="F382" s="18"/>
      <c r="G382" s="18"/>
      <c r="H382" s="18"/>
      <c r="I382" s="18"/>
      <c r="J382" s="18"/>
      <c r="K382" s="18"/>
      <c r="L382" s="18"/>
      <c r="M382" s="18"/>
    </row>
    <row r="383" spans="4:13">
      <c r="D383" s="18"/>
      <c r="E383" s="18"/>
      <c r="F383" s="18"/>
      <c r="G383" s="18"/>
      <c r="H383" s="18"/>
      <c r="I383" s="18"/>
      <c r="J383" s="18"/>
      <c r="K383" s="18"/>
      <c r="L383" s="18"/>
      <c r="M383" s="18"/>
    </row>
    <row r="384" spans="4:13">
      <c r="D384" s="18"/>
      <c r="E384" s="18"/>
      <c r="F384" s="18"/>
      <c r="G384" s="18"/>
      <c r="H384" s="18"/>
      <c r="I384" s="18"/>
      <c r="J384" s="18"/>
      <c r="K384" s="18"/>
      <c r="L384" s="18"/>
      <c r="M384" s="18"/>
    </row>
    <row r="385" spans="4:13">
      <c r="D385" s="18"/>
      <c r="E385" s="18"/>
      <c r="F385" s="18"/>
      <c r="G385" s="18"/>
      <c r="H385" s="18"/>
      <c r="I385" s="18"/>
      <c r="J385" s="18"/>
      <c r="K385" s="18"/>
      <c r="L385" s="18"/>
      <c r="M385" s="18"/>
    </row>
    <row r="386" spans="4:13">
      <c r="D386" s="18"/>
      <c r="E386" s="18"/>
      <c r="F386" s="18"/>
      <c r="G386" s="18"/>
      <c r="H386" s="18"/>
      <c r="I386" s="18"/>
      <c r="J386" s="18"/>
      <c r="K386" s="18"/>
      <c r="L386" s="18"/>
      <c r="M386" s="18"/>
    </row>
    <row r="387" spans="4:13">
      <c r="D387" s="18"/>
      <c r="E387" s="18"/>
      <c r="F387" s="18"/>
      <c r="G387" s="18"/>
      <c r="H387" s="18"/>
      <c r="I387" s="18"/>
      <c r="J387" s="18"/>
      <c r="K387" s="18"/>
      <c r="L387" s="18"/>
      <c r="M387" s="18"/>
    </row>
    <row r="388" spans="4:13">
      <c r="D388" s="18"/>
      <c r="E388" s="18"/>
      <c r="F388" s="18"/>
      <c r="G388" s="18"/>
      <c r="H388" s="18"/>
      <c r="I388" s="18"/>
      <c r="J388" s="18"/>
      <c r="K388" s="18"/>
      <c r="L388" s="18"/>
      <c r="M388" s="18"/>
    </row>
    <row r="389" spans="4:13">
      <c r="D389" s="18"/>
      <c r="E389" s="18"/>
      <c r="F389" s="18"/>
      <c r="G389" s="18"/>
      <c r="H389" s="18"/>
      <c r="I389" s="18"/>
      <c r="J389" s="18"/>
      <c r="K389" s="18"/>
      <c r="L389" s="18"/>
      <c r="M389" s="18"/>
    </row>
    <row r="390" spans="4:13">
      <c r="D390" s="18"/>
      <c r="E390" s="18"/>
      <c r="F390" s="18"/>
      <c r="G390" s="18"/>
      <c r="H390" s="18"/>
      <c r="I390" s="18"/>
      <c r="J390" s="18"/>
      <c r="K390" s="18"/>
      <c r="L390" s="18"/>
      <c r="M390" s="18"/>
    </row>
    <row r="391" spans="4:13">
      <c r="D391" s="18"/>
      <c r="E391" s="18"/>
      <c r="F391" s="18"/>
      <c r="G391" s="18"/>
      <c r="H391" s="18"/>
      <c r="I391" s="18"/>
      <c r="J391" s="18"/>
      <c r="K391" s="18"/>
      <c r="L391" s="18"/>
      <c r="M391" s="18"/>
    </row>
    <row r="392" spans="4:13">
      <c r="D392" s="18"/>
      <c r="E392" s="18"/>
      <c r="F392" s="18"/>
      <c r="G392" s="18"/>
      <c r="H392" s="18"/>
      <c r="I392" s="18"/>
      <c r="J392" s="18"/>
      <c r="K392" s="18"/>
      <c r="L392" s="18"/>
      <c r="M392" s="18"/>
    </row>
    <row r="393" spans="4:13">
      <c r="D393" s="18"/>
      <c r="E393" s="18"/>
      <c r="F393" s="18"/>
      <c r="G393" s="18"/>
      <c r="H393" s="18"/>
      <c r="I393" s="18"/>
      <c r="J393" s="18"/>
      <c r="K393" s="18"/>
      <c r="L393" s="18"/>
      <c r="M393" s="18"/>
    </row>
    <row r="394" spans="4:13">
      <c r="D394" s="18"/>
      <c r="E394" s="18"/>
      <c r="F394" s="18"/>
      <c r="G394" s="18"/>
      <c r="H394" s="18"/>
      <c r="I394" s="18"/>
      <c r="J394" s="18"/>
      <c r="K394" s="18"/>
      <c r="L394" s="18"/>
      <c r="M394" s="18"/>
    </row>
    <row r="395" spans="4:13">
      <c r="D395" s="18"/>
      <c r="E395" s="18"/>
      <c r="F395" s="18"/>
      <c r="G395" s="18"/>
      <c r="H395" s="18"/>
      <c r="I395" s="18"/>
      <c r="J395" s="18"/>
      <c r="K395" s="18"/>
      <c r="L395" s="18"/>
      <c r="M395" s="18"/>
    </row>
    <row r="396" spans="4:13">
      <c r="D396" s="18"/>
      <c r="E396" s="18"/>
      <c r="F396" s="18"/>
      <c r="G396" s="18"/>
      <c r="H396" s="18"/>
      <c r="I396" s="18"/>
      <c r="J396" s="18"/>
      <c r="K396" s="18"/>
      <c r="L396" s="18"/>
      <c r="M396" s="18"/>
    </row>
    <row r="397" spans="4:13">
      <c r="D397" s="18"/>
      <c r="E397" s="18"/>
      <c r="F397" s="18"/>
      <c r="G397" s="18"/>
      <c r="H397" s="18"/>
      <c r="I397" s="18"/>
      <c r="J397" s="18"/>
      <c r="K397" s="18"/>
      <c r="L397" s="18"/>
      <c r="M397" s="18"/>
    </row>
    <row r="398" spans="4:13">
      <c r="D398" s="18"/>
      <c r="E398" s="18"/>
      <c r="F398" s="18"/>
      <c r="G398" s="18"/>
      <c r="H398" s="18"/>
      <c r="I398" s="18"/>
      <c r="J398" s="18"/>
      <c r="K398" s="18"/>
      <c r="L398" s="18"/>
      <c r="M398" s="18"/>
    </row>
    <row r="399" spans="4:13">
      <c r="D399" s="18"/>
      <c r="E399" s="18"/>
      <c r="F399" s="18"/>
      <c r="G399" s="18"/>
      <c r="H399" s="18"/>
      <c r="I399" s="18"/>
      <c r="J399" s="18"/>
      <c r="K399" s="18"/>
      <c r="L399" s="18"/>
      <c r="M399" s="18"/>
    </row>
    <row r="400" spans="4:13">
      <c r="D400" s="18"/>
      <c r="E400" s="18"/>
      <c r="F400" s="18"/>
      <c r="G400" s="18"/>
      <c r="H400" s="18"/>
      <c r="I400" s="18"/>
      <c r="J400" s="18"/>
      <c r="K400" s="18"/>
      <c r="L400" s="18"/>
      <c r="M400" s="18"/>
    </row>
    <row r="401" spans="4:13">
      <c r="D401" s="18"/>
      <c r="E401" s="18"/>
      <c r="F401" s="18"/>
      <c r="G401" s="18"/>
      <c r="H401" s="18"/>
      <c r="I401" s="18"/>
      <c r="J401" s="18"/>
      <c r="K401" s="18"/>
      <c r="L401" s="18"/>
      <c r="M401" s="18"/>
    </row>
    <row r="402" spans="4:13">
      <c r="D402" s="18"/>
      <c r="E402" s="18"/>
      <c r="F402" s="18"/>
      <c r="G402" s="18"/>
      <c r="H402" s="18"/>
      <c r="I402" s="18"/>
      <c r="J402" s="18"/>
      <c r="K402" s="18"/>
      <c r="L402" s="18"/>
      <c r="M402" s="18"/>
    </row>
    <row r="403" spans="4:13">
      <c r="D403" s="18"/>
      <c r="E403" s="18"/>
      <c r="F403" s="18"/>
      <c r="G403" s="18"/>
      <c r="H403" s="18"/>
      <c r="I403" s="18"/>
      <c r="J403" s="18"/>
      <c r="K403" s="18"/>
      <c r="L403" s="18"/>
      <c r="M403" s="18"/>
    </row>
    <row r="404" spans="4:13">
      <c r="D404" s="18"/>
      <c r="E404" s="18"/>
      <c r="F404" s="18"/>
      <c r="G404" s="18"/>
      <c r="H404" s="18"/>
      <c r="I404" s="18"/>
      <c r="J404" s="18"/>
      <c r="K404" s="18"/>
      <c r="L404" s="18"/>
      <c r="M404" s="18"/>
    </row>
    <row r="405" spans="4:13">
      <c r="D405" s="18"/>
      <c r="E405" s="18"/>
      <c r="F405" s="18"/>
      <c r="G405" s="18"/>
      <c r="H405" s="18"/>
      <c r="I405" s="18"/>
      <c r="J405" s="18"/>
      <c r="K405" s="18"/>
      <c r="L405" s="18"/>
      <c r="M405" s="18"/>
    </row>
    <row r="406" spans="4:13">
      <c r="D406" s="18"/>
      <c r="E406" s="18"/>
      <c r="F406" s="18"/>
      <c r="G406" s="18"/>
      <c r="H406" s="18"/>
      <c r="I406" s="18"/>
      <c r="J406" s="18"/>
      <c r="K406" s="18"/>
      <c r="L406" s="18"/>
      <c r="M406" s="18"/>
    </row>
    <row r="407" spans="4:13">
      <c r="D407" s="18"/>
      <c r="E407" s="18"/>
      <c r="F407" s="18"/>
      <c r="G407" s="18"/>
      <c r="H407" s="18"/>
      <c r="I407" s="18"/>
      <c r="J407" s="18"/>
      <c r="K407" s="18"/>
      <c r="L407" s="18"/>
      <c r="M407" s="18"/>
    </row>
    <row r="408" spans="4:13">
      <c r="D408" s="18"/>
      <c r="E408" s="18"/>
      <c r="F408" s="18"/>
      <c r="G408" s="18"/>
      <c r="H408" s="18"/>
      <c r="I408" s="18"/>
      <c r="J408" s="18"/>
      <c r="K408" s="18"/>
      <c r="L408" s="18"/>
      <c r="M408" s="18"/>
    </row>
    <row r="409" spans="4:13">
      <c r="D409" s="18"/>
      <c r="E409" s="18"/>
      <c r="F409" s="18"/>
      <c r="G409" s="18"/>
      <c r="H409" s="18"/>
      <c r="I409" s="18"/>
      <c r="J409" s="18"/>
      <c r="K409" s="18"/>
      <c r="L409" s="18"/>
      <c r="M409" s="18"/>
    </row>
    <row r="410" spans="4:13">
      <c r="D410" s="18"/>
      <c r="E410" s="18"/>
      <c r="F410" s="18"/>
      <c r="G410" s="18"/>
      <c r="H410" s="18"/>
      <c r="I410" s="18"/>
      <c r="J410" s="18"/>
      <c r="K410" s="18"/>
      <c r="L410" s="18"/>
      <c r="M410" s="18"/>
    </row>
    <row r="411" spans="4:13">
      <c r="D411" s="18"/>
      <c r="E411" s="18"/>
      <c r="F411" s="18"/>
      <c r="G411" s="18"/>
      <c r="H411" s="18"/>
      <c r="I411" s="18"/>
      <c r="J411" s="18"/>
      <c r="K411" s="18"/>
      <c r="L411" s="18"/>
      <c r="M411" s="18"/>
    </row>
    <row r="412" spans="4:13">
      <c r="D412" s="18"/>
      <c r="E412" s="18"/>
      <c r="F412" s="18"/>
      <c r="G412" s="18"/>
      <c r="H412" s="18"/>
      <c r="I412" s="18"/>
      <c r="J412" s="18"/>
      <c r="K412" s="18"/>
      <c r="L412" s="18"/>
      <c r="M412" s="18"/>
    </row>
    <row r="413" spans="4:13">
      <c r="D413" s="18"/>
      <c r="E413" s="18"/>
      <c r="F413" s="18"/>
      <c r="G413" s="18"/>
      <c r="H413" s="18"/>
      <c r="I413" s="18"/>
      <c r="J413" s="18"/>
      <c r="K413" s="18"/>
      <c r="L413" s="18"/>
      <c r="M413" s="18"/>
    </row>
    <row r="414" spans="4:13">
      <c r="D414" s="18"/>
      <c r="E414" s="18"/>
      <c r="F414" s="18"/>
      <c r="G414" s="18"/>
      <c r="H414" s="18"/>
      <c r="I414" s="18"/>
      <c r="J414" s="18"/>
      <c r="K414" s="18"/>
      <c r="L414" s="18"/>
      <c r="M414" s="18"/>
    </row>
    <row r="415" spans="4:13">
      <c r="D415" s="18"/>
      <c r="E415" s="18"/>
      <c r="F415" s="18"/>
      <c r="G415" s="18"/>
      <c r="H415" s="18"/>
      <c r="I415" s="18"/>
      <c r="J415" s="18"/>
      <c r="K415" s="18"/>
      <c r="L415" s="18"/>
      <c r="M415" s="18"/>
    </row>
    <row r="416" spans="4:13">
      <c r="D416" s="18"/>
      <c r="E416" s="18"/>
      <c r="F416" s="18"/>
      <c r="G416" s="18"/>
      <c r="H416" s="18"/>
      <c r="I416" s="18"/>
      <c r="J416" s="18"/>
      <c r="K416" s="18"/>
      <c r="L416" s="18"/>
      <c r="M416" s="18"/>
    </row>
    <row r="417" spans="4:13">
      <c r="D417" s="18"/>
      <c r="E417" s="18"/>
      <c r="F417" s="18"/>
      <c r="G417" s="18"/>
      <c r="H417" s="18"/>
      <c r="I417" s="18"/>
      <c r="J417" s="18"/>
      <c r="K417" s="18"/>
      <c r="L417" s="18"/>
      <c r="M417" s="18"/>
    </row>
    <row r="418" spans="4:13">
      <c r="D418" s="18"/>
      <c r="E418" s="18"/>
      <c r="F418" s="18"/>
      <c r="G418" s="18"/>
      <c r="H418" s="18"/>
      <c r="I418" s="18"/>
      <c r="J418" s="18"/>
      <c r="K418" s="18"/>
      <c r="L418" s="18"/>
      <c r="M418" s="18"/>
    </row>
    <row r="419" spans="4:13">
      <c r="D419" s="18"/>
      <c r="E419" s="18"/>
      <c r="F419" s="18"/>
      <c r="G419" s="18"/>
      <c r="H419" s="18"/>
      <c r="I419" s="18"/>
      <c r="J419" s="18"/>
      <c r="K419" s="18"/>
      <c r="L419" s="18"/>
      <c r="M419" s="18"/>
    </row>
    <row r="420" spans="4:13">
      <c r="D420" s="18"/>
      <c r="E420" s="18"/>
      <c r="F420" s="18"/>
      <c r="G420" s="18"/>
      <c r="H420" s="18"/>
      <c r="I420" s="18"/>
      <c r="J420" s="18"/>
      <c r="K420" s="18"/>
      <c r="L420" s="18"/>
      <c r="M420" s="18"/>
    </row>
    <row r="421" spans="4:13">
      <c r="D421" s="18"/>
      <c r="E421" s="18"/>
      <c r="F421" s="18"/>
      <c r="G421" s="18"/>
      <c r="H421" s="18"/>
      <c r="I421" s="18"/>
      <c r="J421" s="18"/>
      <c r="K421" s="18"/>
      <c r="L421" s="18"/>
      <c r="M421" s="18"/>
    </row>
    <row r="422" spans="4:13">
      <c r="D422" s="18"/>
      <c r="E422" s="18"/>
      <c r="F422" s="18"/>
      <c r="G422" s="18"/>
      <c r="H422" s="18"/>
      <c r="I422" s="18"/>
      <c r="J422" s="18"/>
      <c r="K422" s="18"/>
      <c r="L422" s="18"/>
      <c r="M422" s="18"/>
    </row>
    <row r="423" spans="4:13">
      <c r="D423" s="18"/>
      <c r="E423" s="18"/>
      <c r="F423" s="18"/>
      <c r="G423" s="18"/>
      <c r="H423" s="18"/>
      <c r="I423" s="18"/>
      <c r="J423" s="18"/>
      <c r="K423" s="18"/>
      <c r="L423" s="18"/>
      <c r="M423" s="18"/>
    </row>
    <row r="424" spans="4:13">
      <c r="D424" s="18"/>
      <c r="E424" s="18"/>
      <c r="F424" s="18"/>
      <c r="G424" s="18"/>
      <c r="H424" s="18"/>
      <c r="I424" s="18"/>
      <c r="J424" s="18"/>
      <c r="K424" s="18"/>
      <c r="L424" s="18"/>
      <c r="M424" s="18"/>
    </row>
    <row r="425" spans="4:13">
      <c r="D425" s="18"/>
      <c r="E425" s="18"/>
      <c r="F425" s="18"/>
      <c r="G425" s="18"/>
      <c r="H425" s="18"/>
      <c r="I425" s="18"/>
      <c r="J425" s="18"/>
      <c r="K425" s="18"/>
      <c r="L425" s="18"/>
      <c r="M425" s="18"/>
    </row>
    <row r="426" spans="4:13">
      <c r="D426" s="18"/>
      <c r="E426" s="18"/>
      <c r="F426" s="18"/>
      <c r="G426" s="18"/>
      <c r="H426" s="18"/>
      <c r="I426" s="18"/>
      <c r="J426" s="18"/>
      <c r="K426" s="18"/>
      <c r="L426" s="18"/>
      <c r="M426" s="18"/>
    </row>
    <row r="427" spans="4:13">
      <c r="D427" s="18"/>
      <c r="E427" s="18"/>
      <c r="F427" s="18"/>
      <c r="G427" s="18"/>
      <c r="H427" s="18"/>
      <c r="I427" s="18"/>
      <c r="J427" s="18"/>
      <c r="K427" s="18"/>
      <c r="L427" s="18"/>
      <c r="M427" s="18"/>
    </row>
    <row r="428" spans="4:13">
      <c r="D428" s="18"/>
      <c r="E428" s="18"/>
      <c r="F428" s="18"/>
      <c r="G428" s="18"/>
      <c r="H428" s="18"/>
      <c r="I428" s="18"/>
      <c r="J428" s="18"/>
      <c r="K428" s="18"/>
      <c r="L428" s="18"/>
      <c r="M428" s="18"/>
    </row>
    <row r="429" spans="4:13">
      <c r="D429" s="18"/>
      <c r="E429" s="18"/>
      <c r="F429" s="18"/>
      <c r="G429" s="18"/>
      <c r="H429" s="18"/>
      <c r="I429" s="18"/>
      <c r="J429" s="18"/>
      <c r="K429" s="18"/>
      <c r="L429" s="18"/>
      <c r="M429" s="18"/>
    </row>
    <row r="430" spans="4:13">
      <c r="D430" s="18"/>
      <c r="E430" s="18"/>
      <c r="F430" s="18"/>
      <c r="G430" s="18"/>
      <c r="H430" s="18"/>
      <c r="I430" s="18"/>
      <c r="J430" s="18"/>
      <c r="K430" s="18"/>
      <c r="L430" s="18"/>
      <c r="M430" s="18"/>
    </row>
    <row r="431" spans="4:13">
      <c r="D431" s="18"/>
      <c r="E431" s="18"/>
      <c r="F431" s="18"/>
      <c r="G431" s="18"/>
      <c r="H431" s="18"/>
      <c r="I431" s="18"/>
      <c r="J431" s="18"/>
      <c r="K431" s="18"/>
      <c r="L431" s="18"/>
      <c r="M431" s="18"/>
    </row>
    <row r="432" spans="4:13">
      <c r="D432" s="18"/>
      <c r="E432" s="18"/>
      <c r="F432" s="18"/>
      <c r="G432" s="18"/>
      <c r="H432" s="18"/>
      <c r="I432" s="18"/>
      <c r="J432" s="18"/>
      <c r="K432" s="18"/>
      <c r="L432" s="18"/>
      <c r="M432" s="18"/>
    </row>
    <row r="433" spans="4:13">
      <c r="D433" s="18"/>
      <c r="E433" s="18"/>
      <c r="F433" s="18"/>
      <c r="G433" s="18"/>
      <c r="H433" s="18"/>
      <c r="I433" s="18"/>
      <c r="J433" s="18"/>
      <c r="K433" s="18"/>
      <c r="L433" s="18"/>
      <c r="M433" s="18"/>
    </row>
    <row r="434" spans="4:13">
      <c r="D434" s="18"/>
      <c r="E434" s="18"/>
      <c r="F434" s="18"/>
      <c r="G434" s="18"/>
      <c r="H434" s="18"/>
      <c r="I434" s="18"/>
      <c r="J434" s="18"/>
      <c r="K434" s="18"/>
      <c r="L434" s="18"/>
      <c r="M434" s="18"/>
    </row>
    <row r="435" spans="4:13">
      <c r="D435" s="18"/>
      <c r="E435" s="18"/>
      <c r="F435" s="18"/>
      <c r="G435" s="18"/>
      <c r="H435" s="18"/>
      <c r="I435" s="18"/>
      <c r="J435" s="18"/>
      <c r="K435" s="18"/>
      <c r="L435" s="18"/>
      <c r="M435" s="18"/>
    </row>
    <row r="436" spans="4:13">
      <c r="D436" s="18"/>
      <c r="E436" s="18"/>
      <c r="F436" s="18"/>
      <c r="G436" s="18"/>
      <c r="H436" s="18"/>
      <c r="I436" s="18"/>
      <c r="J436" s="18"/>
      <c r="K436" s="18"/>
      <c r="L436" s="18"/>
      <c r="M436" s="18"/>
    </row>
    <row r="437" spans="4:13">
      <c r="D437" s="18"/>
      <c r="E437" s="18"/>
      <c r="F437" s="18"/>
      <c r="G437" s="18"/>
      <c r="H437" s="18"/>
      <c r="I437" s="18"/>
      <c r="J437" s="18"/>
      <c r="K437" s="18"/>
      <c r="L437" s="18"/>
      <c r="M437" s="18"/>
    </row>
    <row r="438" spans="4:13">
      <c r="D438" s="18"/>
      <c r="E438" s="18"/>
      <c r="F438" s="18"/>
      <c r="G438" s="18"/>
      <c r="H438" s="18"/>
      <c r="I438" s="18"/>
      <c r="J438" s="18"/>
      <c r="K438" s="18"/>
      <c r="L438" s="18"/>
      <c r="M438" s="18"/>
    </row>
    <row r="439" spans="4:13">
      <c r="D439" s="18"/>
      <c r="E439" s="18"/>
      <c r="F439" s="18"/>
      <c r="G439" s="18"/>
      <c r="H439" s="18"/>
      <c r="I439" s="18"/>
      <c r="J439" s="18"/>
      <c r="K439" s="18"/>
      <c r="L439" s="18"/>
      <c r="M439" s="18"/>
    </row>
    <row r="440" spans="4:13">
      <c r="D440" s="18"/>
      <c r="E440" s="18"/>
      <c r="F440" s="18"/>
      <c r="G440" s="18"/>
      <c r="H440" s="18"/>
      <c r="I440" s="18"/>
      <c r="J440" s="18"/>
      <c r="K440" s="18"/>
      <c r="L440" s="18"/>
      <c r="M440" s="18"/>
    </row>
    <row r="441" spans="4:13">
      <c r="D441" s="18"/>
      <c r="E441" s="18"/>
      <c r="F441" s="18"/>
      <c r="G441" s="18"/>
      <c r="H441" s="18"/>
      <c r="I441" s="18"/>
      <c r="J441" s="18"/>
      <c r="K441" s="18"/>
      <c r="L441" s="18"/>
      <c r="M441" s="18"/>
    </row>
    <row r="442" spans="4:13">
      <c r="D442" s="18"/>
      <c r="E442" s="18"/>
      <c r="F442" s="18"/>
      <c r="G442" s="18"/>
      <c r="H442" s="18"/>
      <c r="I442" s="18"/>
      <c r="J442" s="18"/>
      <c r="K442" s="18"/>
      <c r="L442" s="18"/>
      <c r="M442" s="18"/>
    </row>
    <row r="443" spans="4:13">
      <c r="D443" s="18"/>
      <c r="E443" s="18"/>
      <c r="F443" s="18"/>
      <c r="G443" s="18"/>
      <c r="H443" s="18"/>
      <c r="I443" s="18"/>
      <c r="J443" s="18"/>
      <c r="K443" s="18"/>
      <c r="L443" s="18"/>
      <c r="M443" s="18"/>
    </row>
    <row r="444" spans="4:13">
      <c r="D444" s="18"/>
      <c r="E444" s="18"/>
      <c r="F444" s="18"/>
      <c r="G444" s="18"/>
      <c r="H444" s="18"/>
      <c r="I444" s="18"/>
      <c r="J444" s="18"/>
      <c r="K444" s="18"/>
      <c r="L444" s="18"/>
      <c r="M444" s="18"/>
    </row>
    <row r="445" spans="4:13">
      <c r="D445" s="18"/>
      <c r="E445" s="18"/>
      <c r="F445" s="18"/>
      <c r="G445" s="18"/>
      <c r="H445" s="18"/>
      <c r="I445" s="18"/>
      <c r="J445" s="18"/>
      <c r="K445" s="18"/>
      <c r="L445" s="18"/>
      <c r="M445" s="18"/>
    </row>
    <row r="446" spans="4:13">
      <c r="D446" s="18"/>
      <c r="E446" s="18"/>
      <c r="F446" s="18"/>
      <c r="G446" s="18"/>
      <c r="H446" s="18"/>
      <c r="I446" s="18"/>
      <c r="J446" s="18"/>
      <c r="K446" s="18"/>
      <c r="L446" s="18"/>
      <c r="M446" s="18"/>
    </row>
    <row r="447" spans="4:13">
      <c r="D447" s="18"/>
      <c r="E447" s="18"/>
      <c r="F447" s="18"/>
      <c r="G447" s="18"/>
      <c r="H447" s="18"/>
      <c r="I447" s="18"/>
      <c r="J447" s="18"/>
      <c r="K447" s="18"/>
      <c r="L447" s="18"/>
      <c r="M447" s="18"/>
    </row>
    <row r="448" spans="4:13">
      <c r="D448" s="18"/>
      <c r="E448" s="18"/>
      <c r="F448" s="18"/>
      <c r="G448" s="18"/>
      <c r="H448" s="18"/>
      <c r="I448" s="18"/>
      <c r="J448" s="18"/>
      <c r="K448" s="18"/>
      <c r="L448" s="18"/>
      <c r="M448" s="18"/>
    </row>
    <row r="449" spans="4:13">
      <c r="D449" s="18"/>
      <c r="E449" s="18"/>
      <c r="F449" s="18"/>
      <c r="G449" s="18"/>
      <c r="H449" s="18"/>
      <c r="I449" s="18"/>
      <c r="J449" s="18"/>
      <c r="K449" s="18"/>
      <c r="L449" s="18"/>
      <c r="M449" s="18"/>
    </row>
    <row r="450" spans="4:13">
      <c r="D450" s="18"/>
      <c r="E450" s="18"/>
      <c r="F450" s="18"/>
      <c r="G450" s="18"/>
      <c r="H450" s="18"/>
      <c r="I450" s="18"/>
      <c r="J450" s="18"/>
      <c r="K450" s="18"/>
      <c r="L450" s="18"/>
      <c r="M450" s="18"/>
    </row>
    <row r="451" spans="4:13">
      <c r="D451" s="18"/>
      <c r="E451" s="18"/>
      <c r="F451" s="18"/>
      <c r="G451" s="18"/>
      <c r="H451" s="18"/>
      <c r="I451" s="18"/>
      <c r="J451" s="18"/>
      <c r="K451" s="18"/>
      <c r="L451" s="18"/>
      <c r="M451" s="18"/>
    </row>
    <row r="452" spans="4:13">
      <c r="D452" s="18"/>
      <c r="E452" s="18"/>
      <c r="F452" s="18"/>
      <c r="G452" s="18"/>
      <c r="H452" s="18"/>
      <c r="I452" s="18"/>
      <c r="J452" s="18"/>
      <c r="K452" s="18"/>
      <c r="L452" s="18"/>
      <c r="M452" s="18"/>
    </row>
    <row r="453" spans="4:13">
      <c r="D453" s="18"/>
      <c r="E453" s="18"/>
      <c r="F453" s="18"/>
      <c r="G453" s="18"/>
      <c r="H453" s="18"/>
      <c r="I453" s="18"/>
      <c r="J453" s="18"/>
      <c r="K453" s="18"/>
      <c r="L453" s="18"/>
      <c r="M453" s="18"/>
    </row>
    <row r="454" spans="4:13">
      <c r="D454" s="18"/>
      <c r="E454" s="18"/>
      <c r="F454" s="18"/>
      <c r="G454" s="18"/>
      <c r="H454" s="18"/>
      <c r="I454" s="18"/>
      <c r="J454" s="18"/>
      <c r="K454" s="18"/>
      <c r="L454" s="18"/>
      <c r="M454" s="18"/>
    </row>
    <row r="455" spans="4:13">
      <c r="D455" s="18"/>
      <c r="E455" s="18"/>
      <c r="F455" s="18"/>
      <c r="G455" s="18"/>
      <c r="H455" s="18"/>
      <c r="I455" s="18"/>
      <c r="J455" s="18"/>
      <c r="K455" s="18"/>
      <c r="L455" s="18"/>
      <c r="M455" s="18"/>
    </row>
    <row r="456" spans="4:13">
      <c r="D456" s="18"/>
      <c r="E456" s="18"/>
      <c r="F456" s="18"/>
      <c r="G456" s="18"/>
      <c r="H456" s="18"/>
      <c r="I456" s="18"/>
      <c r="J456" s="18"/>
      <c r="K456" s="18"/>
      <c r="L456" s="18"/>
      <c r="M456" s="18"/>
    </row>
    <row r="457" spans="4:13">
      <c r="D457" s="18"/>
      <c r="E457" s="18"/>
      <c r="F457" s="18"/>
      <c r="G457" s="18"/>
      <c r="H457" s="18"/>
      <c r="I457" s="18"/>
      <c r="J457" s="18"/>
      <c r="K457" s="18"/>
      <c r="L457" s="18"/>
      <c r="M457" s="18"/>
    </row>
    <row r="458" spans="4:13">
      <c r="D458" s="18"/>
      <c r="E458" s="18"/>
      <c r="F458" s="18"/>
      <c r="G458" s="18"/>
      <c r="H458" s="18"/>
      <c r="I458" s="18"/>
      <c r="J458" s="18"/>
      <c r="K458" s="18"/>
      <c r="L458" s="18"/>
      <c r="M458" s="18"/>
    </row>
    <row r="459" spans="4:13">
      <c r="D459" s="18"/>
      <c r="E459" s="18"/>
      <c r="F459" s="18"/>
      <c r="G459" s="18"/>
      <c r="H459" s="18"/>
      <c r="I459" s="18"/>
      <c r="J459" s="18"/>
      <c r="K459" s="18"/>
      <c r="L459" s="18"/>
      <c r="M459" s="18"/>
    </row>
    <row r="460" spans="4:13">
      <c r="D460" s="18"/>
      <c r="E460" s="18"/>
      <c r="F460" s="18"/>
      <c r="G460" s="18"/>
      <c r="H460" s="18"/>
      <c r="I460" s="18"/>
      <c r="J460" s="18"/>
      <c r="K460" s="18"/>
      <c r="L460" s="18"/>
      <c r="M460" s="18"/>
    </row>
    <row r="461" spans="4:13">
      <c r="D461" s="18"/>
      <c r="E461" s="18"/>
      <c r="F461" s="18"/>
      <c r="G461" s="18"/>
      <c r="H461" s="18"/>
      <c r="I461" s="18"/>
      <c r="J461" s="18"/>
      <c r="K461" s="18"/>
      <c r="L461" s="18"/>
      <c r="M461" s="18"/>
    </row>
    <row r="462" spans="4:13">
      <c r="D462" s="18"/>
      <c r="E462" s="18"/>
      <c r="F462" s="18"/>
      <c r="G462" s="18"/>
      <c r="H462" s="18"/>
      <c r="I462" s="18"/>
      <c r="J462" s="18"/>
      <c r="K462" s="18"/>
      <c r="L462" s="18"/>
      <c r="M462" s="18"/>
    </row>
    <row r="463" spans="4:13">
      <c r="D463" s="18"/>
      <c r="E463" s="18"/>
      <c r="F463" s="18"/>
      <c r="G463" s="18"/>
      <c r="H463" s="18"/>
      <c r="I463" s="18"/>
      <c r="J463" s="18"/>
      <c r="K463" s="18"/>
      <c r="L463" s="18"/>
      <c r="M463" s="18"/>
    </row>
    <row r="464" spans="4:13">
      <c r="D464" s="18"/>
      <c r="E464" s="18"/>
      <c r="F464" s="18"/>
      <c r="G464" s="18"/>
      <c r="H464" s="18"/>
      <c r="I464" s="18"/>
      <c r="J464" s="18"/>
      <c r="K464" s="18"/>
      <c r="L464" s="18"/>
      <c r="M464" s="18"/>
    </row>
    <row r="465" spans="4:13">
      <c r="D465" s="18"/>
      <c r="E465" s="18"/>
      <c r="F465" s="18"/>
      <c r="G465" s="18"/>
      <c r="H465" s="18"/>
      <c r="I465" s="18"/>
      <c r="J465" s="18"/>
      <c r="K465" s="18"/>
      <c r="L465" s="18"/>
      <c r="M465" s="18"/>
    </row>
    <row r="466" spans="4:13">
      <c r="D466" s="18"/>
      <c r="E466" s="18"/>
      <c r="F466" s="18"/>
      <c r="G466" s="18"/>
      <c r="H466" s="18"/>
      <c r="I466" s="18"/>
      <c r="J466" s="18"/>
      <c r="K466" s="18"/>
      <c r="L466" s="18"/>
      <c r="M466" s="18"/>
    </row>
    <row r="467" spans="4:13">
      <c r="D467" s="18"/>
      <c r="E467" s="18"/>
      <c r="F467" s="18"/>
      <c r="G467" s="18"/>
      <c r="H467" s="18"/>
      <c r="I467" s="18"/>
      <c r="J467" s="18"/>
      <c r="K467" s="18"/>
      <c r="L467" s="18"/>
      <c r="M467" s="18"/>
    </row>
    <row r="468" spans="4:13">
      <c r="D468" s="18"/>
      <c r="E468" s="18"/>
      <c r="F468" s="18"/>
      <c r="G468" s="18"/>
      <c r="H468" s="18"/>
      <c r="I468" s="18"/>
      <c r="J468" s="18"/>
      <c r="K468" s="18"/>
      <c r="L468" s="18"/>
      <c r="M468" s="18"/>
    </row>
    <row r="469" spans="4:13">
      <c r="D469" s="18"/>
      <c r="E469" s="18"/>
      <c r="F469" s="18"/>
      <c r="G469" s="18"/>
      <c r="H469" s="18"/>
      <c r="I469" s="18"/>
      <c r="J469" s="18"/>
      <c r="K469" s="18"/>
      <c r="L469" s="18"/>
      <c r="M469" s="18"/>
    </row>
    <row r="470" spans="4:13">
      <c r="D470" s="18"/>
      <c r="E470" s="18"/>
      <c r="F470" s="18"/>
      <c r="G470" s="18"/>
      <c r="H470" s="18"/>
      <c r="I470" s="18"/>
      <c r="J470" s="18"/>
      <c r="K470" s="18"/>
      <c r="L470" s="18"/>
      <c r="M470" s="18"/>
    </row>
    <row r="471" spans="4:13">
      <c r="D471" s="18"/>
      <c r="E471" s="18"/>
      <c r="F471" s="18"/>
      <c r="G471" s="18"/>
      <c r="H471" s="18"/>
      <c r="I471" s="18"/>
      <c r="J471" s="18"/>
      <c r="K471" s="18"/>
      <c r="L471" s="18"/>
      <c r="M471" s="18"/>
    </row>
    <row r="472" spans="4:13">
      <c r="D472" s="18"/>
      <c r="E472" s="18"/>
      <c r="F472" s="18"/>
      <c r="G472" s="18"/>
      <c r="H472" s="18"/>
      <c r="I472" s="18"/>
      <c r="J472" s="18"/>
      <c r="K472" s="18"/>
      <c r="L472" s="18"/>
      <c r="M472" s="18"/>
    </row>
    <row r="473" spans="4:13">
      <c r="D473" s="18"/>
      <c r="E473" s="18"/>
      <c r="F473" s="18"/>
      <c r="G473" s="18"/>
      <c r="H473" s="18"/>
      <c r="I473" s="18"/>
      <c r="J473" s="18"/>
      <c r="K473" s="18"/>
      <c r="L473" s="18"/>
      <c r="M473" s="18"/>
    </row>
    <row r="474" spans="4:13">
      <c r="D474" s="18"/>
      <c r="E474" s="18"/>
      <c r="F474" s="18"/>
      <c r="G474" s="18"/>
      <c r="H474" s="18"/>
      <c r="I474" s="18"/>
      <c r="J474" s="18"/>
      <c r="K474" s="18"/>
      <c r="L474" s="18"/>
      <c r="M474" s="18"/>
    </row>
    <row r="475" spans="4:13">
      <c r="D475" s="18"/>
      <c r="E475" s="18"/>
      <c r="F475" s="18"/>
      <c r="G475" s="18"/>
      <c r="H475" s="18"/>
      <c r="I475" s="18"/>
      <c r="J475" s="18"/>
      <c r="K475" s="18"/>
      <c r="L475" s="18"/>
      <c r="M475" s="18"/>
    </row>
    <row r="476" spans="4:13">
      <c r="D476" s="18"/>
      <c r="E476" s="18"/>
      <c r="F476" s="18"/>
      <c r="G476" s="18"/>
      <c r="H476" s="18"/>
      <c r="I476" s="18"/>
      <c r="J476" s="18"/>
      <c r="K476" s="18"/>
      <c r="L476" s="18"/>
      <c r="M476" s="18"/>
    </row>
    <row r="477" spans="4:13">
      <c r="D477" s="18"/>
      <c r="E477" s="18"/>
      <c r="F477" s="18"/>
      <c r="G477" s="18"/>
      <c r="H477" s="18"/>
      <c r="I477" s="18"/>
      <c r="J477" s="18"/>
      <c r="K477" s="18"/>
      <c r="L477" s="18"/>
      <c r="M477" s="18"/>
    </row>
    <row r="478" spans="4:13">
      <c r="D478" s="18"/>
      <c r="E478" s="18"/>
      <c r="F478" s="18"/>
      <c r="G478" s="18"/>
      <c r="H478" s="18"/>
      <c r="I478" s="18"/>
      <c r="J478" s="18"/>
      <c r="K478" s="18"/>
      <c r="L478" s="18"/>
      <c r="M478" s="18"/>
    </row>
    <row r="479" spans="4:13">
      <c r="D479" s="18"/>
      <c r="E479" s="18"/>
      <c r="F479" s="18"/>
      <c r="G479" s="18"/>
      <c r="H479" s="18"/>
      <c r="I479" s="18"/>
      <c r="J479" s="18"/>
      <c r="K479" s="18"/>
      <c r="L479" s="18"/>
      <c r="M479" s="18"/>
    </row>
    <row r="480" spans="4:13">
      <c r="D480" s="18"/>
      <c r="E480" s="18"/>
      <c r="F480" s="18"/>
      <c r="G480" s="18"/>
      <c r="H480" s="18"/>
      <c r="I480" s="18"/>
      <c r="J480" s="18"/>
      <c r="K480" s="18"/>
      <c r="L480" s="18"/>
      <c r="M480" s="18"/>
    </row>
    <row r="481" spans="4:13">
      <c r="D481" s="18"/>
      <c r="E481" s="18"/>
      <c r="F481" s="18"/>
      <c r="G481" s="18"/>
      <c r="H481" s="18"/>
      <c r="I481" s="18"/>
      <c r="J481" s="18"/>
      <c r="K481" s="18"/>
      <c r="L481" s="18"/>
      <c r="M481" s="18"/>
    </row>
    <row r="482" spans="4:13">
      <c r="D482" s="18"/>
      <c r="E482" s="18"/>
      <c r="F482" s="18"/>
      <c r="G482" s="18"/>
      <c r="H482" s="18"/>
      <c r="I482" s="18"/>
      <c r="J482" s="18"/>
      <c r="K482" s="18"/>
      <c r="L482" s="18"/>
      <c r="M482" s="18"/>
    </row>
    <row r="483" spans="4:13">
      <c r="D483" s="18"/>
      <c r="E483" s="18"/>
      <c r="F483" s="18"/>
      <c r="G483" s="18"/>
      <c r="H483" s="18"/>
      <c r="I483" s="18"/>
      <c r="J483" s="18"/>
      <c r="K483" s="18"/>
      <c r="L483" s="18"/>
      <c r="M483" s="18"/>
    </row>
    <row r="484" spans="4:13">
      <c r="D484" s="18"/>
      <c r="E484" s="18"/>
      <c r="F484" s="18"/>
      <c r="G484" s="18"/>
      <c r="H484" s="18"/>
      <c r="I484" s="18"/>
      <c r="J484" s="18"/>
      <c r="K484" s="18"/>
      <c r="L484" s="18"/>
      <c r="M484" s="18"/>
    </row>
    <row r="485" spans="4:13">
      <c r="D485" s="18"/>
      <c r="E485" s="18"/>
      <c r="F485" s="18"/>
      <c r="G485" s="18"/>
      <c r="H485" s="18"/>
      <c r="I485" s="18"/>
      <c r="J485" s="18"/>
      <c r="K485" s="18"/>
      <c r="L485" s="18"/>
      <c r="M485" s="18"/>
    </row>
    <row r="486" spans="4:13">
      <c r="D486" s="18"/>
      <c r="E486" s="18"/>
      <c r="F486" s="18"/>
      <c r="G486" s="18"/>
      <c r="H486" s="18"/>
      <c r="I486" s="18"/>
      <c r="J486" s="18"/>
      <c r="K486" s="18"/>
      <c r="L486" s="18"/>
      <c r="M486" s="18"/>
    </row>
    <row r="487" spans="4:13">
      <c r="D487" s="18"/>
      <c r="E487" s="18"/>
      <c r="F487" s="18"/>
      <c r="G487" s="18"/>
      <c r="H487" s="18"/>
      <c r="I487" s="18"/>
      <c r="J487" s="18"/>
      <c r="K487" s="18"/>
      <c r="L487" s="18"/>
      <c r="M487" s="18"/>
    </row>
    <row r="488" spans="4:13">
      <c r="D488" s="18"/>
      <c r="E488" s="18"/>
      <c r="F488" s="18"/>
      <c r="G488" s="18"/>
      <c r="H488" s="18"/>
      <c r="I488" s="18"/>
      <c r="J488" s="18"/>
      <c r="K488" s="18"/>
      <c r="L488" s="18"/>
      <c r="M488" s="18"/>
    </row>
    <row r="489" spans="4:13">
      <c r="D489" s="18"/>
      <c r="E489" s="18"/>
      <c r="F489" s="18"/>
      <c r="G489" s="18"/>
      <c r="H489" s="18"/>
      <c r="I489" s="18"/>
      <c r="J489" s="18"/>
      <c r="K489" s="18"/>
      <c r="L489" s="18"/>
      <c r="M489" s="18"/>
    </row>
    <row r="490" spans="4:13">
      <c r="D490" s="18"/>
      <c r="E490" s="18"/>
      <c r="F490" s="18"/>
      <c r="G490" s="18"/>
      <c r="H490" s="18"/>
      <c r="I490" s="18"/>
      <c r="J490" s="18"/>
      <c r="K490" s="18"/>
      <c r="L490" s="18"/>
      <c r="M490" s="18"/>
    </row>
    <row r="491" spans="4:13">
      <c r="D491" s="18"/>
      <c r="E491" s="18"/>
      <c r="F491" s="18"/>
      <c r="G491" s="18"/>
      <c r="H491" s="18"/>
      <c r="I491" s="18"/>
      <c r="J491" s="18"/>
      <c r="K491" s="18"/>
      <c r="L491" s="18"/>
      <c r="M491" s="18"/>
    </row>
    <row r="492" spans="4:13">
      <c r="D492" s="18"/>
      <c r="E492" s="18"/>
      <c r="F492" s="18"/>
      <c r="G492" s="18"/>
      <c r="H492" s="18"/>
      <c r="I492" s="18"/>
      <c r="J492" s="18"/>
      <c r="K492" s="18"/>
      <c r="L492" s="18"/>
      <c r="M492" s="18"/>
    </row>
    <row r="493" spans="4:13">
      <c r="D493" s="18"/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4:13">
      <c r="D494" s="18"/>
      <c r="E494" s="18"/>
      <c r="F494" s="18"/>
      <c r="G494" s="18"/>
      <c r="H494" s="18"/>
      <c r="I494" s="18"/>
      <c r="J494" s="18"/>
      <c r="K494" s="18"/>
      <c r="L494" s="18"/>
      <c r="M494" s="18"/>
    </row>
    <row r="495" spans="4:13">
      <c r="D495" s="18"/>
      <c r="E495" s="18"/>
      <c r="F495" s="18"/>
      <c r="G495" s="18"/>
      <c r="H495" s="18"/>
      <c r="I495" s="18"/>
      <c r="J495" s="18"/>
      <c r="K495" s="18"/>
      <c r="L495" s="18"/>
      <c r="M495" s="18"/>
    </row>
    <row r="496" spans="4:13">
      <c r="D496" s="18"/>
      <c r="E496" s="18"/>
      <c r="F496" s="18"/>
      <c r="G496" s="18"/>
      <c r="H496" s="18"/>
      <c r="I496" s="18"/>
      <c r="J496" s="18"/>
      <c r="K496" s="18"/>
      <c r="L496" s="18"/>
      <c r="M496" s="18"/>
    </row>
    <row r="497" spans="4:13">
      <c r="D497" s="18"/>
      <c r="E497" s="18"/>
      <c r="F497" s="18"/>
      <c r="G497" s="18"/>
      <c r="H497" s="18"/>
      <c r="I497" s="18"/>
      <c r="J497" s="18"/>
      <c r="K497" s="18"/>
      <c r="L497" s="18"/>
      <c r="M497" s="18"/>
    </row>
    <row r="498" spans="4:13">
      <c r="D498" s="18"/>
      <c r="E498" s="18"/>
      <c r="F498" s="18"/>
      <c r="G498" s="18"/>
      <c r="H498" s="18"/>
      <c r="I498" s="18"/>
      <c r="J498" s="18"/>
      <c r="K498" s="18"/>
      <c r="L498" s="18"/>
      <c r="M498" s="18"/>
    </row>
    <row r="499" spans="4:13">
      <c r="D499" s="18"/>
      <c r="E499" s="18"/>
      <c r="F499" s="18"/>
      <c r="G499" s="18"/>
      <c r="H499" s="18"/>
      <c r="I499" s="18"/>
      <c r="J499" s="18"/>
      <c r="K499" s="18"/>
      <c r="L499" s="18"/>
      <c r="M499" s="18"/>
    </row>
    <row r="500" spans="4:13">
      <c r="D500" s="18"/>
      <c r="E500" s="18"/>
      <c r="F500" s="18"/>
      <c r="G500" s="18"/>
      <c r="H500" s="18"/>
      <c r="I500" s="18"/>
      <c r="J500" s="18"/>
      <c r="K500" s="18"/>
      <c r="L500" s="18"/>
      <c r="M500" s="18"/>
    </row>
    <row r="501" spans="4:13">
      <c r="D501" s="18"/>
      <c r="E501" s="18"/>
      <c r="F501" s="18"/>
      <c r="G501" s="18"/>
      <c r="H501" s="18"/>
      <c r="I501" s="18"/>
      <c r="J501" s="18"/>
      <c r="K501" s="18"/>
      <c r="L501" s="18"/>
      <c r="M501" s="18"/>
    </row>
    <row r="502" spans="4:13">
      <c r="D502" s="18"/>
      <c r="E502" s="18"/>
      <c r="F502" s="18"/>
      <c r="G502" s="18"/>
      <c r="H502" s="18"/>
      <c r="I502" s="18"/>
      <c r="J502" s="18"/>
      <c r="K502" s="18"/>
      <c r="L502" s="18"/>
      <c r="M502" s="18"/>
    </row>
    <row r="503" spans="4:13">
      <c r="D503" s="18"/>
      <c r="E503" s="18"/>
      <c r="F503" s="18"/>
      <c r="G503" s="18"/>
      <c r="H503" s="18"/>
      <c r="I503" s="18"/>
      <c r="J503" s="18"/>
      <c r="K503" s="18"/>
      <c r="L503" s="18"/>
      <c r="M503" s="18"/>
    </row>
    <row r="504" spans="4:13">
      <c r="D504" s="18"/>
      <c r="E504" s="18"/>
      <c r="F504" s="18"/>
      <c r="G504" s="18"/>
      <c r="H504" s="18"/>
      <c r="I504" s="18"/>
      <c r="J504" s="18"/>
      <c r="K504" s="18"/>
      <c r="L504" s="18"/>
      <c r="M504" s="18"/>
    </row>
    <row r="505" spans="4:13">
      <c r="D505" s="18"/>
      <c r="E505" s="18"/>
      <c r="F505" s="18"/>
      <c r="G505" s="18"/>
      <c r="H505" s="18"/>
      <c r="I505" s="18"/>
      <c r="J505" s="18"/>
      <c r="K505" s="18"/>
      <c r="L505" s="18"/>
      <c r="M505" s="18"/>
    </row>
    <row r="506" spans="4:13">
      <c r="D506" s="18"/>
      <c r="E506" s="18"/>
      <c r="F506" s="18"/>
      <c r="G506" s="18"/>
      <c r="H506" s="18"/>
      <c r="I506" s="18"/>
      <c r="J506" s="18"/>
      <c r="K506" s="18"/>
      <c r="L506" s="18"/>
      <c r="M506" s="18"/>
    </row>
    <row r="507" spans="4:13">
      <c r="D507" s="18"/>
      <c r="E507" s="18"/>
      <c r="F507" s="18"/>
      <c r="G507" s="18"/>
      <c r="H507" s="18"/>
      <c r="I507" s="18"/>
      <c r="J507" s="18"/>
      <c r="K507" s="18"/>
      <c r="L507" s="18"/>
      <c r="M507" s="18"/>
    </row>
    <row r="508" spans="4:13">
      <c r="D508" s="18"/>
      <c r="E508" s="18"/>
      <c r="F508" s="18"/>
      <c r="G508" s="18"/>
      <c r="H508" s="18"/>
      <c r="I508" s="18"/>
      <c r="J508" s="18"/>
      <c r="K508" s="18"/>
      <c r="L508" s="18"/>
      <c r="M508" s="18"/>
    </row>
    <row r="509" spans="4:13">
      <c r="D509" s="18"/>
      <c r="E509" s="18"/>
      <c r="F509" s="18"/>
      <c r="G509" s="18"/>
      <c r="H509" s="18"/>
      <c r="I509" s="18"/>
      <c r="J509" s="18"/>
      <c r="K509" s="18"/>
      <c r="L509" s="18"/>
      <c r="M509" s="18"/>
    </row>
    <row r="510" spans="4:13">
      <c r="D510" s="18"/>
      <c r="E510" s="18"/>
      <c r="F510" s="18"/>
      <c r="G510" s="18"/>
      <c r="H510" s="18"/>
      <c r="I510" s="18"/>
      <c r="J510" s="18"/>
      <c r="K510" s="18"/>
      <c r="L510" s="18"/>
      <c r="M510" s="18"/>
    </row>
    <row r="511" spans="4:13">
      <c r="D511" s="18"/>
      <c r="E511" s="18"/>
      <c r="F511" s="18"/>
      <c r="G511" s="18"/>
      <c r="H511" s="18"/>
      <c r="I511" s="18"/>
      <c r="J511" s="18"/>
      <c r="K511" s="18"/>
      <c r="L511" s="18"/>
      <c r="M511" s="18"/>
    </row>
    <row r="512" spans="4:13">
      <c r="D512" s="18"/>
      <c r="E512" s="18"/>
      <c r="F512" s="18"/>
      <c r="G512" s="18"/>
      <c r="H512" s="18"/>
      <c r="I512" s="18"/>
      <c r="J512" s="18"/>
      <c r="K512" s="18"/>
      <c r="L512" s="18"/>
      <c r="M512" s="18"/>
    </row>
    <row r="513" spans="4:13">
      <c r="D513" s="18"/>
      <c r="E513" s="18"/>
      <c r="F513" s="18"/>
      <c r="G513" s="18"/>
      <c r="H513" s="18"/>
      <c r="I513" s="18"/>
      <c r="J513" s="18"/>
      <c r="K513" s="18"/>
      <c r="L513" s="18"/>
      <c r="M513" s="18"/>
    </row>
    <row r="514" spans="4:13">
      <c r="D514" s="18"/>
      <c r="E514" s="18"/>
      <c r="F514" s="18"/>
      <c r="G514" s="18"/>
      <c r="H514" s="18"/>
      <c r="I514" s="18"/>
      <c r="J514" s="18"/>
      <c r="K514" s="18"/>
      <c r="L514" s="18"/>
      <c r="M514" s="18"/>
    </row>
    <row r="515" spans="4:13">
      <c r="D515" s="18"/>
      <c r="E515" s="18"/>
      <c r="F515" s="18"/>
      <c r="G515" s="18"/>
      <c r="H515" s="18"/>
      <c r="I515" s="18"/>
      <c r="J515" s="18"/>
      <c r="K515" s="18"/>
      <c r="L515" s="18"/>
      <c r="M515" s="18"/>
    </row>
    <row r="516" spans="4:13">
      <c r="D516" s="18"/>
      <c r="E516" s="18"/>
      <c r="F516" s="18"/>
      <c r="G516" s="18"/>
      <c r="H516" s="18"/>
      <c r="I516" s="18"/>
      <c r="J516" s="18"/>
      <c r="K516" s="18"/>
      <c r="L516" s="18"/>
      <c r="M516" s="18"/>
    </row>
    <row r="517" spans="4:13">
      <c r="D517" s="18"/>
      <c r="E517" s="18"/>
      <c r="F517" s="18"/>
      <c r="G517" s="18"/>
      <c r="H517" s="18"/>
      <c r="I517" s="18"/>
      <c r="J517" s="18"/>
      <c r="K517" s="18"/>
      <c r="L517" s="18"/>
      <c r="M517" s="18"/>
    </row>
    <row r="518" spans="4:13">
      <c r="D518" s="18"/>
      <c r="E518" s="18"/>
      <c r="F518" s="18"/>
      <c r="G518" s="18"/>
      <c r="H518" s="18"/>
      <c r="I518" s="18"/>
      <c r="J518" s="18"/>
      <c r="K518" s="18"/>
      <c r="L518" s="18"/>
      <c r="M518" s="18"/>
    </row>
    <row r="519" spans="4:13">
      <c r="D519" s="18"/>
      <c r="E519" s="18"/>
      <c r="F519" s="18"/>
      <c r="G519" s="18"/>
      <c r="H519" s="18"/>
      <c r="I519" s="18"/>
      <c r="J519" s="18"/>
      <c r="K519" s="18"/>
      <c r="L519" s="18"/>
      <c r="M519" s="18"/>
    </row>
    <row r="520" spans="4:13">
      <c r="D520" s="18"/>
      <c r="E520" s="18"/>
      <c r="F520" s="18"/>
      <c r="G520" s="18"/>
      <c r="H520" s="18"/>
      <c r="I520" s="18"/>
      <c r="J520" s="18"/>
      <c r="K520" s="18"/>
      <c r="L520" s="18"/>
      <c r="M520" s="18"/>
    </row>
    <row r="521" spans="4:13">
      <c r="D521" s="18"/>
      <c r="E521" s="18"/>
      <c r="F521" s="18"/>
      <c r="G521" s="18"/>
      <c r="H521" s="18"/>
      <c r="I521" s="18"/>
      <c r="J521" s="18"/>
      <c r="K521" s="18"/>
      <c r="L521" s="18"/>
      <c r="M521" s="18"/>
    </row>
    <row r="522" spans="4:13">
      <c r="D522" s="18"/>
      <c r="E522" s="18"/>
      <c r="F522" s="18"/>
      <c r="G522" s="18"/>
      <c r="H522" s="18"/>
      <c r="I522" s="18"/>
      <c r="J522" s="18"/>
      <c r="K522" s="18"/>
      <c r="L522" s="18"/>
      <c r="M522" s="18"/>
    </row>
    <row r="523" spans="4:13">
      <c r="D523" s="18"/>
      <c r="E523" s="18"/>
      <c r="F523" s="18"/>
      <c r="G523" s="18"/>
      <c r="H523" s="18"/>
      <c r="I523" s="18"/>
      <c r="J523" s="18"/>
      <c r="K523" s="18"/>
      <c r="L523" s="18"/>
      <c r="M523" s="18"/>
    </row>
    <row r="524" spans="4:13">
      <c r="D524" s="18"/>
      <c r="E524" s="18"/>
      <c r="F524" s="18"/>
      <c r="G524" s="18"/>
      <c r="H524" s="18"/>
      <c r="I524" s="18"/>
      <c r="J524" s="18"/>
      <c r="K524" s="18"/>
      <c r="L524" s="18"/>
      <c r="M524" s="18"/>
    </row>
    <row r="525" spans="4:13">
      <c r="D525" s="18"/>
      <c r="E525" s="18"/>
      <c r="F525" s="18"/>
      <c r="G525" s="18"/>
      <c r="H525" s="18"/>
      <c r="I525" s="18"/>
      <c r="J525" s="18"/>
      <c r="K525" s="18"/>
      <c r="L525" s="18"/>
      <c r="M525" s="18"/>
    </row>
    <row r="526" spans="4:13">
      <c r="D526" s="18"/>
      <c r="E526" s="18"/>
      <c r="F526" s="18"/>
      <c r="G526" s="18"/>
      <c r="H526" s="18"/>
      <c r="I526" s="18"/>
      <c r="J526" s="18"/>
      <c r="K526" s="18"/>
      <c r="L526" s="18"/>
      <c r="M526" s="18"/>
    </row>
    <row r="527" spans="4:13">
      <c r="D527" s="18"/>
      <c r="E527" s="18"/>
      <c r="F527" s="18"/>
      <c r="G527" s="18"/>
      <c r="H527" s="18"/>
      <c r="I527" s="18"/>
      <c r="J527" s="18"/>
      <c r="K527" s="18"/>
      <c r="L527" s="18"/>
      <c r="M527" s="18"/>
    </row>
    <row r="528" spans="4:13">
      <c r="D528" s="18"/>
      <c r="E528" s="18"/>
      <c r="F528" s="18"/>
      <c r="G528" s="18"/>
      <c r="H528" s="18"/>
      <c r="I528" s="18"/>
      <c r="J528" s="18"/>
      <c r="K528" s="18"/>
      <c r="L528" s="18"/>
      <c r="M528" s="18"/>
    </row>
    <row r="529" spans="4:13">
      <c r="D529" s="18"/>
      <c r="E529" s="18"/>
      <c r="F529" s="18"/>
      <c r="G529" s="18"/>
      <c r="H529" s="18"/>
      <c r="I529" s="18"/>
      <c r="J529" s="18"/>
      <c r="K529" s="18"/>
      <c r="L529" s="18"/>
      <c r="M529" s="18"/>
    </row>
    <row r="530" spans="4:13">
      <c r="D530" s="18"/>
      <c r="E530" s="18"/>
      <c r="F530" s="18"/>
      <c r="G530" s="18"/>
      <c r="H530" s="18"/>
      <c r="I530" s="18"/>
      <c r="J530" s="18"/>
      <c r="K530" s="18"/>
      <c r="L530" s="18"/>
      <c r="M530" s="18"/>
    </row>
    <row r="531" spans="4:13">
      <c r="D531" s="18"/>
      <c r="E531" s="18"/>
      <c r="F531" s="18"/>
      <c r="G531" s="18"/>
      <c r="H531" s="18"/>
      <c r="I531" s="18"/>
      <c r="J531" s="18"/>
      <c r="K531" s="18"/>
      <c r="L531" s="18"/>
      <c r="M531" s="18"/>
    </row>
    <row r="532" spans="4:13">
      <c r="D532" s="18"/>
      <c r="E532" s="18"/>
      <c r="F532" s="18"/>
      <c r="G532" s="18"/>
      <c r="H532" s="18"/>
      <c r="I532" s="18"/>
      <c r="J532" s="18"/>
      <c r="K532" s="18"/>
      <c r="L532" s="18"/>
      <c r="M532" s="18"/>
    </row>
    <row r="533" spans="4:13">
      <c r="D533" s="18"/>
      <c r="E533" s="18"/>
      <c r="F533" s="18"/>
      <c r="G533" s="18"/>
      <c r="H533" s="18"/>
      <c r="I533" s="18"/>
      <c r="J533" s="18"/>
      <c r="K533" s="18"/>
      <c r="L533" s="18"/>
      <c r="M533" s="18"/>
    </row>
    <row r="534" spans="4:13">
      <c r="D534" s="18"/>
      <c r="E534" s="18"/>
      <c r="F534" s="18"/>
      <c r="G534" s="18"/>
      <c r="H534" s="18"/>
      <c r="I534" s="18"/>
      <c r="J534" s="18"/>
      <c r="K534" s="18"/>
      <c r="L534" s="18"/>
      <c r="M534" s="18"/>
    </row>
    <row r="535" spans="4:13">
      <c r="D535" s="18"/>
      <c r="E535" s="18"/>
      <c r="F535" s="18"/>
      <c r="G535" s="18"/>
      <c r="H535" s="18"/>
      <c r="I535" s="18"/>
      <c r="J535" s="18"/>
      <c r="K535" s="18"/>
      <c r="L535" s="18"/>
      <c r="M535" s="18"/>
    </row>
    <row r="536" spans="4:13">
      <c r="D536" s="18"/>
      <c r="E536" s="18"/>
      <c r="F536" s="18"/>
      <c r="G536" s="18"/>
      <c r="H536" s="18"/>
      <c r="I536" s="18"/>
      <c r="J536" s="18"/>
      <c r="K536" s="18"/>
      <c r="L536" s="18"/>
      <c r="M536" s="18"/>
    </row>
    <row r="537" spans="4:13">
      <c r="D537" s="18"/>
      <c r="E537" s="18"/>
      <c r="F537" s="18"/>
      <c r="G537" s="18"/>
      <c r="H537" s="18"/>
      <c r="I537" s="18"/>
      <c r="J537" s="18"/>
      <c r="K537" s="18"/>
      <c r="L537" s="18"/>
      <c r="M537" s="18"/>
    </row>
    <row r="538" spans="4:13">
      <c r="D538" s="18"/>
      <c r="E538" s="18"/>
      <c r="F538" s="18"/>
      <c r="G538" s="18"/>
      <c r="H538" s="18"/>
      <c r="I538" s="18"/>
      <c r="J538" s="18"/>
      <c r="K538" s="18"/>
      <c r="L538" s="18"/>
      <c r="M538" s="18"/>
    </row>
    <row r="539" spans="4:13">
      <c r="D539" s="18"/>
      <c r="E539" s="18"/>
      <c r="F539" s="18"/>
      <c r="G539" s="18"/>
      <c r="H539" s="18"/>
      <c r="I539" s="18"/>
      <c r="J539" s="18"/>
      <c r="K539" s="18"/>
      <c r="L539" s="18"/>
      <c r="M539" s="18"/>
    </row>
    <row r="540" spans="4:13">
      <c r="D540" s="18"/>
      <c r="E540" s="18"/>
      <c r="F540" s="18"/>
      <c r="G540" s="18"/>
      <c r="H540" s="18"/>
      <c r="I540" s="18"/>
      <c r="J540" s="18"/>
      <c r="K540" s="18"/>
      <c r="L540" s="18"/>
      <c r="M540" s="18"/>
    </row>
    <row r="541" spans="4:13">
      <c r="D541" s="18"/>
      <c r="E541" s="18"/>
      <c r="F541" s="18"/>
      <c r="G541" s="18"/>
      <c r="H541" s="18"/>
      <c r="I541" s="18"/>
      <c r="J541" s="18"/>
      <c r="K541" s="18"/>
      <c r="L541" s="18"/>
      <c r="M541" s="18"/>
    </row>
    <row r="542" spans="4:13">
      <c r="D542" s="18"/>
      <c r="E542" s="18"/>
      <c r="F542" s="18"/>
      <c r="G542" s="18"/>
      <c r="H542" s="18"/>
      <c r="I542" s="18"/>
      <c r="J542" s="18"/>
      <c r="K542" s="18"/>
      <c r="L542" s="18"/>
      <c r="M542" s="18"/>
    </row>
    <row r="543" spans="4:13">
      <c r="D543" s="18"/>
      <c r="E543" s="18"/>
      <c r="F543" s="18"/>
      <c r="G543" s="18"/>
      <c r="H543" s="18"/>
      <c r="I543" s="18"/>
      <c r="J543" s="18"/>
      <c r="K543" s="18"/>
      <c r="L543" s="18"/>
      <c r="M543" s="18"/>
    </row>
    <row r="544" spans="4:13">
      <c r="D544" s="18"/>
      <c r="E544" s="18"/>
      <c r="F544" s="18"/>
      <c r="G544" s="18"/>
      <c r="H544" s="18"/>
      <c r="I544" s="18"/>
      <c r="J544" s="18"/>
      <c r="K544" s="18"/>
      <c r="L544" s="18"/>
      <c r="M544" s="18"/>
    </row>
    <row r="545" spans="4:13">
      <c r="D545" s="18"/>
      <c r="E545" s="18"/>
      <c r="F545" s="18"/>
      <c r="G545" s="18"/>
      <c r="H545" s="18"/>
      <c r="I545" s="18"/>
      <c r="J545" s="18"/>
      <c r="K545" s="18"/>
      <c r="L545" s="18"/>
      <c r="M545" s="18"/>
    </row>
    <row r="546" spans="4:13">
      <c r="D546" s="18"/>
      <c r="E546" s="18"/>
      <c r="F546" s="18"/>
      <c r="G546" s="18"/>
      <c r="H546" s="18"/>
      <c r="I546" s="18"/>
      <c r="J546" s="18"/>
      <c r="K546" s="18"/>
      <c r="L546" s="18"/>
      <c r="M546" s="18"/>
    </row>
    <row r="547" spans="4:13">
      <c r="D547" s="18"/>
      <c r="E547" s="18"/>
      <c r="F547" s="18"/>
      <c r="G547" s="18"/>
      <c r="H547" s="18"/>
      <c r="I547" s="18"/>
      <c r="J547" s="18"/>
      <c r="K547" s="18"/>
      <c r="L547" s="18"/>
      <c r="M547" s="18"/>
    </row>
    <row r="548" spans="4:13">
      <c r="D548" s="18"/>
      <c r="E548" s="18"/>
      <c r="F548" s="18"/>
      <c r="G548" s="18"/>
      <c r="H548" s="18"/>
      <c r="I548" s="18"/>
      <c r="J548" s="18"/>
      <c r="K548" s="18"/>
      <c r="L548" s="18"/>
      <c r="M548" s="18"/>
    </row>
    <row r="549" spans="4:13">
      <c r="D549" s="18"/>
      <c r="E549" s="18"/>
      <c r="F549" s="18"/>
      <c r="G549" s="18"/>
      <c r="H549" s="18"/>
      <c r="I549" s="18"/>
      <c r="J549" s="18"/>
      <c r="K549" s="18"/>
      <c r="L549" s="18"/>
      <c r="M549" s="18"/>
    </row>
    <row r="550" spans="4:13">
      <c r="D550" s="18"/>
      <c r="E550" s="18"/>
      <c r="F550" s="18"/>
      <c r="G550" s="18"/>
      <c r="H550" s="18"/>
      <c r="I550" s="18"/>
      <c r="J550" s="18"/>
      <c r="K550" s="18"/>
      <c r="L550" s="18"/>
      <c r="M550" s="18"/>
    </row>
    <row r="551" spans="4:13">
      <c r="D551" s="18"/>
      <c r="E551" s="18"/>
      <c r="F551" s="18"/>
      <c r="G551" s="18"/>
      <c r="H551" s="18"/>
      <c r="I551" s="18"/>
      <c r="J551" s="18"/>
      <c r="K551" s="18"/>
      <c r="L551" s="18"/>
      <c r="M551" s="18"/>
    </row>
    <row r="552" spans="4:13">
      <c r="D552" s="18"/>
      <c r="E552" s="18"/>
      <c r="F552" s="18"/>
      <c r="G552" s="18"/>
      <c r="H552" s="18"/>
      <c r="I552" s="18"/>
      <c r="J552" s="18"/>
      <c r="K552" s="18"/>
      <c r="L552" s="18"/>
      <c r="M552" s="18"/>
    </row>
    <row r="553" spans="4:13">
      <c r="D553" s="18"/>
      <c r="E553" s="18"/>
      <c r="F553" s="18"/>
      <c r="G553" s="18"/>
      <c r="H553" s="18"/>
      <c r="I553" s="18"/>
      <c r="J553" s="18"/>
      <c r="K553" s="18"/>
      <c r="L553" s="18"/>
      <c r="M553" s="18"/>
    </row>
    <row r="554" spans="4:13">
      <c r="D554" s="18"/>
      <c r="E554" s="18"/>
      <c r="F554" s="18"/>
      <c r="G554" s="18"/>
      <c r="H554" s="18"/>
      <c r="I554" s="18"/>
      <c r="J554" s="18"/>
      <c r="K554" s="18"/>
      <c r="L554" s="18"/>
      <c r="M554" s="18"/>
    </row>
    <row r="555" spans="4:13">
      <c r="D555" s="18"/>
      <c r="E555" s="18"/>
      <c r="F555" s="18"/>
      <c r="G555" s="18"/>
      <c r="H555" s="18"/>
      <c r="I555" s="18"/>
      <c r="J555" s="18"/>
      <c r="K555" s="18"/>
      <c r="L555" s="18"/>
      <c r="M555" s="18"/>
    </row>
    <row r="556" spans="4:13">
      <c r="D556" s="18"/>
      <c r="E556" s="18"/>
      <c r="F556" s="18"/>
      <c r="G556" s="18"/>
      <c r="H556" s="18"/>
      <c r="I556" s="18"/>
      <c r="J556" s="18"/>
      <c r="K556" s="18"/>
      <c r="L556" s="18"/>
      <c r="M556" s="18"/>
    </row>
    <row r="557" spans="4:13">
      <c r="D557" s="18"/>
      <c r="E557" s="18"/>
      <c r="F557" s="18"/>
      <c r="G557" s="18"/>
      <c r="H557" s="18"/>
      <c r="I557" s="18"/>
      <c r="J557" s="18"/>
      <c r="K557" s="18"/>
      <c r="L557" s="18"/>
      <c r="M557" s="18"/>
    </row>
    <row r="558" spans="4:13">
      <c r="D558" s="18"/>
      <c r="E558" s="18"/>
      <c r="F558" s="18"/>
      <c r="G558" s="18"/>
      <c r="H558" s="18"/>
      <c r="I558" s="18"/>
      <c r="J558" s="18"/>
      <c r="K558" s="18"/>
      <c r="L558" s="18"/>
      <c r="M558" s="18"/>
    </row>
    <row r="559" spans="4:13">
      <c r="D559" s="18"/>
      <c r="E559" s="18"/>
      <c r="F559" s="18"/>
      <c r="G559" s="18"/>
      <c r="H559" s="18"/>
      <c r="I559" s="18"/>
      <c r="J559" s="18"/>
      <c r="K559" s="18"/>
      <c r="L559" s="18"/>
      <c r="M559" s="18"/>
    </row>
    <row r="560" spans="4:13">
      <c r="D560" s="18"/>
      <c r="E560" s="18"/>
      <c r="F560" s="18"/>
      <c r="G560" s="18"/>
      <c r="H560" s="18"/>
      <c r="I560" s="18"/>
      <c r="J560" s="18"/>
      <c r="K560" s="18"/>
      <c r="L560" s="18"/>
      <c r="M560" s="18"/>
    </row>
    <row r="561" spans="4:13">
      <c r="D561" s="18"/>
      <c r="E561" s="18"/>
      <c r="F561" s="18"/>
      <c r="G561" s="18"/>
      <c r="H561" s="18"/>
      <c r="I561" s="18"/>
      <c r="J561" s="18"/>
      <c r="K561" s="18"/>
      <c r="L561" s="18"/>
      <c r="M561" s="18"/>
    </row>
    <row r="562" spans="4:13">
      <c r="D562" s="18"/>
      <c r="E562" s="18"/>
      <c r="F562" s="18"/>
      <c r="G562" s="18"/>
      <c r="H562" s="18"/>
      <c r="I562" s="18"/>
      <c r="J562" s="18"/>
      <c r="K562" s="18"/>
      <c r="L562" s="18"/>
      <c r="M562" s="18"/>
    </row>
    <row r="563" spans="4:13">
      <c r="D563" s="18"/>
      <c r="E563" s="18"/>
      <c r="F563" s="18"/>
      <c r="G563" s="18"/>
      <c r="H563" s="18"/>
      <c r="I563" s="18"/>
      <c r="J563" s="18"/>
      <c r="K563" s="18"/>
      <c r="L563" s="18"/>
      <c r="M563" s="18"/>
    </row>
    <row r="564" spans="4:13">
      <c r="D564" s="18"/>
      <c r="E564" s="18"/>
      <c r="F564" s="18"/>
      <c r="G564" s="18"/>
      <c r="H564" s="18"/>
      <c r="I564" s="18"/>
      <c r="J564" s="18"/>
      <c r="K564" s="18"/>
      <c r="L564" s="18"/>
      <c r="M564" s="18"/>
    </row>
    <row r="565" spans="4:13">
      <c r="D565" s="18"/>
      <c r="E565" s="18"/>
      <c r="F565" s="18"/>
      <c r="G565" s="18"/>
      <c r="H565" s="18"/>
      <c r="I565" s="18"/>
      <c r="J565" s="18"/>
      <c r="K565" s="18"/>
      <c r="L565" s="18"/>
      <c r="M565" s="18"/>
    </row>
    <row r="566" spans="4:13">
      <c r="D566" s="18"/>
      <c r="E566" s="18"/>
      <c r="F566" s="18"/>
      <c r="G566" s="18"/>
      <c r="H566" s="18"/>
      <c r="I566" s="18"/>
      <c r="J566" s="18"/>
      <c r="K566" s="18"/>
      <c r="L566" s="18"/>
      <c r="M566" s="18"/>
    </row>
    <row r="567" spans="4:13">
      <c r="D567" s="18"/>
      <c r="E567" s="18"/>
      <c r="F567" s="18"/>
      <c r="G567" s="18"/>
      <c r="H567" s="18"/>
      <c r="I567" s="18"/>
      <c r="J567" s="18"/>
      <c r="K567" s="18"/>
      <c r="L567" s="18"/>
      <c r="M567" s="18"/>
    </row>
    <row r="568" spans="4:13">
      <c r="D568" s="18"/>
      <c r="E568" s="18"/>
      <c r="F568" s="18"/>
      <c r="G568" s="18"/>
      <c r="H568" s="18"/>
      <c r="I568" s="18"/>
      <c r="J568" s="18"/>
      <c r="K568" s="18"/>
      <c r="L568" s="18"/>
      <c r="M568" s="18"/>
    </row>
    <row r="569" spans="4:13">
      <c r="D569" s="18"/>
      <c r="E569" s="18"/>
      <c r="F569" s="18"/>
      <c r="G569" s="18"/>
      <c r="H569" s="18"/>
      <c r="I569" s="18"/>
      <c r="J569" s="18"/>
      <c r="K569" s="18"/>
      <c r="L569" s="18"/>
      <c r="M569" s="18"/>
    </row>
    <row r="570" spans="4:13">
      <c r="D570" s="18"/>
      <c r="E570" s="18"/>
      <c r="F570" s="18"/>
      <c r="G570" s="18"/>
      <c r="H570" s="18"/>
      <c r="I570" s="18"/>
      <c r="J570" s="18"/>
      <c r="K570" s="18"/>
      <c r="L570" s="18"/>
      <c r="M570" s="18"/>
    </row>
    <row r="571" spans="4:13">
      <c r="D571" s="18"/>
      <c r="E571" s="18"/>
      <c r="F571" s="18"/>
      <c r="G571" s="18"/>
      <c r="H571" s="18"/>
      <c r="I571" s="18"/>
      <c r="J571" s="18"/>
      <c r="K571" s="18"/>
      <c r="L571" s="18"/>
      <c r="M571" s="18"/>
    </row>
    <row r="572" spans="4:13">
      <c r="D572" s="18"/>
      <c r="E572" s="18"/>
      <c r="F572" s="18"/>
      <c r="G572" s="18"/>
      <c r="H572" s="18"/>
      <c r="I572" s="18"/>
      <c r="J572" s="18"/>
      <c r="K572" s="18"/>
      <c r="L572" s="18"/>
      <c r="M572" s="18"/>
    </row>
    <row r="573" spans="4:13">
      <c r="D573" s="18"/>
      <c r="E573" s="18"/>
      <c r="F573" s="18"/>
      <c r="G573" s="18"/>
      <c r="H573" s="18"/>
      <c r="I573" s="18"/>
      <c r="J573" s="18"/>
      <c r="K573" s="18"/>
      <c r="L573" s="18"/>
      <c r="M573" s="18"/>
    </row>
    <row r="574" spans="4:13">
      <c r="D574" s="18"/>
      <c r="E574" s="18"/>
      <c r="F574" s="18"/>
      <c r="G574" s="18"/>
      <c r="H574" s="18"/>
      <c r="I574" s="18"/>
      <c r="J574" s="18"/>
      <c r="K574" s="18"/>
      <c r="L574" s="18"/>
      <c r="M574" s="18"/>
    </row>
    <row r="575" spans="4:13">
      <c r="D575" s="18"/>
      <c r="E575" s="18"/>
      <c r="F575" s="18"/>
      <c r="G575" s="18"/>
      <c r="H575" s="18"/>
      <c r="I575" s="18"/>
      <c r="J575" s="18"/>
      <c r="K575" s="18"/>
      <c r="L575" s="18"/>
      <c r="M575" s="18"/>
    </row>
    <row r="576" spans="4:13">
      <c r="D576" s="18"/>
      <c r="E576" s="18"/>
      <c r="F576" s="18"/>
      <c r="G576" s="18"/>
      <c r="H576" s="18"/>
      <c r="I576" s="18"/>
      <c r="J576" s="18"/>
      <c r="K576" s="18"/>
      <c r="L576" s="18"/>
      <c r="M576" s="18"/>
    </row>
    <row r="577" spans="4:13">
      <c r="D577" s="18"/>
      <c r="E577" s="18"/>
      <c r="F577" s="18"/>
      <c r="G577" s="18"/>
      <c r="H577" s="18"/>
      <c r="I577" s="18"/>
      <c r="J577" s="18"/>
      <c r="K577" s="18"/>
      <c r="L577" s="18"/>
      <c r="M577" s="18"/>
    </row>
    <row r="578" spans="4:13">
      <c r="D578" s="18"/>
      <c r="E578" s="18"/>
      <c r="F578" s="18"/>
      <c r="G578" s="18"/>
      <c r="H578" s="18"/>
      <c r="I578" s="18"/>
      <c r="J578" s="18"/>
      <c r="K578" s="18"/>
      <c r="L578" s="18"/>
      <c r="M578" s="18"/>
    </row>
    <row r="579" spans="4:13">
      <c r="D579" s="18"/>
      <c r="E579" s="18"/>
      <c r="F579" s="18"/>
      <c r="G579" s="18"/>
      <c r="H579" s="18"/>
      <c r="I579" s="18"/>
      <c r="J579" s="18"/>
      <c r="K579" s="18"/>
      <c r="L579" s="18"/>
      <c r="M579" s="18"/>
    </row>
    <row r="580" spans="4:13">
      <c r="D580" s="18"/>
      <c r="E580" s="18"/>
      <c r="F580" s="18"/>
      <c r="G580" s="18"/>
      <c r="H580" s="18"/>
      <c r="I580" s="18"/>
      <c r="J580" s="18"/>
      <c r="K580" s="18"/>
      <c r="L580" s="18"/>
      <c r="M580" s="18"/>
    </row>
    <row r="581" spans="4:13">
      <c r="D581" s="18"/>
      <c r="E581" s="18"/>
      <c r="F581" s="18"/>
      <c r="G581" s="18"/>
      <c r="H581" s="18"/>
      <c r="I581" s="18"/>
      <c r="J581" s="18"/>
      <c r="K581" s="18"/>
      <c r="L581" s="18"/>
      <c r="M581" s="18"/>
    </row>
    <row r="582" spans="4:13">
      <c r="D582" s="18"/>
      <c r="E582" s="18"/>
      <c r="F582" s="18"/>
      <c r="G582" s="18"/>
      <c r="H582" s="18"/>
      <c r="I582" s="18"/>
      <c r="J582" s="18"/>
      <c r="K582" s="18"/>
      <c r="L582" s="18"/>
      <c r="M582" s="18"/>
    </row>
    <row r="583" spans="4:13">
      <c r="D583" s="18"/>
      <c r="E583" s="18"/>
      <c r="F583" s="18"/>
      <c r="G583" s="18"/>
      <c r="H583" s="18"/>
      <c r="I583" s="18"/>
      <c r="J583" s="18"/>
      <c r="K583" s="18"/>
      <c r="L583" s="18"/>
      <c r="M583" s="18"/>
    </row>
    <row r="584" spans="4:13">
      <c r="D584" s="18"/>
      <c r="E584" s="18"/>
      <c r="F584" s="18"/>
      <c r="G584" s="18"/>
      <c r="H584" s="18"/>
      <c r="I584" s="18"/>
      <c r="J584" s="18"/>
      <c r="K584" s="18"/>
      <c r="L584" s="18"/>
      <c r="M584" s="18"/>
    </row>
    <row r="585" spans="4:13">
      <c r="D585" s="18"/>
      <c r="E585" s="18"/>
      <c r="F585" s="18"/>
      <c r="G585" s="18"/>
      <c r="H585" s="18"/>
      <c r="I585" s="18"/>
      <c r="J585" s="18"/>
      <c r="K585" s="18"/>
      <c r="L585" s="18"/>
      <c r="M585" s="18"/>
    </row>
    <row r="586" spans="4:13">
      <c r="D586" s="18"/>
      <c r="E586" s="18"/>
      <c r="F586" s="18"/>
      <c r="G586" s="18"/>
      <c r="H586" s="18"/>
      <c r="I586" s="18"/>
      <c r="J586" s="18"/>
      <c r="K586" s="18"/>
      <c r="L586" s="18"/>
      <c r="M586" s="18"/>
    </row>
    <row r="587" spans="4:13">
      <c r="D587" s="18"/>
      <c r="E587" s="18"/>
      <c r="F587" s="18"/>
      <c r="G587" s="18"/>
      <c r="H587" s="18"/>
      <c r="I587" s="18"/>
      <c r="J587" s="18"/>
      <c r="K587" s="18"/>
      <c r="L587" s="18"/>
      <c r="M587" s="18"/>
    </row>
    <row r="588" spans="4:13">
      <c r="D588" s="18"/>
      <c r="E588" s="18"/>
      <c r="F588" s="18"/>
      <c r="G588" s="18"/>
      <c r="H588" s="18"/>
      <c r="I588" s="18"/>
      <c r="J588" s="18"/>
      <c r="K588" s="18"/>
      <c r="L588" s="18"/>
      <c r="M588" s="18"/>
    </row>
    <row r="589" spans="4:13">
      <c r="D589" s="18"/>
      <c r="E589" s="18"/>
      <c r="F589" s="18"/>
      <c r="G589" s="18"/>
      <c r="H589" s="18"/>
      <c r="I589" s="18"/>
      <c r="J589" s="18"/>
      <c r="K589" s="18"/>
      <c r="L589" s="18"/>
      <c r="M589" s="18"/>
    </row>
    <row r="590" spans="4:13">
      <c r="D590" s="18"/>
      <c r="E590" s="18"/>
      <c r="F590" s="18"/>
      <c r="G590" s="18"/>
      <c r="H590" s="18"/>
      <c r="I590" s="18"/>
      <c r="J590" s="18"/>
      <c r="K590" s="18"/>
      <c r="L590" s="18"/>
      <c r="M590" s="18"/>
    </row>
    <row r="591" spans="4:13">
      <c r="D591" s="18"/>
      <c r="E591" s="18"/>
      <c r="F591" s="18"/>
      <c r="G591" s="18"/>
      <c r="H591" s="18"/>
      <c r="I591" s="18"/>
      <c r="J591" s="18"/>
      <c r="K591" s="18"/>
      <c r="L591" s="18"/>
      <c r="M591" s="18"/>
    </row>
    <row r="592" spans="4:13">
      <c r="D592" s="18"/>
      <c r="E592" s="18"/>
      <c r="F592" s="18"/>
      <c r="G592" s="18"/>
      <c r="H592" s="18"/>
      <c r="I592" s="18"/>
      <c r="J592" s="18"/>
      <c r="K592" s="18"/>
      <c r="L592" s="18"/>
      <c r="M592" s="18"/>
    </row>
    <row r="593" spans="4:13">
      <c r="D593" s="18"/>
      <c r="E593" s="18"/>
      <c r="F593" s="18"/>
      <c r="G593" s="18"/>
      <c r="H593" s="18"/>
      <c r="I593" s="18"/>
      <c r="J593" s="18"/>
      <c r="K593" s="18"/>
      <c r="L593" s="18"/>
      <c r="M593" s="18"/>
    </row>
    <row r="594" spans="4:13">
      <c r="D594" s="18"/>
      <c r="E594" s="18"/>
      <c r="F594" s="18"/>
      <c r="G594" s="18"/>
      <c r="H594" s="18"/>
      <c r="I594" s="18"/>
      <c r="J594" s="18"/>
      <c r="K594" s="18"/>
      <c r="L594" s="18"/>
      <c r="M594" s="18"/>
    </row>
    <row r="595" spans="4:13">
      <c r="D595" s="18"/>
      <c r="E595" s="18"/>
      <c r="F595" s="18"/>
      <c r="G595" s="18"/>
      <c r="H595" s="18"/>
      <c r="I595" s="18"/>
      <c r="J595" s="18"/>
      <c r="K595" s="18"/>
      <c r="L595" s="18"/>
      <c r="M595" s="18"/>
    </row>
    <row r="596" spans="4:13">
      <c r="D596" s="18"/>
      <c r="E596" s="18"/>
      <c r="F596" s="18"/>
      <c r="G596" s="18"/>
      <c r="H596" s="18"/>
      <c r="I596" s="18"/>
      <c r="J596" s="18"/>
      <c r="K596" s="18"/>
      <c r="L596" s="18"/>
      <c r="M596" s="18"/>
    </row>
    <row r="597" spans="4:13">
      <c r="D597" s="18"/>
      <c r="E597" s="18"/>
      <c r="F597" s="18"/>
      <c r="G597" s="18"/>
      <c r="H597" s="18"/>
      <c r="I597" s="18"/>
      <c r="J597" s="18"/>
      <c r="K597" s="18"/>
      <c r="L597" s="18"/>
      <c r="M597" s="18"/>
    </row>
    <row r="598" spans="4:13">
      <c r="D598" s="18"/>
      <c r="E598" s="18"/>
      <c r="F598" s="18"/>
      <c r="G598" s="18"/>
      <c r="H598" s="18"/>
      <c r="I598" s="18"/>
      <c r="J598" s="18"/>
      <c r="K598" s="18"/>
      <c r="L598" s="18"/>
      <c r="M598" s="18"/>
    </row>
    <row r="599" spans="4:13">
      <c r="D599" s="18"/>
      <c r="E599" s="18"/>
      <c r="F599" s="18"/>
      <c r="G599" s="18"/>
      <c r="H599" s="18"/>
      <c r="I599" s="18"/>
      <c r="J599" s="18"/>
      <c r="K599" s="18"/>
      <c r="L599" s="18"/>
      <c r="M599" s="18"/>
    </row>
    <row r="600" spans="4:13">
      <c r="D600" s="18"/>
      <c r="E600" s="18"/>
      <c r="F600" s="18"/>
      <c r="G600" s="18"/>
      <c r="H600" s="18"/>
      <c r="I600" s="18"/>
      <c r="J600" s="18"/>
      <c r="K600" s="18"/>
      <c r="L600" s="18"/>
      <c r="M600" s="18"/>
    </row>
    <row r="601" spans="4:13">
      <c r="D601" s="18"/>
      <c r="E601" s="18"/>
      <c r="F601" s="18"/>
      <c r="G601" s="18"/>
      <c r="H601" s="18"/>
      <c r="I601" s="18"/>
      <c r="J601" s="18"/>
      <c r="K601" s="18"/>
      <c r="L601" s="18"/>
      <c r="M601" s="18"/>
    </row>
    <row r="602" spans="4:13">
      <c r="D602" s="18"/>
      <c r="E602" s="18"/>
      <c r="F602" s="18"/>
      <c r="G602" s="18"/>
      <c r="H602" s="18"/>
      <c r="I602" s="18"/>
      <c r="J602" s="18"/>
      <c r="K602" s="18"/>
      <c r="L602" s="18"/>
      <c r="M602" s="18"/>
    </row>
    <row r="603" spans="4:13">
      <c r="D603" s="18"/>
      <c r="E603" s="18"/>
      <c r="F603" s="18"/>
      <c r="G603" s="18"/>
      <c r="H603" s="18"/>
      <c r="I603" s="18"/>
      <c r="J603" s="18"/>
      <c r="K603" s="18"/>
      <c r="L603" s="18"/>
      <c r="M603" s="18"/>
    </row>
    <row r="604" spans="4:13">
      <c r="D604" s="18"/>
      <c r="E604" s="18"/>
      <c r="F604" s="18"/>
      <c r="G604" s="18"/>
      <c r="H604" s="18"/>
      <c r="I604" s="18"/>
      <c r="J604" s="18"/>
      <c r="K604" s="18"/>
      <c r="L604" s="18"/>
      <c r="M604" s="18"/>
    </row>
    <row r="605" spans="4:13">
      <c r="D605" s="18"/>
      <c r="E605" s="18"/>
      <c r="F605" s="18"/>
      <c r="G605" s="18"/>
      <c r="H605" s="18"/>
      <c r="I605" s="18"/>
      <c r="J605" s="18"/>
      <c r="K605" s="18"/>
      <c r="L605" s="18"/>
      <c r="M605" s="18"/>
    </row>
    <row r="606" spans="4:13">
      <c r="D606" s="18"/>
      <c r="E606" s="18"/>
      <c r="F606" s="18"/>
      <c r="G606" s="18"/>
      <c r="H606" s="18"/>
      <c r="I606" s="18"/>
      <c r="J606" s="18"/>
      <c r="K606" s="18"/>
      <c r="L606" s="18"/>
      <c r="M606" s="18"/>
    </row>
    <row r="607" spans="4:13">
      <c r="D607" s="18"/>
      <c r="E607" s="18"/>
      <c r="F607" s="18"/>
      <c r="G607" s="18"/>
      <c r="H607" s="18"/>
      <c r="I607" s="18"/>
      <c r="J607" s="18"/>
      <c r="K607" s="18"/>
      <c r="L607" s="18"/>
      <c r="M607" s="18"/>
    </row>
    <row r="608" spans="4:13">
      <c r="D608" s="18"/>
      <c r="E608" s="18"/>
      <c r="F608" s="18"/>
      <c r="G608" s="18"/>
      <c r="H608" s="18"/>
      <c r="I608" s="18"/>
      <c r="J608" s="18"/>
      <c r="K608" s="18"/>
      <c r="L608" s="18"/>
      <c r="M608" s="18"/>
    </row>
    <row r="609" spans="4:13">
      <c r="D609" s="18"/>
      <c r="E609" s="18"/>
      <c r="F609" s="18"/>
      <c r="G609" s="18"/>
      <c r="H609" s="18"/>
      <c r="I609" s="18"/>
      <c r="J609" s="18"/>
      <c r="K609" s="18"/>
      <c r="L609" s="18"/>
      <c r="M609" s="18"/>
    </row>
    <row r="610" spans="4:13">
      <c r="D610" s="18"/>
      <c r="E610" s="18"/>
      <c r="F610" s="18"/>
      <c r="G610" s="18"/>
      <c r="H610" s="18"/>
      <c r="I610" s="18"/>
      <c r="J610" s="18"/>
      <c r="K610" s="18"/>
      <c r="L610" s="18"/>
      <c r="M610" s="18"/>
    </row>
    <row r="611" spans="4:13">
      <c r="D611" s="18"/>
      <c r="E611" s="18"/>
      <c r="F611" s="18"/>
      <c r="G611" s="18"/>
      <c r="H611" s="18"/>
      <c r="I611" s="18"/>
      <c r="J611" s="18"/>
      <c r="K611" s="18"/>
      <c r="L611" s="18"/>
      <c r="M611" s="18"/>
    </row>
    <row r="612" spans="4:13">
      <c r="D612" s="18"/>
      <c r="E612" s="18"/>
      <c r="F612" s="18"/>
      <c r="G612" s="18"/>
      <c r="H612" s="18"/>
      <c r="I612" s="18"/>
      <c r="J612" s="18"/>
      <c r="K612" s="18"/>
      <c r="L612" s="18"/>
      <c r="M612" s="18"/>
    </row>
    <row r="613" spans="4:13">
      <c r="D613" s="18"/>
      <c r="E613" s="18"/>
      <c r="F613" s="18"/>
      <c r="G613" s="18"/>
      <c r="H613" s="18"/>
      <c r="I613" s="18"/>
      <c r="J613" s="18"/>
      <c r="K613" s="18"/>
      <c r="L613" s="18"/>
      <c r="M613" s="18"/>
    </row>
    <row r="614" spans="4:13">
      <c r="D614" s="18"/>
      <c r="E614" s="18"/>
      <c r="F614" s="18"/>
      <c r="G614" s="18"/>
      <c r="H614" s="18"/>
      <c r="I614" s="18"/>
      <c r="J614" s="18"/>
      <c r="K614" s="18"/>
      <c r="L614" s="18"/>
      <c r="M614" s="18"/>
    </row>
    <row r="615" spans="4:13">
      <c r="D615" s="18"/>
      <c r="E615" s="18"/>
      <c r="F615" s="18"/>
      <c r="G615" s="18"/>
      <c r="H615" s="18"/>
      <c r="I615" s="18"/>
      <c r="J615" s="18"/>
      <c r="K615" s="18"/>
      <c r="L615" s="18"/>
      <c r="M615" s="18"/>
    </row>
    <row r="616" spans="4:13">
      <c r="D616" s="18"/>
      <c r="E616" s="18"/>
      <c r="F616" s="18"/>
      <c r="G616" s="18"/>
      <c r="H616" s="18"/>
      <c r="I616" s="18"/>
      <c r="J616" s="18"/>
      <c r="K616" s="18"/>
      <c r="L616" s="18"/>
      <c r="M616" s="18"/>
    </row>
    <row r="617" spans="4:13">
      <c r="D617" s="18"/>
      <c r="E617" s="18"/>
      <c r="F617" s="18"/>
      <c r="G617" s="18"/>
      <c r="H617" s="18"/>
      <c r="I617" s="18"/>
      <c r="J617" s="18"/>
      <c r="K617" s="18"/>
      <c r="L617" s="18"/>
      <c r="M617" s="18"/>
    </row>
    <row r="618" spans="4:13">
      <c r="D618" s="18"/>
      <c r="E618" s="18"/>
      <c r="F618" s="18"/>
      <c r="G618" s="18"/>
      <c r="H618" s="18"/>
      <c r="I618" s="18"/>
      <c r="J618" s="18"/>
      <c r="K618" s="18"/>
      <c r="L618" s="18"/>
      <c r="M618" s="18"/>
    </row>
    <row r="619" spans="4:13">
      <c r="D619" s="18"/>
      <c r="E619" s="18"/>
      <c r="F619" s="18"/>
      <c r="G619" s="18"/>
      <c r="H619" s="18"/>
      <c r="I619" s="18"/>
      <c r="J619" s="18"/>
      <c r="K619" s="18"/>
      <c r="L619" s="18"/>
      <c r="M619" s="18"/>
    </row>
    <row r="620" spans="4:13">
      <c r="D620" s="18"/>
      <c r="E620" s="18"/>
      <c r="F620" s="18"/>
      <c r="G620" s="18"/>
      <c r="H620" s="18"/>
      <c r="I620" s="18"/>
      <c r="J620" s="18"/>
      <c r="K620" s="18"/>
      <c r="L620" s="18"/>
      <c r="M620" s="18"/>
    </row>
    <row r="621" spans="4:13">
      <c r="D621" s="18"/>
      <c r="E621" s="18"/>
      <c r="F621" s="18"/>
      <c r="G621" s="18"/>
      <c r="H621" s="18"/>
      <c r="I621" s="18"/>
      <c r="J621" s="18"/>
      <c r="K621" s="18"/>
      <c r="L621" s="18"/>
      <c r="M621" s="18"/>
    </row>
    <row r="622" spans="4:13">
      <c r="D622" s="18"/>
      <c r="E622" s="18"/>
      <c r="F622" s="18"/>
      <c r="G622" s="18"/>
      <c r="H622" s="18"/>
      <c r="I622" s="18"/>
      <c r="J622" s="18"/>
      <c r="K622" s="18"/>
      <c r="L622" s="18"/>
      <c r="M622" s="18"/>
    </row>
    <row r="623" spans="4:13">
      <c r="D623" s="18"/>
      <c r="E623" s="18"/>
      <c r="F623" s="18"/>
      <c r="G623" s="18"/>
      <c r="H623" s="18"/>
      <c r="I623" s="18"/>
      <c r="J623" s="18"/>
      <c r="K623" s="18"/>
      <c r="L623" s="18"/>
      <c r="M623" s="18"/>
    </row>
    <row r="624" spans="4:13">
      <c r="D624" s="18"/>
      <c r="E624" s="18"/>
      <c r="F624" s="18"/>
      <c r="G624" s="18"/>
      <c r="H624" s="18"/>
      <c r="I624" s="18"/>
      <c r="J624" s="18"/>
      <c r="K624" s="18"/>
      <c r="L624" s="18"/>
      <c r="M624" s="18"/>
    </row>
    <row r="625" spans="4:13">
      <c r="D625" s="18"/>
      <c r="E625" s="18"/>
      <c r="F625" s="18"/>
      <c r="G625" s="18"/>
      <c r="H625" s="18"/>
      <c r="I625" s="18"/>
      <c r="J625" s="18"/>
      <c r="K625" s="18"/>
      <c r="L625" s="18"/>
      <c r="M625" s="18"/>
    </row>
    <row r="626" spans="4:13">
      <c r="D626" s="18"/>
      <c r="E626" s="18"/>
      <c r="F626" s="18"/>
      <c r="G626" s="18"/>
      <c r="H626" s="18"/>
      <c r="I626" s="18"/>
      <c r="J626" s="18"/>
      <c r="K626" s="18"/>
      <c r="L626" s="18"/>
      <c r="M626" s="18"/>
    </row>
    <row r="627" spans="4:13">
      <c r="D627" s="18"/>
      <c r="E627" s="18"/>
      <c r="F627" s="18"/>
      <c r="G627" s="18"/>
      <c r="H627" s="18"/>
      <c r="I627" s="18"/>
      <c r="J627" s="18"/>
      <c r="K627" s="18"/>
      <c r="L627" s="18"/>
      <c r="M627" s="18"/>
    </row>
    <row r="628" spans="4:13">
      <c r="D628" s="18"/>
      <c r="E628" s="18"/>
      <c r="F628" s="18"/>
      <c r="G628" s="18"/>
      <c r="H628" s="18"/>
      <c r="I628" s="18"/>
      <c r="J628" s="18"/>
      <c r="K628" s="18"/>
      <c r="L628" s="18"/>
      <c r="M628" s="18"/>
    </row>
    <row r="629" spans="4:13">
      <c r="D629" s="18"/>
      <c r="E629" s="18"/>
      <c r="F629" s="18"/>
      <c r="G629" s="18"/>
      <c r="H629" s="18"/>
      <c r="I629" s="18"/>
      <c r="J629" s="18"/>
      <c r="K629" s="18"/>
      <c r="L629" s="18"/>
      <c r="M629" s="18"/>
    </row>
    <row r="630" spans="4:13">
      <c r="D630" s="18"/>
      <c r="E630" s="18"/>
      <c r="F630" s="18"/>
      <c r="G630" s="18"/>
      <c r="H630" s="18"/>
      <c r="I630" s="18"/>
      <c r="J630" s="18"/>
      <c r="K630" s="18"/>
      <c r="L630" s="18"/>
      <c r="M630" s="18"/>
    </row>
    <row r="631" spans="4:13">
      <c r="D631" s="18"/>
      <c r="E631" s="18"/>
      <c r="F631" s="18"/>
      <c r="G631" s="18"/>
      <c r="H631" s="18"/>
      <c r="I631" s="18"/>
      <c r="J631" s="18"/>
      <c r="K631" s="18"/>
      <c r="L631" s="18"/>
      <c r="M631" s="18"/>
    </row>
    <row r="632" spans="4:13">
      <c r="D632" s="18"/>
      <c r="E632" s="18"/>
      <c r="F632" s="18"/>
      <c r="G632" s="18"/>
      <c r="H632" s="18"/>
      <c r="I632" s="18"/>
      <c r="J632" s="18"/>
      <c r="K632" s="18"/>
      <c r="L632" s="18"/>
      <c r="M632" s="18"/>
    </row>
    <row r="633" spans="4:13">
      <c r="D633" s="18"/>
      <c r="E633" s="18"/>
      <c r="F633" s="18"/>
      <c r="G633" s="18"/>
      <c r="H633" s="18"/>
      <c r="I633" s="18"/>
      <c r="J633" s="18"/>
      <c r="K633" s="18"/>
      <c r="L633" s="18"/>
      <c r="M633" s="18"/>
    </row>
    <row r="634" spans="4:13">
      <c r="D634" s="18"/>
      <c r="E634" s="18"/>
      <c r="F634" s="18"/>
      <c r="G634" s="18"/>
      <c r="H634" s="18"/>
      <c r="I634" s="18"/>
      <c r="J634" s="18"/>
      <c r="K634" s="18"/>
      <c r="L634" s="18"/>
      <c r="M634" s="18"/>
    </row>
    <row r="635" spans="4:13">
      <c r="D635" s="18"/>
      <c r="E635" s="18"/>
      <c r="F635" s="18"/>
      <c r="G635" s="18"/>
      <c r="H635" s="18"/>
      <c r="I635" s="18"/>
      <c r="J635" s="18"/>
      <c r="K635" s="18"/>
      <c r="L635" s="18"/>
      <c r="M635" s="18"/>
    </row>
    <row r="636" spans="4:13">
      <c r="D636" s="18"/>
      <c r="E636" s="18"/>
      <c r="F636" s="18"/>
      <c r="G636" s="18"/>
      <c r="H636" s="18"/>
      <c r="I636" s="18"/>
      <c r="J636" s="18"/>
      <c r="K636" s="18"/>
      <c r="L636" s="18"/>
      <c r="M636" s="18"/>
    </row>
    <row r="637" spans="4:13">
      <c r="D637" s="18"/>
      <c r="E637" s="18"/>
      <c r="F637" s="18"/>
      <c r="G637" s="18"/>
      <c r="H637" s="18"/>
      <c r="I637" s="18"/>
      <c r="J637" s="18"/>
      <c r="K637" s="18"/>
      <c r="L637" s="18"/>
      <c r="M637" s="18"/>
    </row>
    <row r="638" spans="4:13">
      <c r="D638" s="18"/>
      <c r="E638" s="18"/>
      <c r="F638" s="18"/>
      <c r="G638" s="18"/>
      <c r="H638" s="18"/>
      <c r="I638" s="18"/>
      <c r="J638" s="18"/>
      <c r="K638" s="18"/>
      <c r="L638" s="18"/>
      <c r="M638" s="18"/>
    </row>
    <row r="639" spans="4:13">
      <c r="D639" s="18"/>
      <c r="E639" s="18"/>
      <c r="F639" s="18"/>
      <c r="G639" s="18"/>
      <c r="H639" s="18"/>
      <c r="I639" s="18"/>
      <c r="J639" s="18"/>
      <c r="K639" s="18"/>
      <c r="L639" s="18"/>
      <c r="M639" s="18"/>
    </row>
    <row r="640" spans="4:13">
      <c r="D640" s="18"/>
      <c r="E640" s="18"/>
      <c r="F640" s="18"/>
      <c r="G640" s="18"/>
      <c r="H640" s="18"/>
      <c r="I640" s="18"/>
      <c r="J640" s="18"/>
      <c r="K640" s="18"/>
      <c r="L640" s="18"/>
      <c r="M640" s="18"/>
    </row>
    <row r="641" spans="4:13">
      <c r="D641" s="18"/>
      <c r="E641" s="18"/>
      <c r="F641" s="18"/>
      <c r="G641" s="18"/>
      <c r="H641" s="18"/>
      <c r="I641" s="18"/>
      <c r="J641" s="18"/>
      <c r="K641" s="18"/>
      <c r="L641" s="18"/>
      <c r="M641" s="18"/>
    </row>
    <row r="642" spans="4:13">
      <c r="D642" s="18"/>
      <c r="E642" s="18"/>
      <c r="F642" s="18"/>
      <c r="G642" s="18"/>
      <c r="H642" s="18"/>
      <c r="I642" s="18"/>
      <c r="J642" s="18"/>
      <c r="K642" s="18"/>
      <c r="L642" s="18"/>
      <c r="M642" s="18"/>
    </row>
    <row r="643" spans="4:13">
      <c r="D643" s="18"/>
      <c r="E643" s="18"/>
      <c r="F643" s="18"/>
      <c r="G643" s="18"/>
      <c r="H643" s="18"/>
      <c r="I643" s="18"/>
      <c r="J643" s="18"/>
      <c r="K643" s="18"/>
      <c r="L643" s="18"/>
      <c r="M643" s="18"/>
    </row>
    <row r="644" spans="4:13">
      <c r="D644" s="18"/>
      <c r="E644" s="18"/>
      <c r="F644" s="18"/>
      <c r="G644" s="18"/>
      <c r="H644" s="18"/>
      <c r="I644" s="18"/>
      <c r="J644" s="18"/>
      <c r="K644" s="18"/>
      <c r="L644" s="18"/>
      <c r="M644" s="18"/>
    </row>
    <row r="645" spans="4:13">
      <c r="D645" s="18"/>
      <c r="E645" s="18"/>
      <c r="F645" s="18"/>
      <c r="G645" s="18"/>
      <c r="H645" s="18"/>
      <c r="I645" s="18"/>
      <c r="J645" s="18"/>
      <c r="K645" s="18"/>
      <c r="L645" s="18"/>
      <c r="M645" s="18"/>
    </row>
    <row r="646" spans="4:13">
      <c r="D646" s="18"/>
      <c r="E646" s="18"/>
      <c r="F646" s="18"/>
      <c r="G646" s="18"/>
      <c r="H646" s="18"/>
      <c r="I646" s="18"/>
      <c r="J646" s="18"/>
      <c r="K646" s="18"/>
      <c r="L646" s="18"/>
      <c r="M646" s="18"/>
    </row>
    <row r="647" spans="4:13">
      <c r="D647" s="18"/>
      <c r="E647" s="18"/>
      <c r="F647" s="18"/>
      <c r="G647" s="18"/>
      <c r="H647" s="18"/>
      <c r="I647" s="18"/>
      <c r="J647" s="18"/>
      <c r="K647" s="18"/>
      <c r="L647" s="18"/>
      <c r="M647" s="18"/>
    </row>
    <row r="648" spans="4:13">
      <c r="D648" s="18"/>
      <c r="E648" s="18"/>
      <c r="F648" s="18"/>
      <c r="G648" s="18"/>
      <c r="H648" s="18"/>
      <c r="I648" s="18"/>
      <c r="J648" s="18"/>
      <c r="K648" s="18"/>
      <c r="L648" s="18"/>
      <c r="M648" s="18"/>
    </row>
    <row r="649" spans="4:13">
      <c r="D649" s="18"/>
      <c r="E649" s="18"/>
      <c r="F649" s="18"/>
      <c r="G649" s="18"/>
      <c r="H649" s="18"/>
      <c r="I649" s="18"/>
      <c r="J649" s="18"/>
      <c r="K649" s="18"/>
      <c r="L649" s="18"/>
      <c r="M649" s="18"/>
    </row>
    <row r="650" spans="4:13">
      <c r="D650" s="18"/>
      <c r="E650" s="18"/>
      <c r="F650" s="18"/>
      <c r="G650" s="18"/>
      <c r="H650" s="18"/>
      <c r="I650" s="18"/>
      <c r="J650" s="18"/>
      <c r="K650" s="18"/>
      <c r="L650" s="18"/>
      <c r="M650" s="18"/>
    </row>
    <row r="651" spans="4:13">
      <c r="D651" s="18"/>
      <c r="E651" s="18"/>
      <c r="F651" s="18"/>
      <c r="G651" s="18"/>
      <c r="H651" s="18"/>
      <c r="I651" s="18"/>
      <c r="J651" s="18"/>
      <c r="K651" s="18"/>
      <c r="L651" s="18"/>
      <c r="M651" s="18"/>
    </row>
    <row r="652" spans="4:13">
      <c r="D652" s="18"/>
      <c r="E652" s="18"/>
      <c r="F652" s="18"/>
      <c r="G652" s="18"/>
      <c r="H652" s="18"/>
      <c r="I652" s="18"/>
      <c r="J652" s="18"/>
      <c r="K652" s="18"/>
      <c r="L652" s="18"/>
      <c r="M652" s="18"/>
    </row>
    <row r="653" spans="4:13">
      <c r="D653" s="18"/>
      <c r="E653" s="18"/>
      <c r="F653" s="18"/>
      <c r="G653" s="18"/>
      <c r="H653" s="18"/>
      <c r="I653" s="18"/>
      <c r="J653" s="18"/>
      <c r="K653" s="18"/>
      <c r="L653" s="18"/>
      <c r="M653" s="18"/>
    </row>
    <row r="654" spans="4:13">
      <c r="D654" s="18"/>
      <c r="E654" s="18"/>
      <c r="F654" s="18"/>
      <c r="G654" s="18"/>
      <c r="H654" s="18"/>
      <c r="I654" s="18"/>
      <c r="J654" s="18"/>
      <c r="K654" s="18"/>
      <c r="L654" s="18"/>
      <c r="M654" s="18"/>
    </row>
    <row r="655" spans="4:13">
      <c r="D655" s="18"/>
      <c r="E655" s="18"/>
      <c r="F655" s="18"/>
      <c r="G655" s="18"/>
      <c r="H655" s="18"/>
      <c r="I655" s="18"/>
      <c r="J655" s="18"/>
      <c r="K655" s="18"/>
      <c r="L655" s="18"/>
      <c r="M655" s="18"/>
    </row>
    <row r="656" spans="4:13">
      <c r="D656" s="18"/>
      <c r="E656" s="18"/>
      <c r="F656" s="18"/>
      <c r="G656" s="18"/>
      <c r="H656" s="18"/>
      <c r="I656" s="18"/>
      <c r="J656" s="18"/>
      <c r="K656" s="18"/>
      <c r="L656" s="18"/>
      <c r="M656" s="18"/>
    </row>
    <row r="657" spans="4:13">
      <c r="D657" s="18"/>
      <c r="E657" s="18"/>
      <c r="F657" s="18"/>
      <c r="G657" s="18"/>
      <c r="H657" s="18"/>
      <c r="I657" s="18"/>
      <c r="J657" s="18"/>
      <c r="K657" s="18"/>
      <c r="L657" s="18"/>
      <c r="M657" s="18"/>
    </row>
    <row r="658" spans="4:13">
      <c r="D658" s="18"/>
      <c r="E658" s="18"/>
      <c r="F658" s="18"/>
      <c r="G658" s="18"/>
      <c r="H658" s="18"/>
      <c r="I658" s="18"/>
      <c r="J658" s="18"/>
      <c r="K658" s="18"/>
      <c r="L658" s="18"/>
      <c r="M658" s="18"/>
    </row>
    <row r="659" spans="4:13">
      <c r="D659" s="18"/>
      <c r="E659" s="18"/>
      <c r="F659" s="18"/>
      <c r="G659" s="18"/>
      <c r="H659" s="18"/>
      <c r="I659" s="18"/>
      <c r="J659" s="18"/>
      <c r="K659" s="18"/>
      <c r="L659" s="18"/>
      <c r="M659" s="18"/>
    </row>
    <row r="660" spans="4:13">
      <c r="D660" s="18"/>
      <c r="E660" s="18"/>
      <c r="F660" s="18"/>
      <c r="G660" s="18"/>
      <c r="H660" s="18"/>
      <c r="I660" s="18"/>
      <c r="J660" s="18"/>
      <c r="K660" s="18"/>
      <c r="L660" s="18"/>
      <c r="M660" s="18"/>
    </row>
    <row r="661" spans="4:13">
      <c r="D661" s="18"/>
      <c r="E661" s="18"/>
      <c r="F661" s="18"/>
      <c r="G661" s="18"/>
      <c r="H661" s="18"/>
      <c r="I661" s="18"/>
      <c r="J661" s="18"/>
      <c r="K661" s="18"/>
      <c r="L661" s="18"/>
      <c r="M661" s="18"/>
    </row>
    <row r="662" spans="4:13">
      <c r="D662" s="18"/>
      <c r="E662" s="18"/>
      <c r="F662" s="18"/>
      <c r="G662" s="18"/>
      <c r="H662" s="18"/>
      <c r="I662" s="18"/>
      <c r="J662" s="18"/>
      <c r="K662" s="18"/>
      <c r="L662" s="18"/>
      <c r="M662" s="18"/>
    </row>
    <row r="663" spans="4:13">
      <c r="D663" s="18"/>
      <c r="E663" s="18"/>
      <c r="F663" s="18"/>
      <c r="G663" s="18"/>
      <c r="H663" s="18"/>
      <c r="I663" s="18"/>
      <c r="J663" s="18"/>
      <c r="K663" s="18"/>
      <c r="L663" s="18"/>
      <c r="M663" s="18"/>
    </row>
    <row r="664" spans="4:13">
      <c r="D664" s="18"/>
      <c r="E664" s="18"/>
      <c r="F664" s="18"/>
      <c r="G664" s="18"/>
      <c r="H664" s="18"/>
      <c r="I664" s="18"/>
      <c r="J664" s="18"/>
      <c r="K664" s="18"/>
      <c r="L664" s="18"/>
      <c r="M664" s="18"/>
    </row>
    <row r="665" spans="4:13">
      <c r="D665" s="18"/>
      <c r="E665" s="18"/>
      <c r="F665" s="18"/>
      <c r="G665" s="18"/>
      <c r="H665" s="18"/>
      <c r="I665" s="18"/>
      <c r="J665" s="18"/>
      <c r="K665" s="18"/>
      <c r="L665" s="18"/>
      <c r="M665" s="18"/>
    </row>
    <row r="666" spans="4:13">
      <c r="D666" s="18"/>
      <c r="E666" s="18"/>
      <c r="F666" s="18"/>
      <c r="G666" s="18"/>
      <c r="H666" s="18"/>
      <c r="I666" s="18"/>
      <c r="J666" s="18"/>
      <c r="K666" s="18"/>
      <c r="L666" s="18"/>
      <c r="M666" s="18"/>
    </row>
    <row r="667" spans="4:13">
      <c r="D667" s="18"/>
      <c r="E667" s="18"/>
      <c r="F667" s="18"/>
      <c r="G667" s="18"/>
      <c r="H667" s="18"/>
      <c r="I667" s="18"/>
      <c r="J667" s="18"/>
      <c r="K667" s="18"/>
      <c r="L667" s="18"/>
      <c r="M667" s="18"/>
    </row>
    <row r="668" spans="4:13">
      <c r="D668" s="18"/>
      <c r="E668" s="18"/>
      <c r="F668" s="18"/>
      <c r="G668" s="18"/>
      <c r="H668" s="18"/>
      <c r="I668" s="18"/>
      <c r="J668" s="18"/>
      <c r="K668" s="18"/>
      <c r="L668" s="18"/>
      <c r="M668" s="18"/>
    </row>
    <row r="669" spans="4:13">
      <c r="D669" s="18"/>
      <c r="E669" s="18"/>
      <c r="F669" s="18"/>
      <c r="G669" s="18"/>
      <c r="H669" s="18"/>
      <c r="I669" s="18"/>
      <c r="J669" s="18"/>
      <c r="K669" s="18"/>
      <c r="L669" s="18"/>
      <c r="M669" s="18"/>
    </row>
    <row r="670" spans="4:13">
      <c r="D670" s="18"/>
      <c r="E670" s="18"/>
      <c r="F670" s="18"/>
      <c r="G670" s="18"/>
      <c r="H670" s="18"/>
      <c r="I670" s="18"/>
      <c r="J670" s="18"/>
      <c r="K670" s="18"/>
      <c r="L670" s="18"/>
      <c r="M670" s="18"/>
    </row>
    <row r="671" spans="4:13">
      <c r="D671" s="18"/>
      <c r="E671" s="18"/>
      <c r="F671" s="18"/>
      <c r="G671" s="18"/>
      <c r="H671" s="18"/>
      <c r="I671" s="18"/>
      <c r="J671" s="18"/>
      <c r="K671" s="18"/>
      <c r="L671" s="18"/>
      <c r="M671" s="18"/>
    </row>
    <row r="672" spans="4:13">
      <c r="D672" s="18"/>
      <c r="E672" s="18"/>
      <c r="F672" s="18"/>
      <c r="G672" s="18"/>
      <c r="H672" s="18"/>
      <c r="I672" s="18"/>
      <c r="J672" s="18"/>
      <c r="K672" s="18"/>
      <c r="L672" s="18"/>
      <c r="M672" s="18"/>
    </row>
    <row r="673" spans="4:13">
      <c r="D673" s="18"/>
      <c r="E673" s="18"/>
      <c r="F673" s="18"/>
      <c r="G673" s="18"/>
      <c r="H673" s="18"/>
      <c r="I673" s="18"/>
      <c r="J673" s="18"/>
      <c r="K673" s="18"/>
      <c r="L673" s="18"/>
      <c r="M673" s="18"/>
    </row>
    <row r="674" spans="4:13">
      <c r="D674" s="18"/>
      <c r="E674" s="18"/>
      <c r="F674" s="18"/>
      <c r="G674" s="18"/>
      <c r="H674" s="18"/>
      <c r="I674" s="18"/>
      <c r="J674" s="18"/>
      <c r="K674" s="18"/>
      <c r="L674" s="18"/>
      <c r="M674" s="18"/>
    </row>
    <row r="675" spans="4:13">
      <c r="D675" s="18"/>
      <c r="E675" s="18"/>
      <c r="F675" s="18"/>
      <c r="G675" s="18"/>
      <c r="H675" s="18"/>
      <c r="I675" s="18"/>
      <c r="J675" s="18"/>
      <c r="K675" s="18"/>
      <c r="L675" s="18"/>
      <c r="M675" s="18"/>
    </row>
    <row r="676" spans="4:13">
      <c r="D676" s="18"/>
      <c r="E676" s="18"/>
      <c r="F676" s="18"/>
      <c r="G676" s="18"/>
      <c r="H676" s="18"/>
      <c r="I676" s="18"/>
      <c r="J676" s="18"/>
      <c r="K676" s="18"/>
      <c r="L676" s="18"/>
      <c r="M676" s="18"/>
    </row>
    <row r="677" spans="4:13">
      <c r="D677" s="18"/>
      <c r="E677" s="18"/>
      <c r="F677" s="18"/>
      <c r="G677" s="18"/>
      <c r="H677" s="18"/>
      <c r="I677" s="18"/>
      <c r="J677" s="18"/>
      <c r="K677" s="18"/>
      <c r="L677" s="18"/>
      <c r="M677" s="18"/>
    </row>
    <row r="678" spans="4:13">
      <c r="D678" s="18"/>
      <c r="E678" s="18"/>
      <c r="F678" s="18"/>
      <c r="G678" s="18"/>
      <c r="H678" s="18"/>
      <c r="I678" s="18"/>
      <c r="J678" s="18"/>
      <c r="K678" s="18"/>
      <c r="L678" s="18"/>
      <c r="M678" s="18"/>
    </row>
    <row r="679" spans="4:13">
      <c r="D679" s="18"/>
      <c r="E679" s="18"/>
      <c r="F679" s="18"/>
      <c r="G679" s="18"/>
      <c r="H679" s="18"/>
      <c r="I679" s="18"/>
      <c r="J679" s="18"/>
      <c r="K679" s="18"/>
      <c r="L679" s="18"/>
      <c r="M679" s="18"/>
    </row>
    <row r="680" spans="4:13">
      <c r="D680" s="18"/>
      <c r="E680" s="18"/>
      <c r="F680" s="18"/>
      <c r="G680" s="18"/>
      <c r="H680" s="18"/>
      <c r="I680" s="18"/>
      <c r="J680" s="18"/>
      <c r="K680" s="18"/>
      <c r="L680" s="18"/>
      <c r="M680" s="18"/>
    </row>
    <row r="681" spans="4:13">
      <c r="D681" s="18"/>
      <c r="E681" s="18"/>
      <c r="F681" s="18"/>
      <c r="G681" s="18"/>
      <c r="H681" s="18"/>
      <c r="I681" s="18"/>
      <c r="J681" s="18"/>
      <c r="K681" s="18"/>
      <c r="L681" s="18"/>
      <c r="M681" s="18"/>
    </row>
    <row r="682" spans="4:13">
      <c r="D682" s="18"/>
      <c r="E682" s="18"/>
      <c r="F682" s="18"/>
      <c r="G682" s="18"/>
      <c r="H682" s="18"/>
      <c r="I682" s="18"/>
      <c r="J682" s="18"/>
      <c r="K682" s="18"/>
      <c r="L682" s="18"/>
      <c r="M682" s="18"/>
    </row>
    <row r="683" spans="4:13">
      <c r="D683" s="18"/>
      <c r="E683" s="18"/>
      <c r="F683" s="18"/>
      <c r="G683" s="18"/>
      <c r="H683" s="18"/>
      <c r="I683" s="18"/>
      <c r="J683" s="18"/>
      <c r="K683" s="18"/>
      <c r="L683" s="18"/>
      <c r="M683" s="18"/>
    </row>
    <row r="684" spans="4:13">
      <c r="D684" s="18"/>
      <c r="E684" s="18"/>
      <c r="F684" s="18"/>
      <c r="G684" s="18"/>
      <c r="H684" s="18"/>
      <c r="I684" s="18"/>
      <c r="J684" s="18"/>
      <c r="K684" s="18"/>
      <c r="L684" s="18"/>
      <c r="M684" s="18"/>
    </row>
    <row r="685" spans="4:13">
      <c r="D685" s="18"/>
      <c r="E685" s="18"/>
      <c r="F685" s="18"/>
      <c r="G685" s="18"/>
      <c r="H685" s="18"/>
      <c r="I685" s="18"/>
      <c r="J685" s="18"/>
      <c r="K685" s="18"/>
      <c r="L685" s="18"/>
      <c r="M685" s="18"/>
    </row>
    <row r="686" spans="4:13">
      <c r="D686" s="18"/>
      <c r="E686" s="18"/>
      <c r="F686" s="18"/>
      <c r="G686" s="18"/>
      <c r="H686" s="18"/>
      <c r="I686" s="18"/>
      <c r="J686" s="18"/>
      <c r="K686" s="18"/>
      <c r="L686" s="18"/>
      <c r="M686" s="18"/>
    </row>
    <row r="687" spans="4:13">
      <c r="D687" s="18"/>
      <c r="E687" s="18"/>
      <c r="F687" s="18"/>
      <c r="G687" s="18"/>
      <c r="H687" s="18"/>
      <c r="I687" s="18"/>
      <c r="J687" s="18"/>
      <c r="K687" s="18"/>
      <c r="L687" s="18"/>
      <c r="M687" s="18"/>
    </row>
    <row r="688" spans="4:13">
      <c r="D688" s="18"/>
      <c r="E688" s="18"/>
      <c r="F688" s="18"/>
      <c r="G688" s="18"/>
      <c r="H688" s="18"/>
      <c r="I688" s="18"/>
      <c r="J688" s="18"/>
      <c r="K688" s="18"/>
      <c r="L688" s="18"/>
      <c r="M688" s="18"/>
    </row>
    <row r="689" spans="4:13">
      <c r="D689" s="18"/>
      <c r="E689" s="18"/>
      <c r="F689" s="18"/>
      <c r="G689" s="18"/>
      <c r="H689" s="18"/>
      <c r="I689" s="18"/>
      <c r="J689" s="18"/>
      <c r="K689" s="18"/>
      <c r="L689" s="18"/>
      <c r="M689" s="18"/>
    </row>
    <row r="690" spans="4:13">
      <c r="D690" s="18"/>
      <c r="E690" s="18"/>
      <c r="F690" s="18"/>
      <c r="G690" s="18"/>
      <c r="H690" s="18"/>
      <c r="I690" s="18"/>
      <c r="J690" s="18"/>
      <c r="K690" s="18"/>
      <c r="L690" s="18"/>
      <c r="M690" s="18"/>
    </row>
    <row r="691" spans="4:13">
      <c r="D691" s="18"/>
      <c r="E691" s="18"/>
      <c r="F691" s="18"/>
      <c r="G691" s="18"/>
      <c r="H691" s="18"/>
      <c r="I691" s="18"/>
      <c r="J691" s="18"/>
      <c r="K691" s="18"/>
      <c r="L691" s="18"/>
      <c r="M691" s="18"/>
    </row>
    <row r="692" spans="4:13">
      <c r="D692" s="18"/>
      <c r="E692" s="18"/>
      <c r="F692" s="18"/>
      <c r="G692" s="18"/>
      <c r="H692" s="18"/>
      <c r="I692" s="18"/>
      <c r="J692" s="18"/>
      <c r="K692" s="18"/>
      <c r="L692" s="18"/>
      <c r="M692" s="18"/>
    </row>
    <row r="693" spans="4:13">
      <c r="D693" s="18"/>
      <c r="E693" s="18"/>
      <c r="F693" s="18"/>
      <c r="G693" s="18"/>
      <c r="H693" s="18"/>
      <c r="I693" s="18"/>
      <c r="J693" s="18"/>
      <c r="K693" s="18"/>
      <c r="L693" s="18"/>
      <c r="M693" s="18"/>
    </row>
    <row r="694" spans="4:13">
      <c r="D694" s="18"/>
      <c r="E694" s="18"/>
      <c r="F694" s="18"/>
      <c r="G694" s="18"/>
      <c r="H694" s="18"/>
      <c r="I694" s="18"/>
      <c r="J694" s="18"/>
      <c r="K694" s="18"/>
      <c r="L694" s="18"/>
      <c r="M694" s="18"/>
    </row>
    <row r="695" spans="4:13">
      <c r="D695" s="18"/>
      <c r="E695" s="18"/>
      <c r="F695" s="18"/>
      <c r="G695" s="18"/>
      <c r="H695" s="18"/>
      <c r="I695" s="18"/>
      <c r="J695" s="18"/>
      <c r="K695" s="18"/>
      <c r="L695" s="18"/>
      <c r="M695" s="18"/>
    </row>
    <row r="696" spans="4:13">
      <c r="D696" s="18"/>
      <c r="E696" s="18"/>
      <c r="F696" s="18"/>
      <c r="G696" s="18"/>
      <c r="H696" s="18"/>
      <c r="I696" s="18"/>
      <c r="J696" s="18"/>
      <c r="K696" s="18"/>
      <c r="L696" s="18"/>
      <c r="M696" s="18"/>
    </row>
    <row r="697" spans="4:13">
      <c r="D697" s="18"/>
      <c r="E697" s="18"/>
      <c r="F697" s="18"/>
      <c r="G697" s="18"/>
      <c r="H697" s="18"/>
      <c r="I697" s="18"/>
      <c r="J697" s="18"/>
      <c r="K697" s="18"/>
      <c r="L697" s="18"/>
      <c r="M697" s="18"/>
    </row>
    <row r="698" spans="4:13">
      <c r="D698" s="18"/>
      <c r="E698" s="18"/>
      <c r="F698" s="18"/>
      <c r="G698" s="18"/>
      <c r="H698" s="18"/>
      <c r="I698" s="18"/>
      <c r="J698" s="18"/>
      <c r="K698" s="18"/>
      <c r="L698" s="18"/>
      <c r="M698" s="18"/>
    </row>
    <row r="699" spans="4:13">
      <c r="D699" s="18"/>
      <c r="E699" s="18"/>
      <c r="F699" s="18"/>
      <c r="G699" s="18"/>
      <c r="H699" s="18"/>
      <c r="I699" s="18"/>
      <c r="J699" s="18"/>
      <c r="K699" s="18"/>
      <c r="L699" s="18"/>
      <c r="M699" s="18"/>
    </row>
    <row r="700" spans="4:13">
      <c r="D700" s="18"/>
      <c r="E700" s="18"/>
      <c r="F700" s="18"/>
      <c r="G700" s="18"/>
      <c r="H700" s="18"/>
      <c r="I700" s="18"/>
      <c r="J700" s="18"/>
      <c r="K700" s="18"/>
      <c r="L700" s="18"/>
      <c r="M700" s="18"/>
    </row>
    <row r="701" spans="4:13">
      <c r="D701" s="18"/>
      <c r="E701" s="18"/>
      <c r="F701" s="18"/>
      <c r="G701" s="18"/>
      <c r="H701" s="18"/>
      <c r="I701" s="18"/>
      <c r="J701" s="18"/>
      <c r="K701" s="18"/>
      <c r="L701" s="18"/>
      <c r="M701" s="18"/>
    </row>
    <row r="702" spans="4:13">
      <c r="D702" s="18"/>
      <c r="E702" s="18"/>
      <c r="F702" s="18"/>
      <c r="G702" s="18"/>
      <c r="H702" s="18"/>
      <c r="I702" s="18"/>
      <c r="J702" s="18"/>
      <c r="K702" s="18"/>
      <c r="L702" s="18"/>
      <c r="M702" s="18"/>
    </row>
    <row r="703" spans="4:13">
      <c r="D703" s="18"/>
      <c r="E703" s="18"/>
      <c r="F703" s="18"/>
      <c r="G703" s="18"/>
      <c r="H703" s="18"/>
      <c r="I703" s="18"/>
      <c r="J703" s="18"/>
      <c r="K703" s="18"/>
      <c r="L703" s="18"/>
      <c r="M703" s="18"/>
    </row>
    <row r="704" spans="4:13">
      <c r="D704" s="18"/>
      <c r="E704" s="18"/>
      <c r="F704" s="18"/>
      <c r="G704" s="18"/>
      <c r="H704" s="18"/>
      <c r="I704" s="18"/>
      <c r="J704" s="18"/>
      <c r="K704" s="18"/>
      <c r="L704" s="18"/>
      <c r="M704" s="18"/>
    </row>
    <row r="705" spans="4:13">
      <c r="D705" s="18"/>
      <c r="E705" s="18"/>
      <c r="F705" s="18"/>
      <c r="G705" s="18"/>
      <c r="H705" s="18"/>
      <c r="I705" s="18"/>
      <c r="J705" s="18"/>
      <c r="K705" s="18"/>
      <c r="L705" s="18"/>
      <c r="M705" s="18"/>
    </row>
    <row r="706" spans="4:13">
      <c r="D706" s="18"/>
      <c r="E706" s="18"/>
      <c r="F706" s="18"/>
      <c r="G706" s="18"/>
      <c r="H706" s="18"/>
      <c r="I706" s="18"/>
      <c r="J706" s="18"/>
      <c r="K706" s="18"/>
      <c r="L706" s="18"/>
      <c r="M706" s="18"/>
    </row>
    <row r="707" spans="4:13">
      <c r="D707" s="18"/>
      <c r="E707" s="18"/>
      <c r="F707" s="18"/>
      <c r="G707" s="18"/>
      <c r="H707" s="18"/>
      <c r="I707" s="18"/>
      <c r="J707" s="18"/>
      <c r="K707" s="18"/>
      <c r="L707" s="18"/>
      <c r="M707" s="18"/>
    </row>
    <row r="708" spans="4:13">
      <c r="D708" s="18"/>
      <c r="E708" s="18"/>
      <c r="F708" s="18"/>
      <c r="G708" s="18"/>
      <c r="H708" s="18"/>
      <c r="I708" s="18"/>
      <c r="J708" s="18"/>
      <c r="K708" s="18"/>
      <c r="L708" s="18"/>
      <c r="M708" s="18"/>
    </row>
    <row r="709" spans="4:13">
      <c r="D709" s="18"/>
      <c r="E709" s="18"/>
      <c r="F709" s="18"/>
      <c r="G709" s="18"/>
      <c r="H709" s="18"/>
      <c r="I709" s="18"/>
      <c r="J709" s="18"/>
      <c r="K709" s="18"/>
      <c r="L709" s="18"/>
      <c r="M709" s="18"/>
    </row>
    <row r="710" spans="4:13">
      <c r="D710" s="18"/>
      <c r="E710" s="18"/>
      <c r="F710" s="18"/>
      <c r="G710" s="18"/>
      <c r="H710" s="18"/>
      <c r="I710" s="18"/>
      <c r="J710" s="18"/>
      <c r="K710" s="18"/>
      <c r="L710" s="18"/>
      <c r="M710" s="18"/>
    </row>
    <row r="711" spans="4:13">
      <c r="D711" s="18"/>
      <c r="E711" s="18"/>
      <c r="F711" s="18"/>
      <c r="G711" s="18"/>
      <c r="H711" s="18"/>
      <c r="I711" s="18"/>
      <c r="J711" s="18"/>
      <c r="K711" s="18"/>
      <c r="L711" s="18"/>
      <c r="M711" s="18"/>
    </row>
    <row r="712" spans="4:13">
      <c r="D712" s="18"/>
      <c r="E712" s="18"/>
      <c r="F712" s="18"/>
      <c r="G712" s="18"/>
      <c r="H712" s="18"/>
      <c r="I712" s="18"/>
      <c r="J712" s="18"/>
      <c r="K712" s="18"/>
      <c r="L712" s="18"/>
      <c r="M712" s="18"/>
    </row>
    <row r="713" spans="4:13">
      <c r="D713" s="18"/>
      <c r="E713" s="18"/>
      <c r="F713" s="18"/>
      <c r="G713" s="18"/>
      <c r="H713" s="18"/>
      <c r="I713" s="18"/>
      <c r="J713" s="18"/>
      <c r="K713" s="18"/>
      <c r="L713" s="18"/>
      <c r="M713" s="18"/>
    </row>
    <row r="714" spans="4:13">
      <c r="D714" s="18"/>
      <c r="E714" s="18"/>
      <c r="F714" s="18"/>
      <c r="G714" s="18"/>
      <c r="H714" s="18"/>
      <c r="I714" s="18"/>
      <c r="J714" s="18"/>
      <c r="K714" s="18"/>
      <c r="L714" s="18"/>
      <c r="M714" s="18"/>
    </row>
    <row r="715" spans="4:13">
      <c r="D715" s="18"/>
      <c r="E715" s="18"/>
      <c r="F715" s="18"/>
      <c r="G715" s="18"/>
      <c r="H715" s="18"/>
      <c r="I715" s="18"/>
      <c r="J715" s="18"/>
      <c r="K715" s="18"/>
      <c r="L715" s="18"/>
      <c r="M715" s="18"/>
    </row>
    <row r="716" spans="4:13">
      <c r="D716" s="18"/>
      <c r="E716" s="18"/>
      <c r="F716" s="18"/>
      <c r="G716" s="18"/>
      <c r="H716" s="18"/>
      <c r="I716" s="18"/>
      <c r="J716" s="18"/>
      <c r="K716" s="18"/>
      <c r="L716" s="18"/>
      <c r="M716" s="18"/>
    </row>
    <row r="717" spans="4:13">
      <c r="D717" s="18"/>
      <c r="E717" s="18"/>
      <c r="F717" s="18"/>
      <c r="G717" s="18"/>
      <c r="H717" s="18"/>
      <c r="I717" s="18"/>
      <c r="J717" s="18"/>
      <c r="K717" s="18"/>
      <c r="L717" s="18"/>
      <c r="M717" s="18"/>
    </row>
    <row r="718" spans="4:13">
      <c r="D718" s="18"/>
      <c r="E718" s="18"/>
      <c r="F718" s="18"/>
      <c r="G718" s="18"/>
      <c r="H718" s="18"/>
      <c r="I718" s="18"/>
      <c r="J718" s="18"/>
      <c r="K718" s="18"/>
      <c r="L718" s="18"/>
      <c r="M718" s="18"/>
    </row>
    <row r="719" spans="4:13">
      <c r="D719" s="18"/>
      <c r="E719" s="18"/>
      <c r="F719" s="18"/>
      <c r="G719" s="18"/>
      <c r="H719" s="18"/>
      <c r="I719" s="18"/>
      <c r="J719" s="18"/>
      <c r="K719" s="18"/>
      <c r="L719" s="18"/>
      <c r="M719" s="18"/>
    </row>
    <row r="720" spans="4:13">
      <c r="D720" s="18"/>
      <c r="E720" s="18"/>
      <c r="F720" s="18"/>
      <c r="G720" s="18"/>
      <c r="H720" s="18"/>
      <c r="I720" s="18"/>
      <c r="J720" s="18"/>
      <c r="K720" s="18"/>
      <c r="L720" s="18"/>
      <c r="M720" s="18"/>
    </row>
    <row r="721" spans="4:13">
      <c r="D721" s="18"/>
      <c r="E721" s="18"/>
      <c r="F721" s="18"/>
      <c r="G721" s="18"/>
      <c r="H721" s="18"/>
      <c r="I721" s="18"/>
      <c r="J721" s="18"/>
      <c r="K721" s="18"/>
      <c r="L721" s="18"/>
      <c r="M721" s="18"/>
    </row>
    <row r="722" spans="4:13">
      <c r="D722" s="18"/>
      <c r="E722" s="18"/>
      <c r="F722" s="18"/>
      <c r="G722" s="18"/>
      <c r="H722" s="18"/>
      <c r="I722" s="18"/>
      <c r="J722" s="18"/>
      <c r="K722" s="18"/>
      <c r="L722" s="18"/>
      <c r="M722" s="18"/>
    </row>
    <row r="723" spans="4:13">
      <c r="D723" s="18"/>
      <c r="E723" s="18"/>
      <c r="F723" s="18"/>
      <c r="G723" s="18"/>
      <c r="H723" s="18"/>
      <c r="I723" s="18"/>
      <c r="J723" s="18"/>
      <c r="K723" s="18"/>
      <c r="L723" s="18"/>
      <c r="M723" s="18"/>
    </row>
    <row r="724" spans="4:13">
      <c r="D724" s="18"/>
      <c r="E724" s="18"/>
      <c r="F724" s="18"/>
      <c r="G724" s="18"/>
      <c r="H724" s="18"/>
      <c r="I724" s="18"/>
      <c r="J724" s="18"/>
      <c r="K724" s="18"/>
      <c r="L724" s="18"/>
      <c r="M724" s="18"/>
    </row>
    <row r="725" spans="4:13">
      <c r="D725" s="18"/>
      <c r="E725" s="18"/>
      <c r="F725" s="18"/>
      <c r="G725" s="18"/>
      <c r="H725" s="18"/>
      <c r="I725" s="18"/>
      <c r="J725" s="18"/>
      <c r="K725" s="18"/>
      <c r="L725" s="18"/>
      <c r="M725" s="18"/>
    </row>
    <row r="726" spans="4:13">
      <c r="D726" s="18"/>
      <c r="E726" s="18"/>
      <c r="F726" s="18"/>
      <c r="G726" s="18"/>
      <c r="H726" s="18"/>
      <c r="I726" s="18"/>
      <c r="J726" s="18"/>
      <c r="K726" s="18"/>
      <c r="L726" s="18"/>
      <c r="M726" s="18"/>
    </row>
    <row r="727" spans="4:13">
      <c r="D727" s="18"/>
      <c r="E727" s="18"/>
      <c r="F727" s="18"/>
      <c r="G727" s="18"/>
      <c r="H727" s="18"/>
      <c r="I727" s="18"/>
      <c r="J727" s="18"/>
      <c r="K727" s="18"/>
      <c r="L727" s="18"/>
      <c r="M727" s="18"/>
    </row>
    <row r="728" spans="4:13">
      <c r="D728" s="18"/>
      <c r="E728" s="18"/>
      <c r="F728" s="18"/>
      <c r="G728" s="18"/>
      <c r="H728" s="18"/>
      <c r="I728" s="18"/>
      <c r="J728" s="18"/>
      <c r="K728" s="18"/>
      <c r="L728" s="18"/>
      <c r="M728" s="18"/>
    </row>
    <row r="729" spans="4:13">
      <c r="D729" s="18"/>
      <c r="E729" s="18"/>
      <c r="F729" s="18"/>
      <c r="G729" s="18"/>
      <c r="H729" s="18"/>
      <c r="I729" s="18"/>
      <c r="J729" s="18"/>
      <c r="K729" s="18"/>
      <c r="L729" s="18"/>
      <c r="M729" s="18"/>
    </row>
    <row r="730" spans="4:13">
      <c r="D730" s="18"/>
      <c r="E730" s="18"/>
      <c r="F730" s="18"/>
      <c r="G730" s="18"/>
      <c r="H730" s="18"/>
      <c r="I730" s="18"/>
      <c r="J730" s="18"/>
      <c r="K730" s="18"/>
      <c r="L730" s="18"/>
      <c r="M730" s="18"/>
    </row>
    <row r="731" spans="4:13">
      <c r="D731" s="18"/>
      <c r="E731" s="18"/>
      <c r="F731" s="18"/>
      <c r="G731" s="18"/>
      <c r="H731" s="18"/>
      <c r="I731" s="18"/>
      <c r="J731" s="18"/>
      <c r="K731" s="18"/>
      <c r="L731" s="18"/>
      <c r="M731" s="18"/>
    </row>
    <row r="732" spans="4:13">
      <c r="D732" s="18"/>
      <c r="E732" s="18"/>
      <c r="F732" s="18"/>
      <c r="G732" s="18"/>
      <c r="H732" s="18"/>
      <c r="I732" s="18"/>
      <c r="J732" s="18"/>
      <c r="K732" s="18"/>
      <c r="L732" s="18"/>
      <c r="M732" s="18"/>
    </row>
    <row r="733" spans="4:13">
      <c r="D733" s="18"/>
      <c r="E733" s="18"/>
      <c r="F733" s="18"/>
      <c r="G733" s="18"/>
      <c r="H733" s="18"/>
      <c r="I733" s="18"/>
      <c r="J733" s="18"/>
      <c r="K733" s="18"/>
      <c r="L733" s="18"/>
      <c r="M733" s="18"/>
    </row>
    <row r="734" spans="4:13">
      <c r="D734" s="18"/>
      <c r="E734" s="18"/>
      <c r="F734" s="18"/>
      <c r="G734" s="18"/>
      <c r="H734" s="18"/>
      <c r="I734" s="18"/>
      <c r="J734" s="18"/>
      <c r="K734" s="18"/>
      <c r="L734" s="18"/>
      <c r="M734" s="18"/>
    </row>
    <row r="735" spans="4:13">
      <c r="D735" s="18"/>
      <c r="E735" s="18"/>
      <c r="F735" s="18"/>
      <c r="G735" s="18"/>
      <c r="H735" s="18"/>
      <c r="I735" s="18"/>
      <c r="J735" s="18"/>
      <c r="K735" s="18"/>
      <c r="L735" s="18"/>
      <c r="M735" s="18"/>
    </row>
    <row r="736" spans="4:13">
      <c r="D736" s="18"/>
      <c r="E736" s="18"/>
      <c r="F736" s="18"/>
      <c r="G736" s="18"/>
      <c r="H736" s="18"/>
      <c r="I736" s="18"/>
      <c r="J736" s="18"/>
      <c r="K736" s="18"/>
      <c r="L736" s="18"/>
      <c r="M736" s="18"/>
    </row>
    <row r="737" spans="4:13">
      <c r="D737" s="18"/>
      <c r="E737" s="18"/>
      <c r="F737" s="18"/>
      <c r="G737" s="18"/>
      <c r="H737" s="18"/>
      <c r="I737" s="18"/>
      <c r="J737" s="18"/>
      <c r="K737" s="18"/>
      <c r="L737" s="18"/>
      <c r="M737" s="18"/>
    </row>
    <row r="738" spans="4:13">
      <c r="D738" s="18"/>
      <c r="E738" s="18"/>
      <c r="F738" s="18"/>
      <c r="G738" s="18"/>
      <c r="H738" s="18"/>
      <c r="I738" s="18"/>
      <c r="J738" s="18"/>
      <c r="K738" s="18"/>
      <c r="L738" s="18"/>
      <c r="M738" s="18"/>
    </row>
    <row r="739" spans="4:13">
      <c r="D739" s="18"/>
      <c r="E739" s="18"/>
      <c r="F739" s="18"/>
      <c r="G739" s="18"/>
      <c r="H739" s="18"/>
      <c r="I739" s="18"/>
      <c r="J739" s="18"/>
      <c r="K739" s="18"/>
      <c r="L739" s="18"/>
      <c r="M739" s="18"/>
    </row>
    <row r="740" spans="4:13">
      <c r="D740" s="18"/>
      <c r="E740" s="18"/>
      <c r="F740" s="18"/>
      <c r="G740" s="18"/>
      <c r="H740" s="18"/>
      <c r="I740" s="18"/>
      <c r="J740" s="18"/>
      <c r="K740" s="18"/>
      <c r="L740" s="18"/>
      <c r="M740" s="18"/>
    </row>
    <row r="741" spans="4:13">
      <c r="D741" s="18"/>
      <c r="E741" s="18"/>
      <c r="F741" s="18"/>
      <c r="G741" s="18"/>
      <c r="H741" s="18"/>
      <c r="I741" s="18"/>
      <c r="J741" s="18"/>
      <c r="K741" s="18"/>
      <c r="L741" s="18"/>
      <c r="M741" s="18"/>
    </row>
    <row r="742" spans="4:13">
      <c r="D742" s="18"/>
      <c r="E742" s="18"/>
      <c r="F742" s="18"/>
      <c r="G742" s="18"/>
      <c r="H742" s="18"/>
      <c r="I742" s="18"/>
      <c r="J742" s="18"/>
      <c r="K742" s="18"/>
      <c r="L742" s="18"/>
      <c r="M742" s="18"/>
    </row>
    <row r="743" spans="4:13">
      <c r="D743" s="18"/>
      <c r="E743" s="18"/>
      <c r="F743" s="18"/>
      <c r="G743" s="18"/>
      <c r="H743" s="18"/>
      <c r="I743" s="18"/>
      <c r="J743" s="18"/>
      <c r="K743" s="18"/>
      <c r="L743" s="18"/>
      <c r="M743" s="18"/>
    </row>
    <row r="744" spans="4:13">
      <c r="D744" s="18"/>
      <c r="E744" s="18"/>
      <c r="F744" s="18"/>
      <c r="G744" s="18"/>
      <c r="H744" s="18"/>
      <c r="I744" s="18"/>
      <c r="J744" s="18"/>
      <c r="K744" s="18"/>
      <c r="L744" s="18"/>
      <c r="M744" s="18"/>
    </row>
    <row r="745" spans="4:13">
      <c r="D745" s="18"/>
      <c r="E745" s="18"/>
      <c r="F745" s="18"/>
      <c r="G745" s="18"/>
      <c r="H745" s="18"/>
      <c r="I745" s="18"/>
      <c r="J745" s="18"/>
      <c r="K745" s="18"/>
      <c r="L745" s="18"/>
      <c r="M745" s="18"/>
    </row>
    <row r="746" spans="4:13">
      <c r="D746" s="18"/>
      <c r="E746" s="18"/>
      <c r="F746" s="18"/>
      <c r="G746" s="18"/>
      <c r="H746" s="18"/>
      <c r="I746" s="18"/>
      <c r="J746" s="18"/>
      <c r="K746" s="18"/>
      <c r="L746" s="18"/>
      <c r="M746" s="18"/>
    </row>
    <row r="747" spans="4:13">
      <c r="D747" s="18"/>
      <c r="E747" s="18"/>
      <c r="F747" s="18"/>
      <c r="G747" s="18"/>
      <c r="H747" s="18"/>
      <c r="I747" s="18"/>
      <c r="J747" s="18"/>
      <c r="K747" s="18"/>
      <c r="L747" s="18"/>
      <c r="M747" s="18"/>
    </row>
    <row r="748" spans="4:13">
      <c r="D748" s="18"/>
      <c r="E748" s="18"/>
      <c r="F748" s="18"/>
      <c r="G748" s="18"/>
      <c r="H748" s="18"/>
      <c r="I748" s="18"/>
      <c r="J748" s="18"/>
      <c r="K748" s="18"/>
      <c r="L748" s="18"/>
      <c r="M748" s="18"/>
    </row>
    <row r="749" spans="4:13">
      <c r="D749" s="18"/>
      <c r="E749" s="18"/>
      <c r="F749" s="18"/>
      <c r="G749" s="18"/>
      <c r="H749" s="18"/>
      <c r="I749" s="18"/>
      <c r="J749" s="18"/>
      <c r="K749" s="18"/>
      <c r="L749" s="18"/>
      <c r="M749" s="18"/>
    </row>
    <row r="750" spans="4:13">
      <c r="D750" s="18"/>
      <c r="E750" s="18"/>
      <c r="F750" s="18"/>
      <c r="G750" s="18"/>
      <c r="H750" s="18"/>
      <c r="I750" s="18"/>
      <c r="J750" s="18"/>
      <c r="K750" s="18"/>
      <c r="L750" s="18"/>
      <c r="M750" s="18"/>
    </row>
    <row r="751" spans="4:13">
      <c r="D751" s="18"/>
      <c r="E751" s="18"/>
      <c r="F751" s="18"/>
      <c r="G751" s="18"/>
      <c r="H751" s="18"/>
      <c r="I751" s="18"/>
      <c r="J751" s="18"/>
      <c r="K751" s="18"/>
      <c r="L751" s="18"/>
      <c r="M751" s="18"/>
    </row>
    <row r="752" spans="4:13">
      <c r="D752" s="18"/>
      <c r="E752" s="18"/>
      <c r="F752" s="18"/>
      <c r="G752" s="18"/>
      <c r="H752" s="18"/>
      <c r="I752" s="18"/>
      <c r="J752" s="18"/>
      <c r="K752" s="18"/>
      <c r="L752" s="18"/>
      <c r="M752" s="18"/>
    </row>
    <row r="753" spans="4:13">
      <c r="D753" s="18"/>
      <c r="E753" s="18"/>
      <c r="F753" s="18"/>
      <c r="G753" s="18"/>
      <c r="H753" s="18"/>
      <c r="I753" s="18"/>
      <c r="J753" s="18"/>
      <c r="K753" s="18"/>
      <c r="L753" s="18"/>
      <c r="M753" s="18"/>
    </row>
    <row r="754" spans="4:13">
      <c r="D754" s="18"/>
      <c r="E754" s="18"/>
      <c r="F754" s="18"/>
      <c r="G754" s="18"/>
      <c r="H754" s="18"/>
      <c r="I754" s="18"/>
      <c r="J754" s="18"/>
      <c r="K754" s="18"/>
      <c r="L754" s="18"/>
      <c r="M754" s="18"/>
    </row>
    <row r="755" spans="4:13">
      <c r="D755" s="18"/>
      <c r="E755" s="18"/>
      <c r="F755" s="18"/>
      <c r="G755" s="18"/>
      <c r="H755" s="18"/>
      <c r="I755" s="18"/>
      <c r="J755" s="18"/>
      <c r="K755" s="18"/>
      <c r="L755" s="18"/>
      <c r="M755" s="18"/>
    </row>
    <row r="756" spans="4:13">
      <c r="D756" s="18"/>
      <c r="E756" s="18"/>
      <c r="F756" s="18"/>
      <c r="G756" s="18"/>
      <c r="H756" s="18"/>
      <c r="I756" s="18"/>
      <c r="J756" s="18"/>
      <c r="K756" s="18"/>
      <c r="L756" s="18"/>
      <c r="M756" s="18"/>
    </row>
    <row r="757" spans="4:13">
      <c r="D757" s="18"/>
      <c r="E757" s="18"/>
      <c r="F757" s="18"/>
      <c r="G757" s="18"/>
      <c r="H757" s="18"/>
      <c r="I757" s="18"/>
      <c r="J757" s="18"/>
      <c r="K757" s="18"/>
      <c r="L757" s="18"/>
      <c r="M757" s="18"/>
    </row>
    <row r="758" spans="4:13">
      <c r="D758" s="18"/>
      <c r="E758" s="18"/>
      <c r="F758" s="18"/>
      <c r="G758" s="18"/>
      <c r="H758" s="18"/>
      <c r="I758" s="18"/>
      <c r="J758" s="18"/>
      <c r="K758" s="18"/>
      <c r="L758" s="18"/>
      <c r="M758" s="18"/>
    </row>
    <row r="759" spans="4:13">
      <c r="D759" s="18"/>
      <c r="E759" s="18"/>
      <c r="F759" s="18"/>
      <c r="G759" s="18"/>
      <c r="H759" s="18"/>
      <c r="I759" s="18"/>
      <c r="J759" s="18"/>
      <c r="K759" s="18"/>
      <c r="L759" s="18"/>
      <c r="M759" s="18"/>
    </row>
    <row r="760" spans="4:13">
      <c r="D760" s="18"/>
      <c r="E760" s="18"/>
      <c r="F760" s="18"/>
      <c r="G760" s="18"/>
      <c r="H760" s="18"/>
      <c r="I760" s="18"/>
      <c r="J760" s="18"/>
      <c r="K760" s="18"/>
      <c r="L760" s="18"/>
      <c r="M760" s="18"/>
    </row>
    <row r="761" spans="4:13">
      <c r="D761" s="18"/>
      <c r="E761" s="18"/>
      <c r="F761" s="18"/>
      <c r="G761" s="18"/>
      <c r="H761" s="18"/>
      <c r="I761" s="18"/>
      <c r="J761" s="18"/>
      <c r="K761" s="18"/>
      <c r="L761" s="18"/>
      <c r="M761" s="18"/>
    </row>
    <row r="762" spans="4:13">
      <c r="D762" s="18"/>
      <c r="E762" s="18"/>
      <c r="F762" s="18"/>
      <c r="G762" s="18"/>
      <c r="H762" s="18"/>
      <c r="I762" s="18"/>
      <c r="J762" s="18"/>
      <c r="K762" s="18"/>
      <c r="L762" s="18"/>
      <c r="M762" s="18"/>
    </row>
    <row r="763" spans="4:13">
      <c r="D763" s="18"/>
      <c r="E763" s="18"/>
      <c r="F763" s="18"/>
      <c r="G763" s="18"/>
      <c r="H763" s="18"/>
      <c r="I763" s="18"/>
      <c r="J763" s="18"/>
      <c r="K763" s="18"/>
      <c r="L763" s="18"/>
      <c r="M763" s="18"/>
    </row>
    <row r="764" spans="4:13">
      <c r="D764" s="18"/>
      <c r="E764" s="18"/>
      <c r="F764" s="18"/>
      <c r="G764" s="18"/>
      <c r="H764" s="18"/>
      <c r="I764" s="18"/>
      <c r="J764" s="18"/>
      <c r="K764" s="18"/>
      <c r="L764" s="18"/>
      <c r="M764" s="18"/>
    </row>
    <row r="765" spans="4:13">
      <c r="D765" s="18"/>
      <c r="E765" s="18"/>
      <c r="F765" s="18"/>
      <c r="G765" s="18"/>
      <c r="H765" s="18"/>
      <c r="I765" s="18"/>
      <c r="J765" s="18"/>
      <c r="K765" s="18"/>
      <c r="L765" s="18"/>
      <c r="M765" s="18"/>
    </row>
    <row r="766" spans="4:13">
      <c r="D766" s="18"/>
      <c r="E766" s="18"/>
      <c r="F766" s="18"/>
      <c r="G766" s="18"/>
      <c r="H766" s="18"/>
      <c r="I766" s="18"/>
      <c r="J766" s="18"/>
      <c r="K766" s="18"/>
      <c r="L766" s="18"/>
      <c r="M766" s="18"/>
    </row>
    <row r="767" spans="4:13">
      <c r="D767" s="18"/>
      <c r="E767" s="18"/>
      <c r="F767" s="18"/>
      <c r="G767" s="18"/>
      <c r="H767" s="18"/>
      <c r="I767" s="18"/>
      <c r="J767" s="18"/>
      <c r="K767" s="18"/>
      <c r="L767" s="18"/>
      <c r="M767" s="18"/>
    </row>
    <row r="768" spans="4:13">
      <c r="D768" s="18"/>
      <c r="E768" s="18"/>
      <c r="F768" s="18"/>
      <c r="G768" s="18"/>
      <c r="H768" s="18"/>
      <c r="I768" s="18"/>
      <c r="J768" s="18"/>
      <c r="K768" s="18"/>
      <c r="L768" s="18"/>
      <c r="M768" s="18"/>
    </row>
    <row r="769" spans="4:13">
      <c r="D769" s="18"/>
      <c r="E769" s="18"/>
      <c r="F769" s="18"/>
      <c r="G769" s="18"/>
      <c r="H769" s="18"/>
      <c r="I769" s="18"/>
      <c r="J769" s="18"/>
      <c r="K769" s="18"/>
      <c r="L769" s="18"/>
      <c r="M769" s="18"/>
    </row>
    <row r="770" spans="4:13">
      <c r="D770" s="18"/>
      <c r="E770" s="18"/>
      <c r="F770" s="18"/>
      <c r="G770" s="18"/>
      <c r="H770" s="18"/>
      <c r="I770" s="18"/>
      <c r="J770" s="18"/>
      <c r="K770" s="18"/>
      <c r="L770" s="18"/>
      <c r="M770" s="18"/>
    </row>
    <row r="771" spans="4:13">
      <c r="D771" s="18"/>
      <c r="E771" s="18"/>
      <c r="F771" s="18"/>
      <c r="G771" s="18"/>
      <c r="H771" s="18"/>
      <c r="I771" s="18"/>
      <c r="J771" s="18"/>
      <c r="K771" s="18"/>
      <c r="L771" s="18"/>
      <c r="M771" s="18"/>
    </row>
    <row r="772" spans="4:13">
      <c r="D772" s="18"/>
      <c r="E772" s="18"/>
      <c r="F772" s="18"/>
      <c r="G772" s="18"/>
      <c r="H772" s="18"/>
      <c r="I772" s="18"/>
      <c r="J772" s="18"/>
      <c r="K772" s="18"/>
      <c r="L772" s="18"/>
      <c r="M772" s="18"/>
    </row>
    <row r="773" spans="4:13">
      <c r="D773" s="18"/>
      <c r="E773" s="18"/>
      <c r="F773" s="18"/>
      <c r="G773" s="18"/>
      <c r="H773" s="18"/>
      <c r="I773" s="18"/>
      <c r="J773" s="18"/>
      <c r="K773" s="18"/>
      <c r="L773" s="18"/>
      <c r="M773" s="18"/>
    </row>
    <row r="774" spans="4:13">
      <c r="D774" s="18"/>
      <c r="E774" s="18"/>
      <c r="F774" s="18"/>
      <c r="G774" s="18"/>
      <c r="H774" s="18"/>
      <c r="I774" s="18"/>
      <c r="J774" s="18"/>
      <c r="K774" s="18"/>
      <c r="L774" s="18"/>
      <c r="M774" s="18"/>
    </row>
    <row r="775" spans="4:13">
      <c r="D775" s="18"/>
      <c r="E775" s="18"/>
      <c r="F775" s="18"/>
      <c r="G775" s="18"/>
      <c r="H775" s="18"/>
      <c r="I775" s="18"/>
      <c r="J775" s="18"/>
      <c r="K775" s="18"/>
      <c r="L775" s="18"/>
      <c r="M775" s="18"/>
    </row>
    <row r="776" spans="4:13">
      <c r="D776" s="18"/>
      <c r="E776" s="18"/>
      <c r="F776" s="18"/>
      <c r="G776" s="18"/>
      <c r="H776" s="18"/>
      <c r="I776" s="18"/>
      <c r="J776" s="18"/>
      <c r="K776" s="18"/>
      <c r="L776" s="18"/>
      <c r="M776" s="18"/>
    </row>
    <row r="777" spans="4:13">
      <c r="D777" s="18"/>
      <c r="E777" s="18"/>
      <c r="F777" s="18"/>
      <c r="G777" s="18"/>
      <c r="H777" s="18"/>
      <c r="I777" s="18"/>
      <c r="J777" s="18"/>
      <c r="K777" s="18"/>
      <c r="L777" s="18"/>
      <c r="M777" s="18"/>
    </row>
    <row r="778" spans="4:13">
      <c r="D778" s="18"/>
      <c r="E778" s="18"/>
      <c r="F778" s="18"/>
      <c r="G778" s="18"/>
      <c r="H778" s="18"/>
      <c r="I778" s="18"/>
      <c r="J778" s="18"/>
      <c r="K778" s="18"/>
      <c r="L778" s="18"/>
      <c r="M778" s="18"/>
    </row>
    <row r="779" spans="4:13">
      <c r="D779" s="18"/>
      <c r="E779" s="18"/>
      <c r="F779" s="18"/>
      <c r="G779" s="18"/>
      <c r="H779" s="18"/>
      <c r="I779" s="18"/>
      <c r="J779" s="18"/>
      <c r="K779" s="18"/>
      <c r="L779" s="18"/>
      <c r="M779" s="18"/>
    </row>
    <row r="780" spans="4:13">
      <c r="D780" s="18"/>
      <c r="E780" s="18"/>
      <c r="F780" s="18"/>
      <c r="G780" s="18"/>
      <c r="H780" s="18"/>
      <c r="I780" s="18"/>
      <c r="J780" s="18"/>
      <c r="K780" s="18"/>
      <c r="L780" s="18"/>
      <c r="M780" s="18"/>
    </row>
    <row r="781" spans="4:13">
      <c r="D781" s="18"/>
      <c r="E781" s="18"/>
      <c r="F781" s="18"/>
      <c r="G781" s="18"/>
      <c r="H781" s="18"/>
      <c r="I781" s="18"/>
      <c r="J781" s="18"/>
      <c r="K781" s="18"/>
      <c r="L781" s="18"/>
      <c r="M781" s="18"/>
    </row>
    <row r="782" spans="4:13">
      <c r="D782" s="18"/>
      <c r="E782" s="18"/>
      <c r="F782" s="18"/>
      <c r="G782" s="18"/>
      <c r="H782" s="18"/>
      <c r="I782" s="18"/>
      <c r="J782" s="18"/>
      <c r="K782" s="18"/>
      <c r="L782" s="18"/>
      <c r="M782" s="18"/>
    </row>
    <row r="783" spans="4:13">
      <c r="D783" s="18"/>
      <c r="E783" s="18"/>
      <c r="F783" s="18"/>
      <c r="G783" s="18"/>
      <c r="H783" s="18"/>
      <c r="I783" s="18"/>
      <c r="J783" s="18"/>
      <c r="K783" s="18"/>
      <c r="L783" s="18"/>
      <c r="M783" s="18"/>
    </row>
    <row r="784" spans="4:13">
      <c r="D784" s="18"/>
      <c r="E784" s="18"/>
      <c r="F784" s="18"/>
      <c r="G784" s="18"/>
      <c r="H784" s="18"/>
      <c r="I784" s="18"/>
      <c r="J784" s="18"/>
      <c r="K784" s="18"/>
      <c r="L784" s="18"/>
      <c r="M784" s="18"/>
    </row>
    <row r="785" spans="4:13">
      <c r="D785" s="18"/>
      <c r="E785" s="18"/>
      <c r="F785" s="18"/>
      <c r="G785" s="18"/>
      <c r="H785" s="18"/>
      <c r="I785" s="18"/>
      <c r="J785" s="18"/>
      <c r="K785" s="18"/>
      <c r="L785" s="18"/>
      <c r="M785" s="18"/>
    </row>
    <row r="786" spans="4:13">
      <c r="D786" s="18"/>
      <c r="E786" s="18"/>
      <c r="F786" s="18"/>
      <c r="G786" s="18"/>
      <c r="H786" s="18"/>
      <c r="I786" s="18"/>
      <c r="J786" s="18"/>
      <c r="K786" s="18"/>
      <c r="L786" s="18"/>
      <c r="M786" s="18"/>
    </row>
    <row r="787" spans="4:13">
      <c r="D787" s="18"/>
      <c r="E787" s="18"/>
      <c r="F787" s="18"/>
      <c r="G787" s="18"/>
      <c r="H787" s="18"/>
      <c r="I787" s="18"/>
      <c r="J787" s="18"/>
      <c r="K787" s="18"/>
      <c r="L787" s="18"/>
      <c r="M787" s="18"/>
    </row>
    <row r="788" spans="4:13">
      <c r="D788" s="18"/>
      <c r="E788" s="18"/>
      <c r="F788" s="18"/>
      <c r="G788" s="18"/>
      <c r="H788" s="18"/>
      <c r="I788" s="18"/>
      <c r="J788" s="18"/>
      <c r="K788" s="18"/>
      <c r="L788" s="18"/>
      <c r="M788" s="18"/>
    </row>
    <row r="789" spans="4:13">
      <c r="D789" s="18"/>
      <c r="E789" s="18"/>
      <c r="F789" s="18"/>
      <c r="G789" s="18"/>
      <c r="H789" s="18"/>
      <c r="I789" s="18"/>
      <c r="J789" s="18"/>
      <c r="K789" s="18"/>
      <c r="L789" s="18"/>
      <c r="M789" s="18"/>
    </row>
    <row r="790" spans="4:13">
      <c r="D790" s="18"/>
      <c r="E790" s="18"/>
      <c r="F790" s="18"/>
      <c r="G790" s="18"/>
      <c r="H790" s="18"/>
      <c r="I790" s="18"/>
      <c r="J790" s="18"/>
      <c r="K790" s="18"/>
      <c r="L790" s="18"/>
      <c r="M790" s="18"/>
    </row>
    <row r="791" spans="4:13">
      <c r="D791" s="18"/>
      <c r="E791" s="18"/>
      <c r="F791" s="18"/>
      <c r="G791" s="18"/>
      <c r="H791" s="18"/>
      <c r="I791" s="18"/>
      <c r="J791" s="18"/>
      <c r="K791" s="18"/>
      <c r="L791" s="18"/>
      <c r="M791" s="18"/>
    </row>
    <row r="792" spans="4:13">
      <c r="D792" s="18"/>
      <c r="E792" s="18"/>
      <c r="F792" s="18"/>
      <c r="G792" s="18"/>
      <c r="H792" s="18"/>
      <c r="I792" s="18"/>
      <c r="J792" s="18"/>
      <c r="K792" s="18"/>
      <c r="L792" s="18"/>
      <c r="M792" s="18"/>
    </row>
    <row r="793" spans="4:13">
      <c r="D793" s="18"/>
      <c r="E793" s="18"/>
      <c r="F793" s="18"/>
      <c r="G793" s="18"/>
      <c r="H793" s="18"/>
      <c r="I793" s="18"/>
      <c r="J793" s="18"/>
      <c r="K793" s="18"/>
      <c r="L793" s="18"/>
      <c r="M793" s="18"/>
    </row>
    <row r="794" spans="4:13">
      <c r="D794" s="18"/>
      <c r="E794" s="18"/>
      <c r="F794" s="18"/>
      <c r="G794" s="18"/>
      <c r="H794" s="18"/>
      <c r="I794" s="18"/>
      <c r="J794" s="18"/>
      <c r="K794" s="18"/>
      <c r="L794" s="18"/>
      <c r="M794" s="18"/>
    </row>
    <row r="795" spans="4:13">
      <c r="D795" s="18"/>
      <c r="E795" s="18"/>
      <c r="F795" s="18"/>
      <c r="G795" s="18"/>
      <c r="H795" s="18"/>
      <c r="I795" s="18"/>
      <c r="J795" s="18"/>
      <c r="K795" s="18"/>
      <c r="L795" s="18"/>
      <c r="M795" s="18"/>
    </row>
    <row r="796" spans="4:13">
      <c r="D796" s="18"/>
      <c r="E796" s="18"/>
      <c r="F796" s="18"/>
      <c r="G796" s="18"/>
      <c r="H796" s="18"/>
      <c r="I796" s="18"/>
      <c r="J796" s="18"/>
      <c r="K796" s="18"/>
      <c r="L796" s="18"/>
      <c r="M796" s="18"/>
    </row>
    <row r="797" spans="4:13">
      <c r="D797" s="18"/>
      <c r="E797" s="18"/>
      <c r="F797" s="18"/>
      <c r="G797" s="18"/>
      <c r="H797" s="18"/>
      <c r="I797" s="18"/>
      <c r="J797" s="18"/>
      <c r="K797" s="18"/>
      <c r="L797" s="18"/>
      <c r="M797" s="18"/>
    </row>
    <row r="798" spans="4:13">
      <c r="D798" s="18"/>
      <c r="E798" s="18"/>
      <c r="F798" s="18"/>
      <c r="G798" s="18"/>
      <c r="H798" s="18"/>
      <c r="I798" s="18"/>
      <c r="J798" s="18"/>
      <c r="K798" s="18"/>
      <c r="L798" s="18"/>
      <c r="M798" s="18"/>
    </row>
    <row r="799" spans="4:13">
      <c r="D799" s="18"/>
      <c r="E799" s="18"/>
      <c r="F799" s="18"/>
      <c r="G799" s="18"/>
      <c r="H799" s="18"/>
      <c r="I799" s="18"/>
      <c r="J799" s="18"/>
      <c r="K799" s="18"/>
      <c r="L799" s="18"/>
      <c r="M799" s="18"/>
    </row>
    <row r="800" spans="4:13">
      <c r="D800" s="18"/>
      <c r="E800" s="18"/>
      <c r="F800" s="18"/>
      <c r="G800" s="18"/>
      <c r="H800" s="18"/>
      <c r="I800" s="18"/>
      <c r="J800" s="18"/>
      <c r="K800" s="18"/>
      <c r="L800" s="18"/>
      <c r="M800" s="18"/>
    </row>
    <row r="801" spans="4:13">
      <c r="D801" s="18"/>
      <c r="E801" s="18"/>
      <c r="F801" s="18"/>
      <c r="G801" s="18"/>
      <c r="H801" s="18"/>
      <c r="I801" s="18"/>
      <c r="J801" s="18"/>
      <c r="K801" s="18"/>
      <c r="L801" s="18"/>
      <c r="M801" s="18"/>
    </row>
    <row r="802" spans="4:13">
      <c r="D802" s="18"/>
      <c r="E802" s="18"/>
      <c r="F802" s="18"/>
      <c r="G802" s="18"/>
      <c r="H802" s="18"/>
      <c r="I802" s="18"/>
      <c r="J802" s="18"/>
      <c r="K802" s="18"/>
      <c r="L802" s="18"/>
      <c r="M802" s="18"/>
    </row>
    <row r="803" spans="4:13">
      <c r="D803" s="18"/>
      <c r="E803" s="18"/>
      <c r="F803" s="18"/>
      <c r="G803" s="18"/>
      <c r="H803" s="18"/>
      <c r="I803" s="18"/>
      <c r="J803" s="18"/>
      <c r="K803" s="18"/>
      <c r="L803" s="18"/>
      <c r="M803" s="18"/>
    </row>
    <row r="804" spans="4:13">
      <c r="D804" s="18"/>
      <c r="E804" s="18"/>
      <c r="F804" s="18"/>
      <c r="G804" s="18"/>
      <c r="H804" s="18"/>
      <c r="I804" s="18"/>
      <c r="J804" s="18"/>
      <c r="K804" s="18"/>
      <c r="L804" s="18"/>
      <c r="M804" s="18"/>
    </row>
    <row r="805" spans="4:13">
      <c r="D805" s="18"/>
      <c r="E805" s="18"/>
      <c r="F805" s="18"/>
      <c r="G805" s="18"/>
      <c r="H805" s="18"/>
      <c r="I805" s="18"/>
      <c r="J805" s="18"/>
      <c r="K805" s="18"/>
      <c r="L805" s="18"/>
      <c r="M805" s="18"/>
    </row>
    <row r="806" spans="4:13">
      <c r="D806" s="18"/>
      <c r="E806" s="18"/>
      <c r="F806" s="18"/>
      <c r="G806" s="18"/>
      <c r="H806" s="18"/>
      <c r="I806" s="18"/>
      <c r="J806" s="18"/>
      <c r="K806" s="18"/>
      <c r="L806" s="18"/>
      <c r="M806" s="18"/>
    </row>
    <row r="807" spans="4:13">
      <c r="D807" s="18"/>
      <c r="E807" s="18"/>
      <c r="F807" s="18"/>
      <c r="G807" s="18"/>
      <c r="H807" s="18"/>
      <c r="I807" s="18"/>
      <c r="J807" s="18"/>
      <c r="K807" s="18"/>
      <c r="L807" s="18"/>
      <c r="M807" s="18"/>
    </row>
    <row r="808" spans="4:13">
      <c r="D808" s="18"/>
      <c r="E808" s="18"/>
      <c r="F808" s="18"/>
      <c r="G808" s="18"/>
      <c r="H808" s="18"/>
      <c r="I808" s="18"/>
      <c r="J808" s="18"/>
      <c r="K808" s="18"/>
      <c r="L808" s="18"/>
      <c r="M808" s="18"/>
    </row>
    <row r="809" spans="4:13">
      <c r="D809" s="18"/>
      <c r="E809" s="18"/>
      <c r="F809" s="18"/>
      <c r="G809" s="18"/>
      <c r="H809" s="18"/>
      <c r="I809" s="18"/>
      <c r="J809" s="18"/>
      <c r="K809" s="18"/>
      <c r="L809" s="18"/>
      <c r="M809" s="18"/>
    </row>
    <row r="810" spans="4:13">
      <c r="D810" s="18"/>
      <c r="E810" s="18"/>
      <c r="F810" s="18"/>
      <c r="G810" s="18"/>
      <c r="H810" s="18"/>
      <c r="I810" s="18"/>
      <c r="J810" s="18"/>
      <c r="K810" s="18"/>
      <c r="L810" s="18"/>
      <c r="M810" s="18"/>
    </row>
    <row r="811" spans="4:13">
      <c r="D811" s="18"/>
      <c r="E811" s="18"/>
      <c r="F811" s="18"/>
      <c r="G811" s="18"/>
      <c r="H811" s="18"/>
      <c r="I811" s="18"/>
      <c r="J811" s="18"/>
      <c r="K811" s="18"/>
      <c r="L811" s="18"/>
      <c r="M811" s="18"/>
    </row>
    <row r="812" spans="4:13">
      <c r="D812" s="18"/>
      <c r="E812" s="18"/>
      <c r="F812" s="18"/>
      <c r="G812" s="18"/>
      <c r="H812" s="18"/>
      <c r="I812" s="18"/>
      <c r="J812" s="18"/>
      <c r="K812" s="18"/>
      <c r="L812" s="18"/>
      <c r="M812" s="18"/>
    </row>
    <row r="813" spans="4:13">
      <c r="D813" s="18"/>
      <c r="E813" s="18"/>
      <c r="F813" s="18"/>
      <c r="G813" s="18"/>
      <c r="H813" s="18"/>
      <c r="I813" s="18"/>
      <c r="J813" s="18"/>
      <c r="K813" s="18"/>
      <c r="L813" s="18"/>
      <c r="M813" s="18"/>
    </row>
    <row r="814" spans="4:13">
      <c r="D814" s="18"/>
      <c r="E814" s="18"/>
      <c r="F814" s="18"/>
      <c r="G814" s="18"/>
      <c r="H814" s="18"/>
      <c r="I814" s="18"/>
      <c r="J814" s="18"/>
      <c r="K814" s="18"/>
      <c r="L814" s="18"/>
      <c r="M814" s="18"/>
    </row>
    <row r="815" spans="4:13">
      <c r="D815" s="18"/>
      <c r="E815" s="18"/>
      <c r="F815" s="18"/>
      <c r="G815" s="18"/>
      <c r="H815" s="18"/>
      <c r="I815" s="18"/>
      <c r="J815" s="18"/>
      <c r="K815" s="18"/>
      <c r="L815" s="18"/>
      <c r="M815" s="18"/>
    </row>
    <row r="816" spans="4:13">
      <c r="D816" s="18"/>
      <c r="E816" s="18"/>
      <c r="F816" s="18"/>
      <c r="G816" s="18"/>
      <c r="H816" s="18"/>
      <c r="I816" s="18"/>
      <c r="J816" s="18"/>
      <c r="K816" s="18"/>
      <c r="L816" s="18"/>
      <c r="M816" s="18"/>
    </row>
    <row r="817" spans="4:13">
      <c r="D817" s="18"/>
      <c r="E817" s="18"/>
      <c r="F817" s="18"/>
      <c r="G817" s="18"/>
      <c r="H817" s="18"/>
      <c r="I817" s="18"/>
      <c r="J817" s="18"/>
      <c r="K817" s="18"/>
      <c r="L817" s="18"/>
      <c r="M817" s="18"/>
    </row>
    <row r="818" spans="4:13">
      <c r="D818" s="18"/>
      <c r="E818" s="18"/>
      <c r="F818" s="18"/>
      <c r="G818" s="18"/>
      <c r="H818" s="18"/>
      <c r="I818" s="18"/>
      <c r="J818" s="18"/>
      <c r="K818" s="18"/>
      <c r="L818" s="18"/>
      <c r="M818" s="18"/>
    </row>
    <row r="819" spans="4:13">
      <c r="D819" s="18"/>
      <c r="E819" s="18"/>
      <c r="F819" s="18"/>
      <c r="G819" s="18"/>
      <c r="H819" s="18"/>
      <c r="I819" s="18"/>
      <c r="J819" s="18"/>
      <c r="K819" s="18"/>
      <c r="L819" s="18"/>
      <c r="M819" s="18"/>
    </row>
    <row r="820" spans="4:13">
      <c r="D820" s="18"/>
      <c r="E820" s="18"/>
      <c r="F820" s="18"/>
      <c r="G820" s="18"/>
      <c r="H820" s="18"/>
      <c r="I820" s="18"/>
      <c r="J820" s="18"/>
      <c r="K820" s="18"/>
      <c r="L820" s="18"/>
      <c r="M820" s="18"/>
    </row>
    <row r="821" spans="4:13">
      <c r="D821" s="18"/>
      <c r="E821" s="18"/>
      <c r="F821" s="18"/>
      <c r="G821" s="18"/>
      <c r="H821" s="18"/>
      <c r="I821" s="18"/>
      <c r="J821" s="18"/>
      <c r="K821" s="18"/>
      <c r="L821" s="18"/>
      <c r="M821" s="18"/>
    </row>
    <row r="822" spans="4:13">
      <c r="D822" s="18"/>
      <c r="E822" s="18"/>
      <c r="F822" s="18"/>
      <c r="G822" s="18"/>
      <c r="H822" s="18"/>
      <c r="I822" s="18"/>
      <c r="J822" s="18"/>
      <c r="K822" s="18"/>
      <c r="L822" s="18"/>
      <c r="M822" s="18"/>
    </row>
    <row r="823" spans="4:13">
      <c r="D823" s="18"/>
      <c r="E823" s="18"/>
      <c r="F823" s="18"/>
      <c r="G823" s="18"/>
      <c r="H823" s="18"/>
      <c r="I823" s="18"/>
      <c r="J823" s="18"/>
      <c r="K823" s="18"/>
      <c r="L823" s="18"/>
      <c r="M823" s="18"/>
    </row>
    <row r="824" spans="4:13">
      <c r="D824" s="18"/>
      <c r="E824" s="18"/>
      <c r="F824" s="18"/>
      <c r="G824" s="18"/>
      <c r="H824" s="18"/>
      <c r="I824" s="18"/>
      <c r="J824" s="18"/>
      <c r="K824" s="18"/>
      <c r="L824" s="18"/>
      <c r="M824" s="18"/>
    </row>
    <row r="825" spans="4:13">
      <c r="D825" s="18"/>
      <c r="E825" s="18"/>
      <c r="F825" s="18"/>
      <c r="G825" s="18"/>
      <c r="H825" s="18"/>
      <c r="I825" s="18"/>
      <c r="J825" s="18"/>
      <c r="K825" s="18"/>
      <c r="L825" s="18"/>
      <c r="M825" s="18"/>
    </row>
    <row r="826" spans="4:13">
      <c r="D826" s="18"/>
      <c r="E826" s="18"/>
      <c r="F826" s="18"/>
      <c r="G826" s="18"/>
      <c r="H826" s="18"/>
      <c r="I826" s="18"/>
      <c r="J826" s="18"/>
      <c r="K826" s="18"/>
      <c r="L826" s="18"/>
      <c r="M826" s="18"/>
    </row>
    <row r="827" spans="4:13">
      <c r="D827" s="18"/>
      <c r="E827" s="18"/>
      <c r="F827" s="18"/>
      <c r="G827" s="18"/>
      <c r="H827" s="18"/>
      <c r="I827" s="18"/>
      <c r="J827" s="18"/>
      <c r="K827" s="18"/>
      <c r="L827" s="18"/>
      <c r="M827" s="18"/>
    </row>
    <row r="828" spans="4:13">
      <c r="D828" s="18"/>
      <c r="E828" s="18"/>
      <c r="F828" s="18"/>
      <c r="G828" s="18"/>
      <c r="H828" s="18"/>
      <c r="I828" s="18"/>
      <c r="J828" s="18"/>
      <c r="K828" s="18"/>
      <c r="L828" s="18"/>
      <c r="M828" s="18"/>
    </row>
    <row r="829" spans="4:13">
      <c r="D829" s="18"/>
      <c r="E829" s="18"/>
      <c r="F829" s="18"/>
      <c r="G829" s="18"/>
      <c r="H829" s="18"/>
      <c r="I829" s="18"/>
      <c r="J829" s="18"/>
      <c r="K829" s="18"/>
      <c r="L829" s="18"/>
      <c r="M829" s="18"/>
    </row>
    <row r="830" spans="4:13">
      <c r="D830" s="18"/>
      <c r="E830" s="18"/>
      <c r="F830" s="18"/>
      <c r="G830" s="18"/>
      <c r="H830" s="18"/>
      <c r="I830" s="18"/>
      <c r="J830" s="18"/>
      <c r="K830" s="18"/>
      <c r="L830" s="18"/>
      <c r="M830" s="18"/>
    </row>
    <row r="831" spans="4:13">
      <c r="D831" s="18"/>
      <c r="E831" s="18"/>
      <c r="F831" s="18"/>
      <c r="G831" s="18"/>
      <c r="H831" s="18"/>
      <c r="I831" s="18"/>
      <c r="J831" s="18"/>
      <c r="K831" s="18"/>
      <c r="L831" s="18"/>
      <c r="M831" s="18"/>
    </row>
    <row r="832" spans="4:13">
      <c r="D832" s="18"/>
      <c r="E832" s="18"/>
      <c r="F832" s="18"/>
      <c r="G832" s="18"/>
      <c r="H832" s="18"/>
      <c r="I832" s="18"/>
      <c r="J832" s="18"/>
      <c r="K832" s="18"/>
      <c r="L832" s="18"/>
      <c r="M832" s="18"/>
    </row>
    <row r="833" spans="4:13">
      <c r="D833" s="18"/>
      <c r="E833" s="18"/>
      <c r="F833" s="18"/>
      <c r="G833" s="18"/>
      <c r="H833" s="18"/>
      <c r="I833" s="18"/>
      <c r="J833" s="18"/>
      <c r="K833" s="18"/>
      <c r="L833" s="18"/>
      <c r="M833" s="18"/>
    </row>
    <row r="834" spans="4:13">
      <c r="D834" s="18"/>
      <c r="E834" s="18"/>
      <c r="F834" s="18"/>
      <c r="G834" s="18"/>
      <c r="H834" s="18"/>
      <c r="I834" s="18"/>
      <c r="J834" s="18"/>
      <c r="K834" s="18"/>
      <c r="L834" s="18"/>
      <c r="M834" s="18"/>
    </row>
    <row r="835" spans="4:13">
      <c r="D835" s="18"/>
      <c r="E835" s="18"/>
      <c r="F835" s="18"/>
      <c r="G835" s="18"/>
      <c r="H835" s="18"/>
      <c r="I835" s="18"/>
      <c r="J835" s="18"/>
      <c r="K835" s="18"/>
      <c r="L835" s="18"/>
      <c r="M835" s="18"/>
    </row>
    <row r="836" spans="4:13">
      <c r="D836" s="18"/>
      <c r="E836" s="18"/>
      <c r="F836" s="18"/>
      <c r="G836" s="18"/>
      <c r="H836" s="18"/>
      <c r="I836" s="18"/>
      <c r="J836" s="18"/>
      <c r="K836" s="18"/>
      <c r="L836" s="18"/>
      <c r="M836" s="18"/>
    </row>
    <row r="837" spans="4:13">
      <c r="D837" s="18"/>
      <c r="E837" s="18"/>
      <c r="F837" s="18"/>
      <c r="G837" s="18"/>
      <c r="H837" s="18"/>
      <c r="I837" s="18"/>
      <c r="J837" s="18"/>
      <c r="K837" s="18"/>
      <c r="L837" s="18"/>
      <c r="M837" s="18"/>
    </row>
    <row r="838" spans="4:13">
      <c r="D838" s="18"/>
      <c r="E838" s="18"/>
      <c r="F838" s="18"/>
      <c r="G838" s="18"/>
      <c r="H838" s="18"/>
      <c r="I838" s="18"/>
      <c r="J838" s="18"/>
      <c r="K838" s="18"/>
      <c r="L838" s="18"/>
      <c r="M838" s="18"/>
    </row>
    <row r="839" spans="4:13">
      <c r="D839" s="18"/>
      <c r="E839" s="18"/>
      <c r="F839" s="18"/>
      <c r="G839" s="18"/>
      <c r="H839" s="18"/>
      <c r="I839" s="18"/>
      <c r="J839" s="18"/>
      <c r="K839" s="18"/>
      <c r="L839" s="18"/>
      <c r="M839" s="18"/>
    </row>
    <row r="840" spans="4:13">
      <c r="D840" s="18"/>
      <c r="E840" s="18"/>
      <c r="F840" s="18"/>
      <c r="G840" s="18"/>
      <c r="H840" s="18"/>
      <c r="I840" s="18"/>
      <c r="J840" s="18"/>
      <c r="K840" s="18"/>
      <c r="L840" s="18"/>
      <c r="M840" s="18"/>
    </row>
    <row r="841" spans="4:13">
      <c r="D841" s="18"/>
      <c r="E841" s="18"/>
      <c r="F841" s="18"/>
      <c r="G841" s="18"/>
      <c r="H841" s="18"/>
      <c r="I841" s="18"/>
      <c r="J841" s="18"/>
      <c r="K841" s="18"/>
      <c r="L841" s="18"/>
      <c r="M841" s="18"/>
    </row>
    <row r="842" spans="4:13">
      <c r="D842" s="18"/>
      <c r="E842" s="18"/>
      <c r="F842" s="18"/>
      <c r="G842" s="18"/>
      <c r="H842" s="18"/>
      <c r="I842" s="18"/>
      <c r="J842" s="18"/>
      <c r="K842" s="18"/>
      <c r="L842" s="18"/>
      <c r="M842" s="18"/>
    </row>
    <row r="843" spans="4:13">
      <c r="D843" s="18"/>
      <c r="E843" s="18"/>
      <c r="F843" s="18"/>
      <c r="G843" s="18"/>
      <c r="H843" s="18"/>
      <c r="I843" s="18"/>
      <c r="J843" s="18"/>
      <c r="K843" s="18"/>
      <c r="L843" s="18"/>
      <c r="M843" s="18"/>
    </row>
    <row r="844" spans="4:13">
      <c r="D844" s="18"/>
      <c r="E844" s="18"/>
      <c r="F844" s="18"/>
      <c r="G844" s="18"/>
      <c r="H844" s="18"/>
      <c r="I844" s="18"/>
      <c r="J844" s="18"/>
      <c r="K844" s="18"/>
      <c r="L844" s="18"/>
      <c r="M844" s="18"/>
    </row>
    <row r="845" spans="4:13">
      <c r="D845" s="18"/>
      <c r="E845" s="18"/>
      <c r="F845" s="18"/>
      <c r="G845" s="18"/>
      <c r="H845" s="18"/>
      <c r="I845" s="18"/>
      <c r="J845" s="18"/>
      <c r="K845" s="18"/>
      <c r="L845" s="18"/>
      <c r="M845" s="18"/>
    </row>
    <row r="846" spans="4:13">
      <c r="D846" s="18"/>
      <c r="E846" s="18"/>
      <c r="F846" s="18"/>
      <c r="G846" s="18"/>
      <c r="H846" s="18"/>
      <c r="I846" s="18"/>
      <c r="J846" s="18"/>
      <c r="K846" s="18"/>
      <c r="L846" s="18"/>
      <c r="M846" s="18"/>
    </row>
    <row r="847" spans="4:13">
      <c r="D847" s="18"/>
      <c r="E847" s="18"/>
      <c r="F847" s="18"/>
      <c r="G847" s="18"/>
      <c r="H847" s="18"/>
      <c r="I847" s="18"/>
      <c r="J847" s="18"/>
      <c r="K847" s="18"/>
      <c r="L847" s="18"/>
      <c r="M847" s="18"/>
    </row>
    <row r="848" spans="4:13">
      <c r="D848" s="18"/>
      <c r="E848" s="18"/>
      <c r="F848" s="18"/>
      <c r="G848" s="18"/>
      <c r="H848" s="18"/>
      <c r="I848" s="18"/>
      <c r="J848" s="18"/>
      <c r="K848" s="18"/>
      <c r="L848" s="18"/>
      <c r="M848" s="18"/>
    </row>
    <row r="849" spans="4:13">
      <c r="D849" s="18"/>
      <c r="E849" s="18"/>
      <c r="F849" s="18"/>
      <c r="G849" s="18"/>
      <c r="H849" s="18"/>
      <c r="I849" s="18"/>
      <c r="J849" s="18"/>
      <c r="K849" s="18"/>
      <c r="L849" s="18"/>
      <c r="M849" s="18"/>
    </row>
    <row r="850" spans="4:13">
      <c r="D850" s="18"/>
      <c r="E850" s="18"/>
      <c r="F850" s="18"/>
      <c r="G850" s="18"/>
      <c r="H850" s="18"/>
      <c r="I850" s="18"/>
      <c r="J850" s="18"/>
      <c r="K850" s="18"/>
      <c r="L850" s="18"/>
      <c r="M850" s="18"/>
    </row>
    <row r="851" spans="4:13">
      <c r="D851" s="18"/>
      <c r="E851" s="18"/>
      <c r="F851" s="18"/>
      <c r="G851" s="18"/>
      <c r="H851" s="18"/>
      <c r="I851" s="18"/>
      <c r="J851" s="18"/>
      <c r="K851" s="18"/>
      <c r="L851" s="18"/>
      <c r="M851" s="18"/>
    </row>
    <row r="852" spans="4:13">
      <c r="D852" s="18"/>
      <c r="E852" s="18"/>
      <c r="F852" s="18"/>
      <c r="G852" s="18"/>
      <c r="H852" s="18"/>
      <c r="I852" s="18"/>
      <c r="J852" s="18"/>
      <c r="K852" s="18"/>
      <c r="L852" s="18"/>
      <c r="M852" s="18"/>
    </row>
    <row r="853" spans="4:13">
      <c r="D853" s="18"/>
      <c r="E853" s="18"/>
      <c r="F853" s="18"/>
      <c r="G853" s="18"/>
      <c r="H853" s="18"/>
      <c r="I853" s="18"/>
      <c r="J853" s="18"/>
      <c r="K853" s="18"/>
      <c r="L853" s="18"/>
      <c r="M853" s="18"/>
    </row>
    <row r="854" spans="4:13">
      <c r="D854" s="18"/>
      <c r="E854" s="18"/>
      <c r="F854" s="18"/>
      <c r="G854" s="18"/>
      <c r="H854" s="18"/>
      <c r="I854" s="18"/>
      <c r="J854" s="18"/>
      <c r="K854" s="18"/>
      <c r="L854" s="18"/>
      <c r="M854" s="18"/>
    </row>
    <row r="855" spans="4:13">
      <c r="D855" s="18"/>
      <c r="E855" s="18"/>
      <c r="F855" s="18"/>
      <c r="G855" s="18"/>
      <c r="H855" s="18"/>
      <c r="I855" s="18"/>
      <c r="J855" s="18"/>
      <c r="K855" s="18"/>
      <c r="L855" s="18"/>
      <c r="M855" s="18"/>
    </row>
    <row r="856" spans="4:13">
      <c r="D856" s="18"/>
      <c r="E856" s="18"/>
      <c r="F856" s="18"/>
      <c r="G856" s="18"/>
      <c r="H856" s="18"/>
      <c r="I856" s="18"/>
      <c r="J856" s="18"/>
      <c r="K856" s="18"/>
      <c r="L856" s="18"/>
      <c r="M856" s="18"/>
    </row>
    <row r="857" spans="4:13">
      <c r="D857" s="18"/>
      <c r="E857" s="18"/>
      <c r="F857" s="18"/>
      <c r="G857" s="18"/>
      <c r="H857" s="18"/>
      <c r="I857" s="18"/>
      <c r="J857" s="18"/>
      <c r="K857" s="18"/>
      <c r="L857" s="18"/>
      <c r="M857" s="18"/>
    </row>
    <row r="858" spans="4:13">
      <c r="D858" s="18"/>
      <c r="E858" s="18"/>
      <c r="F858" s="18"/>
      <c r="G858" s="18"/>
      <c r="H858" s="18"/>
      <c r="I858" s="18"/>
      <c r="J858" s="18"/>
      <c r="K858" s="18"/>
      <c r="L858" s="18"/>
      <c r="M858" s="18"/>
    </row>
    <row r="859" spans="4:13">
      <c r="D859" s="18"/>
      <c r="E859" s="18"/>
      <c r="F859" s="18"/>
      <c r="G859" s="18"/>
      <c r="H859" s="18"/>
      <c r="I859" s="18"/>
      <c r="J859" s="18"/>
      <c r="K859" s="18"/>
      <c r="L859" s="18"/>
      <c r="M859" s="18"/>
    </row>
    <row r="860" spans="4:13">
      <c r="D860" s="18"/>
      <c r="E860" s="18"/>
      <c r="F860" s="18"/>
      <c r="G860" s="18"/>
      <c r="H860" s="18"/>
      <c r="I860" s="18"/>
      <c r="J860" s="18"/>
      <c r="K860" s="18"/>
      <c r="L860" s="18"/>
      <c r="M860" s="18"/>
    </row>
    <row r="861" spans="4:13">
      <c r="D861" s="18"/>
      <c r="E861" s="18"/>
      <c r="F861" s="18"/>
      <c r="G861" s="18"/>
      <c r="H861" s="18"/>
      <c r="I861" s="18"/>
      <c r="J861" s="18"/>
      <c r="K861" s="18"/>
      <c r="L861" s="18"/>
      <c r="M861" s="18"/>
    </row>
    <row r="862" spans="4:13">
      <c r="D862" s="18"/>
      <c r="E862" s="18"/>
      <c r="F862" s="18"/>
      <c r="G862" s="18"/>
      <c r="H862" s="18"/>
      <c r="I862" s="18"/>
      <c r="J862" s="18"/>
      <c r="K862" s="18"/>
      <c r="L862" s="18"/>
      <c r="M862" s="18"/>
    </row>
    <row r="863" spans="4:13">
      <c r="D863" s="18"/>
      <c r="E863" s="18"/>
      <c r="F863" s="18"/>
      <c r="G863" s="18"/>
      <c r="H863" s="18"/>
      <c r="I863" s="18"/>
      <c r="J863" s="18"/>
      <c r="K863" s="18"/>
      <c r="L863" s="18"/>
      <c r="M863" s="18"/>
    </row>
    <row r="864" spans="4:13">
      <c r="D864" s="18"/>
      <c r="E864" s="18"/>
      <c r="F864" s="18"/>
      <c r="G864" s="18"/>
      <c r="H864" s="18"/>
      <c r="I864" s="18"/>
      <c r="J864" s="18"/>
      <c r="K864" s="18"/>
      <c r="L864" s="18"/>
      <c r="M864" s="18"/>
    </row>
    <row r="865" spans="4:13">
      <c r="D865" s="18"/>
      <c r="E865" s="18"/>
      <c r="F865" s="18"/>
      <c r="G865" s="18"/>
      <c r="H865" s="18"/>
      <c r="I865" s="18"/>
      <c r="J865" s="18"/>
      <c r="K865" s="18"/>
      <c r="L865" s="18"/>
      <c r="M865" s="18"/>
    </row>
    <row r="866" spans="4:13">
      <c r="D866" s="18"/>
      <c r="E866" s="18"/>
      <c r="F866" s="18"/>
      <c r="G866" s="18"/>
      <c r="H866" s="18"/>
      <c r="I866" s="18"/>
      <c r="J866" s="18"/>
      <c r="K866" s="18"/>
      <c r="L866" s="18"/>
      <c r="M866" s="18"/>
    </row>
    <row r="867" spans="4:13">
      <c r="D867" s="18"/>
      <c r="E867" s="18"/>
      <c r="F867" s="18"/>
      <c r="G867" s="18"/>
      <c r="H867" s="18"/>
      <c r="I867" s="18"/>
      <c r="J867" s="18"/>
      <c r="K867" s="18"/>
      <c r="L867" s="18"/>
      <c r="M867" s="18"/>
    </row>
    <row r="868" spans="4:13">
      <c r="D868" s="18"/>
      <c r="E868" s="18"/>
      <c r="F868" s="18"/>
      <c r="G868" s="18"/>
      <c r="H868" s="18"/>
      <c r="I868" s="18"/>
      <c r="J868" s="18"/>
      <c r="K868" s="18"/>
      <c r="L868" s="18"/>
      <c r="M868" s="18"/>
    </row>
    <row r="869" spans="4:13">
      <c r="D869" s="18"/>
      <c r="E869" s="18"/>
      <c r="F869" s="18"/>
      <c r="G869" s="18"/>
      <c r="H869" s="18"/>
      <c r="I869" s="18"/>
      <c r="J869" s="18"/>
      <c r="K869" s="18"/>
      <c r="L869" s="18"/>
      <c r="M869" s="18"/>
    </row>
    <row r="870" spans="4:13">
      <c r="D870" s="18"/>
      <c r="E870" s="18"/>
      <c r="F870" s="18"/>
      <c r="G870" s="18"/>
      <c r="H870" s="18"/>
      <c r="I870" s="18"/>
      <c r="J870" s="18"/>
      <c r="K870" s="18"/>
      <c r="L870" s="18"/>
      <c r="M870" s="18"/>
    </row>
    <row r="871" spans="4:13">
      <c r="D871" s="18"/>
      <c r="E871" s="18"/>
      <c r="F871" s="18"/>
      <c r="G871" s="18"/>
      <c r="H871" s="18"/>
      <c r="I871" s="18"/>
      <c r="J871" s="18"/>
      <c r="K871" s="18"/>
      <c r="L871" s="18"/>
      <c r="M871" s="18"/>
    </row>
    <row r="872" spans="4:13">
      <c r="D872" s="18"/>
      <c r="E872" s="18"/>
      <c r="F872" s="18"/>
      <c r="G872" s="18"/>
      <c r="H872" s="18"/>
      <c r="I872" s="18"/>
      <c r="J872" s="18"/>
      <c r="K872" s="18"/>
      <c r="L872" s="18"/>
      <c r="M872" s="18"/>
    </row>
    <row r="873" spans="4:13">
      <c r="D873" s="18"/>
      <c r="E873" s="18"/>
      <c r="F873" s="18"/>
      <c r="G873" s="18"/>
      <c r="H873" s="18"/>
      <c r="I873" s="18"/>
      <c r="J873" s="18"/>
      <c r="K873" s="18"/>
      <c r="L873" s="18"/>
      <c r="M873" s="18"/>
    </row>
    <row r="874" spans="4:13">
      <c r="D874" s="18"/>
      <c r="E874" s="18"/>
      <c r="F874" s="18"/>
      <c r="G874" s="18"/>
      <c r="H874" s="18"/>
      <c r="I874" s="18"/>
      <c r="J874" s="18"/>
      <c r="K874" s="18"/>
      <c r="L874" s="18"/>
      <c r="M874" s="18"/>
    </row>
    <row r="875" spans="4:13">
      <c r="D875" s="18"/>
      <c r="E875" s="18"/>
      <c r="F875" s="18"/>
      <c r="G875" s="18"/>
      <c r="H875" s="18"/>
      <c r="I875" s="18"/>
      <c r="J875" s="18"/>
      <c r="K875" s="18"/>
      <c r="L875" s="18"/>
      <c r="M875" s="18"/>
    </row>
    <row r="876" spans="4:13">
      <c r="D876" s="18"/>
      <c r="E876" s="18"/>
      <c r="F876" s="18"/>
      <c r="G876" s="18"/>
      <c r="H876" s="18"/>
      <c r="I876" s="18"/>
      <c r="J876" s="18"/>
      <c r="K876" s="18"/>
      <c r="L876" s="18"/>
      <c r="M876" s="18"/>
    </row>
    <row r="877" spans="4:13">
      <c r="D877" s="18"/>
      <c r="E877" s="18"/>
      <c r="F877" s="18"/>
      <c r="G877" s="18"/>
      <c r="H877" s="18"/>
      <c r="I877" s="18"/>
      <c r="J877" s="18"/>
      <c r="K877" s="18"/>
      <c r="L877" s="18"/>
      <c r="M877" s="18"/>
    </row>
    <row r="878" spans="4:13">
      <c r="D878" s="18"/>
      <c r="E878" s="18"/>
      <c r="F878" s="18"/>
      <c r="G878" s="18"/>
      <c r="H878" s="18"/>
      <c r="I878" s="18"/>
      <c r="J878" s="18"/>
      <c r="K878" s="18"/>
      <c r="L878" s="18"/>
      <c r="M878" s="18"/>
    </row>
    <row r="879" spans="4:13">
      <c r="D879" s="18"/>
      <c r="E879" s="18"/>
      <c r="F879" s="18"/>
      <c r="G879" s="18"/>
      <c r="H879" s="18"/>
      <c r="I879" s="18"/>
      <c r="J879" s="18"/>
      <c r="K879" s="18"/>
      <c r="L879" s="18"/>
      <c r="M879" s="18"/>
    </row>
    <row r="880" spans="4:13">
      <c r="D880" s="18"/>
      <c r="E880" s="18"/>
      <c r="F880" s="18"/>
      <c r="G880" s="18"/>
      <c r="H880" s="18"/>
      <c r="I880" s="18"/>
      <c r="J880" s="18"/>
      <c r="K880" s="18"/>
      <c r="L880" s="18"/>
      <c r="M880" s="18"/>
    </row>
    <row r="881" spans="4:13">
      <c r="D881" s="18"/>
      <c r="E881" s="18"/>
      <c r="F881" s="18"/>
      <c r="G881" s="18"/>
      <c r="H881" s="18"/>
      <c r="I881" s="18"/>
      <c r="J881" s="18"/>
      <c r="K881" s="18"/>
      <c r="L881" s="18"/>
      <c r="M881" s="18"/>
    </row>
    <row r="882" spans="4:13">
      <c r="D882" s="18"/>
      <c r="E882" s="18"/>
      <c r="F882" s="18"/>
      <c r="G882" s="18"/>
      <c r="H882" s="18"/>
      <c r="I882" s="18"/>
      <c r="J882" s="18"/>
      <c r="K882" s="18"/>
      <c r="L882" s="18"/>
      <c r="M882" s="18"/>
    </row>
    <row r="883" spans="4:13">
      <c r="D883" s="18"/>
      <c r="E883" s="18"/>
      <c r="F883" s="18"/>
      <c r="G883" s="18"/>
      <c r="H883" s="18"/>
      <c r="I883" s="18"/>
      <c r="J883" s="18"/>
      <c r="K883" s="18"/>
      <c r="L883" s="18"/>
      <c r="M883" s="18"/>
    </row>
    <row r="884" spans="4:13">
      <c r="D884" s="18"/>
      <c r="E884" s="18"/>
      <c r="F884" s="18"/>
      <c r="G884" s="18"/>
      <c r="H884" s="18"/>
      <c r="I884" s="18"/>
      <c r="J884" s="18"/>
      <c r="K884" s="18"/>
      <c r="L884" s="18"/>
      <c r="M884" s="18"/>
    </row>
    <row r="885" spans="4:13">
      <c r="D885" s="18"/>
      <c r="E885" s="18"/>
      <c r="F885" s="18"/>
      <c r="G885" s="18"/>
      <c r="H885" s="18"/>
      <c r="I885" s="18"/>
      <c r="J885" s="18"/>
      <c r="K885" s="18"/>
      <c r="L885" s="18"/>
      <c r="M885" s="18"/>
    </row>
    <row r="886" spans="4:13">
      <c r="D886" s="18"/>
      <c r="E886" s="18"/>
      <c r="F886" s="18"/>
      <c r="G886" s="18"/>
      <c r="H886" s="18"/>
      <c r="I886" s="18"/>
      <c r="J886" s="18"/>
      <c r="K886" s="18"/>
      <c r="L886" s="18"/>
      <c r="M886" s="18"/>
    </row>
    <row r="887" spans="4:13">
      <c r="D887" s="18"/>
      <c r="E887" s="18"/>
      <c r="F887" s="18"/>
      <c r="G887" s="18"/>
      <c r="H887" s="18"/>
      <c r="I887" s="18"/>
      <c r="J887" s="18"/>
      <c r="K887" s="18"/>
      <c r="L887" s="18"/>
      <c r="M887" s="18"/>
    </row>
    <row r="888" spans="4:13">
      <c r="D888" s="18"/>
      <c r="E888" s="18"/>
      <c r="F888" s="18"/>
      <c r="G888" s="18"/>
      <c r="H888" s="18"/>
      <c r="I888" s="18"/>
      <c r="J888" s="18"/>
      <c r="K888" s="18"/>
      <c r="L888" s="18"/>
      <c r="M888" s="18"/>
    </row>
    <row r="889" spans="4:13">
      <c r="D889" s="18"/>
      <c r="E889" s="18"/>
      <c r="F889" s="18"/>
      <c r="G889" s="18"/>
      <c r="H889" s="18"/>
      <c r="I889" s="18"/>
      <c r="J889" s="18"/>
      <c r="K889" s="18"/>
      <c r="L889" s="18"/>
      <c r="M889" s="18"/>
    </row>
    <row r="890" spans="4:13">
      <c r="D890" s="18"/>
      <c r="E890" s="18"/>
      <c r="F890" s="18"/>
      <c r="G890" s="18"/>
      <c r="H890" s="18"/>
      <c r="I890" s="18"/>
      <c r="J890" s="18"/>
      <c r="K890" s="18"/>
      <c r="L890" s="18"/>
      <c r="M890" s="18"/>
    </row>
    <row r="891" spans="4:13">
      <c r="D891" s="18"/>
      <c r="E891" s="18"/>
      <c r="F891" s="18"/>
      <c r="G891" s="18"/>
      <c r="H891" s="18"/>
      <c r="I891" s="18"/>
      <c r="J891" s="18"/>
      <c r="K891" s="18"/>
      <c r="L891" s="18"/>
      <c r="M891" s="18"/>
    </row>
    <row r="892" spans="4:13">
      <c r="D892" s="18"/>
      <c r="E892" s="18"/>
      <c r="F892" s="18"/>
      <c r="G892" s="18"/>
      <c r="H892" s="18"/>
      <c r="I892" s="18"/>
      <c r="J892" s="18"/>
      <c r="K892" s="18"/>
      <c r="L892" s="18"/>
      <c r="M892" s="18"/>
    </row>
    <row r="893" spans="4:13">
      <c r="D893" s="18"/>
      <c r="E893" s="18"/>
      <c r="F893" s="18"/>
      <c r="G893" s="18"/>
      <c r="H893" s="18"/>
      <c r="I893" s="18"/>
      <c r="J893" s="18"/>
      <c r="K893" s="18"/>
      <c r="L893" s="18"/>
      <c r="M893" s="18"/>
    </row>
    <row r="894" spans="4:13">
      <c r="D894" s="18"/>
      <c r="E894" s="18"/>
      <c r="F894" s="18"/>
      <c r="G894" s="18"/>
      <c r="H894" s="18"/>
      <c r="I894" s="18"/>
      <c r="J894" s="18"/>
      <c r="K894" s="18"/>
      <c r="L894" s="18"/>
      <c r="M894" s="18"/>
    </row>
    <row r="895" spans="4:13">
      <c r="D895" s="18"/>
      <c r="E895" s="18"/>
      <c r="F895" s="18"/>
      <c r="G895" s="18"/>
      <c r="H895" s="18"/>
      <c r="I895" s="18"/>
      <c r="J895" s="18"/>
      <c r="K895" s="18"/>
      <c r="L895" s="18"/>
      <c r="M895" s="18"/>
    </row>
    <row r="896" spans="4:13">
      <c r="D896" s="18"/>
      <c r="E896" s="18"/>
      <c r="F896" s="18"/>
      <c r="G896" s="18"/>
      <c r="H896" s="18"/>
      <c r="I896" s="18"/>
      <c r="J896" s="18"/>
      <c r="K896" s="18"/>
      <c r="L896" s="18"/>
      <c r="M896" s="18"/>
    </row>
    <row r="897" spans="4:13">
      <c r="D897" s="18"/>
      <c r="E897" s="18"/>
      <c r="F897" s="18"/>
      <c r="G897" s="18"/>
      <c r="H897" s="18"/>
      <c r="I897" s="18"/>
      <c r="J897" s="18"/>
      <c r="K897" s="18"/>
      <c r="L897" s="18"/>
      <c r="M897" s="18"/>
    </row>
    <row r="898" spans="4:13">
      <c r="D898" s="18"/>
      <c r="E898" s="18"/>
      <c r="F898" s="18"/>
      <c r="G898" s="18"/>
      <c r="H898" s="18"/>
      <c r="I898" s="18"/>
      <c r="J898" s="18"/>
      <c r="K898" s="18"/>
      <c r="L898" s="18"/>
      <c r="M898" s="18"/>
    </row>
    <row r="899" spans="4:13">
      <c r="D899" s="18"/>
      <c r="E899" s="18"/>
      <c r="F899" s="18"/>
      <c r="G899" s="18"/>
      <c r="H899" s="18"/>
      <c r="I899" s="18"/>
      <c r="J899" s="18"/>
      <c r="K899" s="18"/>
      <c r="L899" s="18"/>
      <c r="M899" s="18"/>
    </row>
    <row r="900" spans="4:13">
      <c r="D900" s="18"/>
      <c r="E900" s="18"/>
      <c r="F900" s="18"/>
      <c r="G900" s="18"/>
      <c r="H900" s="18"/>
      <c r="I900" s="18"/>
      <c r="J900" s="18"/>
      <c r="K900" s="18"/>
      <c r="L900" s="18"/>
      <c r="M900" s="18"/>
    </row>
    <row r="901" spans="4:13">
      <c r="D901" s="18"/>
      <c r="E901" s="18"/>
      <c r="F901" s="18"/>
      <c r="G901" s="18"/>
      <c r="H901" s="18"/>
      <c r="I901" s="18"/>
      <c r="J901" s="18"/>
      <c r="K901" s="18"/>
      <c r="L901" s="18"/>
      <c r="M901" s="18"/>
    </row>
    <row r="902" spans="4:13">
      <c r="D902" s="18"/>
      <c r="E902" s="18"/>
      <c r="F902" s="18"/>
      <c r="G902" s="18"/>
      <c r="H902" s="18"/>
      <c r="I902" s="18"/>
      <c r="J902" s="18"/>
      <c r="K902" s="18"/>
      <c r="L902" s="18"/>
      <c r="M902" s="18"/>
    </row>
    <row r="903" spans="4:13">
      <c r="D903" s="18"/>
      <c r="E903" s="18"/>
      <c r="F903" s="18"/>
      <c r="G903" s="18"/>
      <c r="H903" s="18"/>
      <c r="I903" s="18"/>
      <c r="J903" s="18"/>
      <c r="K903" s="18"/>
      <c r="L903" s="18"/>
      <c r="M903" s="18"/>
    </row>
    <row r="904" spans="4:13">
      <c r="D904" s="18"/>
      <c r="E904" s="18"/>
      <c r="F904" s="18"/>
      <c r="G904" s="18"/>
      <c r="H904" s="18"/>
      <c r="I904" s="18"/>
      <c r="J904" s="18"/>
      <c r="K904" s="18"/>
      <c r="L904" s="18"/>
      <c r="M904" s="18"/>
    </row>
    <row r="905" spans="4:13">
      <c r="D905" s="18"/>
      <c r="E905" s="18"/>
      <c r="F905" s="18"/>
      <c r="G905" s="18"/>
      <c r="H905" s="18"/>
      <c r="I905" s="18"/>
      <c r="J905" s="18"/>
      <c r="K905" s="18"/>
      <c r="L905" s="18"/>
      <c r="M905" s="18"/>
    </row>
    <row r="906" spans="4:13">
      <c r="D906" s="18"/>
      <c r="E906" s="18"/>
      <c r="F906" s="18"/>
      <c r="G906" s="18"/>
      <c r="H906" s="18"/>
      <c r="I906" s="18"/>
      <c r="J906" s="18"/>
      <c r="K906" s="18"/>
      <c r="L906" s="18"/>
      <c r="M906" s="18"/>
    </row>
    <row r="907" spans="4:13">
      <c r="D907" s="18"/>
      <c r="E907" s="18"/>
      <c r="F907" s="18"/>
      <c r="G907" s="18"/>
      <c r="H907" s="18"/>
      <c r="I907" s="18"/>
      <c r="J907" s="18"/>
      <c r="K907" s="18"/>
      <c r="L907" s="18"/>
      <c r="M907" s="18"/>
    </row>
    <row r="908" spans="4:13">
      <c r="D908" s="18"/>
      <c r="E908" s="18"/>
      <c r="F908" s="18"/>
      <c r="G908" s="18"/>
      <c r="H908" s="18"/>
      <c r="I908" s="18"/>
      <c r="J908" s="18"/>
      <c r="K908" s="18"/>
      <c r="L908" s="18"/>
      <c r="M908" s="18"/>
    </row>
    <row r="909" spans="4:13">
      <c r="D909" s="18"/>
      <c r="E909" s="18"/>
      <c r="F909" s="18"/>
      <c r="G909" s="18"/>
      <c r="H909" s="18"/>
      <c r="I909" s="18"/>
      <c r="J909" s="18"/>
      <c r="K909" s="18"/>
      <c r="L909" s="18"/>
      <c r="M909" s="18"/>
    </row>
    <row r="910" spans="4:13">
      <c r="D910" s="18"/>
      <c r="E910" s="18"/>
      <c r="F910" s="18"/>
      <c r="G910" s="18"/>
      <c r="H910" s="18"/>
      <c r="I910" s="18"/>
      <c r="J910" s="18"/>
      <c r="K910" s="18"/>
      <c r="L910" s="18"/>
      <c r="M910" s="18"/>
    </row>
    <row r="911" spans="4:13">
      <c r="D911" s="18"/>
      <c r="E911" s="18"/>
      <c r="F911" s="18"/>
      <c r="G911" s="18"/>
      <c r="H911" s="18"/>
      <c r="I911" s="18"/>
      <c r="J911" s="18"/>
      <c r="K911" s="18"/>
      <c r="L911" s="18"/>
      <c r="M911" s="18"/>
    </row>
    <row r="912" spans="4:13">
      <c r="D912" s="18"/>
      <c r="E912" s="18"/>
      <c r="F912" s="18"/>
      <c r="G912" s="18"/>
      <c r="H912" s="18"/>
      <c r="I912" s="18"/>
      <c r="J912" s="18"/>
      <c r="K912" s="18"/>
      <c r="L912" s="18"/>
      <c r="M912" s="18"/>
    </row>
    <row r="913" spans="4:13">
      <c r="D913" s="18"/>
      <c r="E913" s="18"/>
      <c r="F913" s="18"/>
      <c r="G913" s="18"/>
      <c r="H913" s="18"/>
      <c r="I913" s="18"/>
      <c r="J913" s="18"/>
      <c r="K913" s="18"/>
      <c r="L913" s="18"/>
      <c r="M913" s="18"/>
    </row>
    <row r="914" spans="4:13">
      <c r="D914" s="18"/>
      <c r="E914" s="18"/>
      <c r="F914" s="18"/>
      <c r="G914" s="18"/>
      <c r="H914" s="18"/>
      <c r="I914" s="18"/>
      <c r="J914" s="18"/>
      <c r="K914" s="18"/>
      <c r="L914" s="18"/>
      <c r="M914" s="18"/>
    </row>
    <row r="915" spans="4:13">
      <c r="D915" s="18"/>
      <c r="E915" s="18"/>
      <c r="F915" s="18"/>
      <c r="G915" s="18"/>
      <c r="H915" s="18"/>
      <c r="I915" s="18"/>
      <c r="J915" s="18"/>
      <c r="K915" s="18"/>
      <c r="L915" s="18"/>
      <c r="M915" s="18"/>
    </row>
    <row r="916" spans="4:13">
      <c r="D916" s="18"/>
      <c r="E916" s="18"/>
      <c r="F916" s="18"/>
      <c r="G916" s="18"/>
      <c r="H916" s="18"/>
      <c r="I916" s="18"/>
      <c r="J916" s="18"/>
      <c r="K916" s="18"/>
      <c r="L916" s="18"/>
      <c r="M916" s="18"/>
    </row>
    <row r="917" spans="4:13">
      <c r="D917" s="18"/>
      <c r="E917" s="18"/>
      <c r="F917" s="18"/>
      <c r="G917" s="18"/>
      <c r="H917" s="18"/>
      <c r="I917" s="18"/>
      <c r="J917" s="18"/>
      <c r="K917" s="18"/>
      <c r="L917" s="18"/>
      <c r="M917" s="18"/>
    </row>
    <row r="918" spans="4:13">
      <c r="D918" s="18"/>
      <c r="E918" s="18"/>
      <c r="F918" s="18"/>
      <c r="G918" s="18"/>
      <c r="H918" s="18"/>
      <c r="I918" s="18"/>
      <c r="J918" s="18"/>
      <c r="K918" s="18"/>
      <c r="L918" s="18"/>
      <c r="M918" s="18"/>
    </row>
    <row r="919" spans="4:13">
      <c r="D919" s="18"/>
      <c r="E919" s="18"/>
      <c r="F919" s="18"/>
      <c r="G919" s="18"/>
      <c r="H919" s="18"/>
      <c r="I919" s="18"/>
      <c r="J919" s="18"/>
      <c r="K919" s="18"/>
      <c r="L919" s="18"/>
      <c r="M919" s="18"/>
    </row>
    <row r="920" spans="4:13">
      <c r="D920" s="18"/>
      <c r="E920" s="18"/>
      <c r="F920" s="18"/>
      <c r="G920" s="18"/>
      <c r="H920" s="18"/>
      <c r="I920" s="18"/>
      <c r="J920" s="18"/>
      <c r="K920" s="18"/>
      <c r="L920" s="18"/>
      <c r="M920" s="18"/>
    </row>
    <row r="921" spans="4:13">
      <c r="D921" s="18"/>
      <c r="E921" s="18"/>
      <c r="F921" s="18"/>
      <c r="G921" s="18"/>
      <c r="H921" s="18"/>
      <c r="I921" s="18"/>
      <c r="J921" s="18"/>
      <c r="K921" s="18"/>
      <c r="L921" s="18"/>
      <c r="M921" s="18"/>
    </row>
    <row r="922" spans="4:13">
      <c r="D922" s="18"/>
      <c r="E922" s="18"/>
      <c r="F922" s="18"/>
      <c r="G922" s="18"/>
      <c r="H922" s="18"/>
      <c r="I922" s="18"/>
      <c r="J922" s="18"/>
      <c r="K922" s="18"/>
      <c r="L922" s="18"/>
      <c r="M922" s="18"/>
    </row>
    <row r="923" spans="4:13">
      <c r="D923" s="18"/>
      <c r="E923" s="18"/>
      <c r="F923" s="18"/>
      <c r="G923" s="18"/>
      <c r="H923" s="18"/>
      <c r="I923" s="18"/>
      <c r="J923" s="18"/>
      <c r="K923" s="18"/>
      <c r="L923" s="18"/>
      <c r="M923" s="18"/>
    </row>
    <row r="924" spans="4:13">
      <c r="D924" s="18"/>
      <c r="E924" s="18"/>
      <c r="F924" s="18"/>
      <c r="G924" s="18"/>
      <c r="H924" s="18"/>
      <c r="I924" s="18"/>
      <c r="J924" s="18"/>
      <c r="K924" s="18"/>
      <c r="L924" s="18"/>
      <c r="M924" s="18"/>
    </row>
    <row r="925" spans="4:13">
      <c r="D925" s="18"/>
      <c r="E925" s="18"/>
      <c r="F925" s="18"/>
      <c r="G925" s="18"/>
      <c r="H925" s="18"/>
      <c r="I925" s="18"/>
      <c r="J925" s="18"/>
      <c r="K925" s="18"/>
      <c r="L925" s="18"/>
      <c r="M925" s="18"/>
    </row>
    <row r="926" spans="4:13">
      <c r="D926" s="18"/>
      <c r="E926" s="18"/>
      <c r="F926" s="18"/>
      <c r="G926" s="18"/>
      <c r="H926" s="18"/>
      <c r="I926" s="18"/>
      <c r="J926" s="18"/>
      <c r="K926" s="18"/>
      <c r="L926" s="18"/>
      <c r="M926" s="18"/>
    </row>
    <row r="927" spans="4:13">
      <c r="D927" s="18"/>
      <c r="E927" s="18"/>
      <c r="F927" s="18"/>
      <c r="G927" s="18"/>
      <c r="H927" s="18"/>
      <c r="I927" s="18"/>
      <c r="J927" s="18"/>
      <c r="K927" s="18"/>
      <c r="L927" s="18"/>
      <c r="M927" s="18"/>
    </row>
    <row r="928" spans="4:13">
      <c r="D928" s="18"/>
      <c r="E928" s="18"/>
      <c r="F928" s="18"/>
      <c r="G928" s="18"/>
      <c r="H928" s="18"/>
      <c r="I928" s="18"/>
      <c r="J928" s="18"/>
      <c r="K928" s="18"/>
      <c r="L928" s="18"/>
      <c r="M928" s="18"/>
    </row>
    <row r="929" spans="4:13">
      <c r="D929" s="18"/>
      <c r="E929" s="18"/>
      <c r="F929" s="18"/>
      <c r="G929" s="18"/>
      <c r="H929" s="18"/>
      <c r="I929" s="18"/>
      <c r="J929" s="18"/>
      <c r="K929" s="18"/>
      <c r="L929" s="18"/>
      <c r="M929" s="18"/>
    </row>
    <row r="930" spans="4:13">
      <c r="D930" s="18"/>
      <c r="E930" s="18"/>
      <c r="F930" s="18"/>
      <c r="G930" s="18"/>
      <c r="H930" s="18"/>
      <c r="I930" s="18"/>
      <c r="J930" s="18"/>
      <c r="K930" s="18"/>
      <c r="L930" s="18"/>
      <c r="M930" s="18"/>
    </row>
    <row r="931" spans="4:13">
      <c r="D931" s="18"/>
      <c r="E931" s="18"/>
      <c r="F931" s="18"/>
      <c r="G931" s="18"/>
      <c r="H931" s="18"/>
      <c r="I931" s="18"/>
      <c r="J931" s="18"/>
      <c r="K931" s="18"/>
      <c r="L931" s="18"/>
      <c r="M931" s="18"/>
    </row>
    <row r="932" spans="4:13">
      <c r="D932" s="18"/>
      <c r="E932" s="18"/>
      <c r="F932" s="18"/>
      <c r="G932" s="18"/>
      <c r="H932" s="18"/>
      <c r="I932" s="18"/>
      <c r="J932" s="18"/>
      <c r="K932" s="18"/>
      <c r="L932" s="18"/>
      <c r="M932" s="18"/>
    </row>
    <row r="933" spans="4:13">
      <c r="D933" s="18"/>
      <c r="E933" s="18"/>
      <c r="F933" s="18"/>
      <c r="G933" s="18"/>
      <c r="H933" s="18"/>
      <c r="I933" s="18"/>
      <c r="J933" s="18"/>
      <c r="K933" s="18"/>
      <c r="L933" s="18"/>
      <c r="M933" s="18"/>
    </row>
    <row r="934" spans="4:13">
      <c r="D934" s="18"/>
      <c r="E934" s="18"/>
      <c r="F934" s="18"/>
      <c r="G934" s="18"/>
      <c r="H934" s="18"/>
      <c r="I934" s="18"/>
      <c r="J934" s="18"/>
      <c r="K934" s="18"/>
      <c r="L934" s="18"/>
      <c r="M934" s="18"/>
    </row>
    <row r="935" spans="4:13">
      <c r="D935" s="18"/>
      <c r="E935" s="18"/>
      <c r="F935" s="18"/>
      <c r="G935" s="18"/>
      <c r="H935" s="18"/>
      <c r="I935" s="18"/>
      <c r="J935" s="18"/>
      <c r="K935" s="18"/>
      <c r="L935" s="18"/>
      <c r="M935" s="18"/>
    </row>
    <row r="936" spans="4:13">
      <c r="D936" s="18"/>
      <c r="E936" s="18"/>
      <c r="F936" s="18"/>
      <c r="G936" s="18"/>
      <c r="H936" s="18"/>
      <c r="I936" s="18"/>
      <c r="J936" s="18"/>
      <c r="K936" s="18"/>
      <c r="L936" s="18"/>
      <c r="M936" s="18"/>
    </row>
    <row r="937" spans="4:13">
      <c r="D937" s="18"/>
      <c r="E937" s="18"/>
      <c r="F937" s="18"/>
      <c r="G937" s="18"/>
      <c r="H937" s="18"/>
      <c r="I937" s="18"/>
      <c r="J937" s="18"/>
      <c r="K937" s="18"/>
      <c r="L937" s="18"/>
      <c r="M937" s="18"/>
    </row>
    <row r="938" spans="4:13">
      <c r="D938" s="18"/>
      <c r="E938" s="18"/>
      <c r="F938" s="18"/>
      <c r="G938" s="18"/>
      <c r="H938" s="18"/>
      <c r="I938" s="18"/>
      <c r="J938" s="18"/>
      <c r="K938" s="18"/>
      <c r="L938" s="18"/>
      <c r="M938" s="18"/>
    </row>
    <row r="939" spans="4:13">
      <c r="D939" s="18"/>
      <c r="E939" s="18"/>
      <c r="F939" s="18"/>
      <c r="G939" s="18"/>
      <c r="H939" s="18"/>
      <c r="I939" s="18"/>
      <c r="J939" s="18"/>
      <c r="K939" s="18"/>
      <c r="L939" s="18"/>
      <c r="M939" s="18"/>
    </row>
    <row r="940" spans="4:13">
      <c r="D940" s="18"/>
      <c r="E940" s="18"/>
      <c r="F940" s="18"/>
      <c r="G940" s="18"/>
      <c r="H940" s="18"/>
      <c r="I940" s="18"/>
      <c r="J940" s="18"/>
      <c r="K940" s="18"/>
      <c r="L940" s="18"/>
      <c r="M940" s="18"/>
    </row>
    <row r="941" spans="4:13">
      <c r="D941" s="18"/>
      <c r="E941" s="18"/>
      <c r="F941" s="18"/>
      <c r="G941" s="18"/>
      <c r="H941" s="18"/>
      <c r="I941" s="18"/>
      <c r="J941" s="18"/>
      <c r="K941" s="18"/>
      <c r="L941" s="18"/>
      <c r="M941" s="18"/>
    </row>
    <row r="942" spans="4:13">
      <c r="D942" s="18"/>
      <c r="E942" s="18"/>
      <c r="F942" s="18"/>
      <c r="G942" s="18"/>
      <c r="H942" s="18"/>
      <c r="I942" s="18"/>
      <c r="J942" s="18"/>
      <c r="K942" s="18"/>
      <c r="L942" s="18"/>
      <c r="M942" s="18"/>
    </row>
    <row r="943" spans="4:13">
      <c r="D943" s="18"/>
      <c r="E943" s="18"/>
      <c r="F943" s="18"/>
      <c r="G943" s="18"/>
      <c r="H943" s="18"/>
      <c r="I943" s="18"/>
      <c r="J943" s="18"/>
      <c r="K943" s="18"/>
      <c r="L943" s="18"/>
      <c r="M943" s="18"/>
    </row>
    <row r="944" spans="4:13">
      <c r="D944" s="18"/>
      <c r="E944" s="18"/>
      <c r="F944" s="18"/>
      <c r="G944" s="18"/>
      <c r="H944" s="18"/>
      <c r="I944" s="18"/>
      <c r="J944" s="18"/>
      <c r="K944" s="18"/>
      <c r="L944" s="18"/>
      <c r="M944" s="18"/>
    </row>
    <row r="945" spans="4:13">
      <c r="D945" s="18"/>
      <c r="E945" s="18"/>
      <c r="F945" s="18"/>
      <c r="G945" s="18"/>
      <c r="H945" s="18"/>
      <c r="I945" s="18"/>
      <c r="J945" s="18"/>
      <c r="K945" s="18"/>
      <c r="L945" s="18"/>
      <c r="M945" s="18"/>
    </row>
    <row r="946" spans="4:13">
      <c r="D946" s="18"/>
      <c r="E946" s="18"/>
      <c r="F946" s="18"/>
      <c r="G946" s="18"/>
      <c r="H946" s="18"/>
      <c r="I946" s="18"/>
      <c r="J946" s="18"/>
      <c r="K946" s="18"/>
      <c r="L946" s="18"/>
      <c r="M946" s="18"/>
    </row>
    <row r="947" spans="4:13">
      <c r="D947" s="18"/>
      <c r="E947" s="18"/>
      <c r="F947" s="18"/>
      <c r="G947" s="18"/>
      <c r="H947" s="18"/>
      <c r="I947" s="18"/>
      <c r="J947" s="18"/>
      <c r="K947" s="18"/>
      <c r="L947" s="18"/>
      <c r="M947" s="18"/>
    </row>
    <row r="948" spans="4:13">
      <c r="D948" s="18"/>
      <c r="E948" s="18"/>
      <c r="F948" s="18"/>
      <c r="G948" s="18"/>
      <c r="H948" s="18"/>
      <c r="I948" s="18"/>
      <c r="J948" s="18"/>
      <c r="K948" s="18"/>
      <c r="L948" s="18"/>
      <c r="M948" s="18"/>
    </row>
    <row r="949" spans="4:13">
      <c r="D949" s="18"/>
      <c r="E949" s="18"/>
      <c r="F949" s="18"/>
      <c r="G949" s="18"/>
      <c r="H949" s="18"/>
      <c r="I949" s="18"/>
      <c r="J949" s="18"/>
      <c r="K949" s="18"/>
      <c r="L949" s="18"/>
      <c r="M949" s="18"/>
    </row>
    <row r="950" spans="4:13">
      <c r="D950" s="18"/>
      <c r="E950" s="18"/>
      <c r="F950" s="18"/>
      <c r="G950" s="18"/>
      <c r="H950" s="18"/>
      <c r="I950" s="18"/>
      <c r="J950" s="18"/>
      <c r="K950" s="18"/>
      <c r="L950" s="18"/>
      <c r="M950" s="18"/>
    </row>
    <row r="951" spans="4:13">
      <c r="D951" s="18"/>
      <c r="E951" s="18"/>
      <c r="F951" s="18"/>
      <c r="G951" s="18"/>
      <c r="H951" s="18"/>
      <c r="I951" s="18"/>
      <c r="J951" s="18"/>
      <c r="K951" s="18"/>
      <c r="L951" s="18"/>
      <c r="M951" s="18"/>
    </row>
    <row r="952" spans="4:13">
      <c r="D952" s="18"/>
      <c r="E952" s="18"/>
      <c r="F952" s="18"/>
      <c r="G952" s="18"/>
      <c r="H952" s="18"/>
      <c r="I952" s="18"/>
      <c r="J952" s="18"/>
      <c r="K952" s="18"/>
      <c r="L952" s="18"/>
      <c r="M952" s="18"/>
    </row>
    <row r="953" spans="4:13">
      <c r="D953" s="18"/>
      <c r="E953" s="18"/>
      <c r="F953" s="18"/>
      <c r="G953" s="18"/>
      <c r="H953" s="18"/>
      <c r="I953" s="18"/>
      <c r="J953" s="18"/>
      <c r="K953" s="18"/>
      <c r="L953" s="18"/>
      <c r="M953" s="18"/>
    </row>
    <row r="954" spans="4:13">
      <c r="D954" s="18"/>
      <c r="E954" s="18"/>
      <c r="F954" s="18"/>
      <c r="G954" s="18"/>
      <c r="H954" s="18"/>
      <c r="I954" s="18"/>
      <c r="J954" s="18"/>
      <c r="K954" s="18"/>
      <c r="L954" s="18"/>
      <c r="M954" s="18"/>
    </row>
    <row r="955" spans="4:13">
      <c r="D955" s="18"/>
      <c r="E955" s="18"/>
      <c r="F955" s="18"/>
      <c r="G955" s="18"/>
      <c r="H955" s="18"/>
      <c r="I955" s="18"/>
      <c r="J955" s="18"/>
      <c r="K955" s="18"/>
      <c r="L955" s="18"/>
      <c r="M955" s="18"/>
    </row>
    <row r="956" spans="4:13">
      <c r="D956" s="18"/>
      <c r="E956" s="18"/>
      <c r="F956" s="18"/>
      <c r="G956" s="18"/>
      <c r="H956" s="18"/>
      <c r="I956" s="18"/>
      <c r="J956" s="18"/>
      <c r="K956" s="18"/>
      <c r="L956" s="18"/>
      <c r="M956" s="18"/>
    </row>
    <row r="957" spans="4:13">
      <c r="D957" s="18"/>
      <c r="E957" s="18"/>
      <c r="F957" s="18"/>
      <c r="G957" s="18"/>
      <c r="H957" s="18"/>
      <c r="I957" s="18"/>
      <c r="J957" s="18"/>
      <c r="K957" s="18"/>
      <c r="L957" s="18"/>
      <c r="M957" s="18"/>
    </row>
    <row r="958" spans="4:13">
      <c r="D958" s="18"/>
      <c r="E958" s="18"/>
      <c r="F958" s="18"/>
      <c r="G958" s="18"/>
      <c r="H958" s="18"/>
      <c r="I958" s="18"/>
      <c r="J958" s="18"/>
      <c r="K958" s="18"/>
      <c r="L958" s="18"/>
      <c r="M958" s="18"/>
    </row>
    <row r="959" spans="4:13">
      <c r="D959" s="18"/>
      <c r="E959" s="18"/>
      <c r="F959" s="18"/>
      <c r="G959" s="18"/>
      <c r="H959" s="18"/>
      <c r="I959" s="18"/>
      <c r="J959" s="18"/>
      <c r="K959" s="18"/>
      <c r="L959" s="18"/>
      <c r="M959" s="18"/>
    </row>
    <row r="960" spans="4:13">
      <c r="D960" s="18"/>
      <c r="E960" s="18"/>
      <c r="F960" s="18"/>
      <c r="G960" s="18"/>
      <c r="H960" s="18"/>
      <c r="I960" s="18"/>
      <c r="J960" s="18"/>
      <c r="K960" s="18"/>
      <c r="L960" s="18"/>
      <c r="M960" s="18"/>
    </row>
    <row r="961" spans="4:13">
      <c r="D961" s="18"/>
      <c r="E961" s="18"/>
      <c r="F961" s="18"/>
      <c r="G961" s="18"/>
      <c r="H961" s="18"/>
      <c r="I961" s="18"/>
      <c r="J961" s="18"/>
      <c r="K961" s="18"/>
      <c r="L961" s="18"/>
      <c r="M961" s="18"/>
    </row>
    <row r="962" spans="4:13">
      <c r="D962" s="18"/>
      <c r="E962" s="18"/>
      <c r="F962" s="18"/>
      <c r="G962" s="18"/>
      <c r="H962" s="18"/>
      <c r="I962" s="18"/>
      <c r="J962" s="18"/>
      <c r="K962" s="18"/>
      <c r="L962" s="18"/>
      <c r="M962" s="18"/>
    </row>
    <row r="963" spans="4:13">
      <c r="D963" s="18"/>
      <c r="E963" s="18"/>
      <c r="F963" s="18"/>
      <c r="G963" s="18"/>
      <c r="H963" s="18"/>
      <c r="I963" s="18"/>
      <c r="J963" s="18"/>
      <c r="K963" s="18"/>
      <c r="L963" s="18"/>
      <c r="M963" s="18"/>
    </row>
    <row r="964" spans="4:13">
      <c r="D964" s="18"/>
      <c r="E964" s="18"/>
      <c r="F964" s="18"/>
      <c r="G964" s="18"/>
      <c r="H964" s="18"/>
      <c r="I964" s="18"/>
      <c r="J964" s="18"/>
      <c r="K964" s="18"/>
      <c r="L964" s="18"/>
      <c r="M964" s="18"/>
    </row>
    <row r="965" spans="4:13">
      <c r="D965" s="18"/>
      <c r="E965" s="18"/>
      <c r="F965" s="18"/>
      <c r="G965" s="18"/>
      <c r="H965" s="18"/>
      <c r="I965" s="18"/>
      <c r="J965" s="18"/>
      <c r="K965" s="18"/>
      <c r="L965" s="18"/>
      <c r="M965" s="18"/>
    </row>
    <row r="966" spans="4:13">
      <c r="D966" s="18"/>
      <c r="E966" s="18"/>
      <c r="F966" s="18"/>
      <c r="G966" s="18"/>
      <c r="H966" s="18"/>
      <c r="I966" s="18"/>
      <c r="J966" s="18"/>
      <c r="K966" s="18"/>
      <c r="L966" s="18"/>
      <c r="M966" s="18"/>
    </row>
    <row r="967" spans="4:13">
      <c r="D967" s="18"/>
      <c r="E967" s="18"/>
      <c r="F967" s="18"/>
      <c r="G967" s="18"/>
      <c r="H967" s="18"/>
      <c r="I967" s="18"/>
      <c r="J967" s="18"/>
      <c r="K967" s="18"/>
      <c r="L967" s="18"/>
      <c r="M967" s="18"/>
    </row>
    <row r="968" spans="4:13">
      <c r="D968" s="18"/>
      <c r="E968" s="18"/>
      <c r="F968" s="18"/>
      <c r="G968" s="18"/>
      <c r="H968" s="18"/>
      <c r="I968" s="18"/>
      <c r="J968" s="18"/>
      <c r="K968" s="18"/>
      <c r="L968" s="18"/>
      <c r="M968" s="18"/>
    </row>
    <row r="969" spans="4:13">
      <c r="D969" s="18"/>
      <c r="E969" s="18"/>
      <c r="F969" s="18"/>
      <c r="G969" s="18"/>
      <c r="H969" s="18"/>
      <c r="I969" s="18"/>
      <c r="J969" s="18"/>
      <c r="K969" s="18"/>
      <c r="L969" s="18"/>
      <c r="M969" s="18"/>
    </row>
    <row r="970" spans="4:13">
      <c r="D970" s="18"/>
      <c r="E970" s="18"/>
      <c r="F970" s="18"/>
      <c r="G970" s="18"/>
      <c r="H970" s="18"/>
      <c r="I970" s="18"/>
      <c r="J970" s="18"/>
      <c r="K970" s="18"/>
      <c r="L970" s="18"/>
      <c r="M970" s="18"/>
    </row>
    <row r="971" spans="4:13">
      <c r="D971" s="18"/>
      <c r="E971" s="18"/>
      <c r="F971" s="18"/>
      <c r="G971" s="18"/>
      <c r="H971" s="18"/>
      <c r="I971" s="18"/>
      <c r="J971" s="18"/>
      <c r="K971" s="18"/>
      <c r="L971" s="18"/>
      <c r="M971" s="18"/>
    </row>
    <row r="972" spans="4:13">
      <c r="D972" s="18"/>
      <c r="E972" s="18"/>
      <c r="F972" s="18"/>
      <c r="G972" s="18"/>
      <c r="H972" s="18"/>
      <c r="I972" s="18"/>
      <c r="J972" s="18"/>
      <c r="K972" s="18"/>
      <c r="L972" s="18"/>
      <c r="M972" s="18"/>
    </row>
    <row r="973" spans="4:13">
      <c r="D973" s="18"/>
      <c r="E973" s="18"/>
      <c r="F973" s="18"/>
      <c r="G973" s="18"/>
      <c r="H973" s="18"/>
      <c r="I973" s="18"/>
      <c r="J973" s="18"/>
      <c r="K973" s="18"/>
      <c r="L973" s="18"/>
      <c r="M973" s="18"/>
    </row>
    <row r="974" spans="4:13">
      <c r="D974" s="18"/>
      <c r="E974" s="18"/>
      <c r="F974" s="18"/>
      <c r="G974" s="18"/>
      <c r="H974" s="18"/>
      <c r="I974" s="18"/>
      <c r="J974" s="18"/>
      <c r="K974" s="18"/>
      <c r="L974" s="18"/>
      <c r="M974" s="18"/>
    </row>
    <row r="975" spans="4:13">
      <c r="D975" s="18"/>
      <c r="E975" s="18"/>
      <c r="F975" s="18"/>
      <c r="G975" s="18"/>
      <c r="H975" s="18"/>
      <c r="I975" s="18"/>
      <c r="J975" s="18"/>
      <c r="K975" s="18"/>
      <c r="L975" s="18"/>
      <c r="M975" s="18"/>
    </row>
    <row r="976" spans="4:13">
      <c r="D976" s="18"/>
      <c r="E976" s="18"/>
      <c r="F976" s="18"/>
      <c r="G976" s="18"/>
      <c r="H976" s="18"/>
      <c r="I976" s="18"/>
      <c r="J976" s="18"/>
      <c r="K976" s="18"/>
      <c r="L976" s="18"/>
      <c r="M976" s="18"/>
    </row>
    <row r="977" spans="4:13">
      <c r="D977" s="18"/>
      <c r="E977" s="18"/>
      <c r="F977" s="18"/>
      <c r="G977" s="18"/>
      <c r="H977" s="18"/>
      <c r="I977" s="18"/>
      <c r="J977" s="18"/>
      <c r="K977" s="18"/>
      <c r="L977" s="18"/>
      <c r="M977" s="18"/>
    </row>
    <row r="978" spans="4:13">
      <c r="D978" s="18"/>
      <c r="E978" s="18"/>
      <c r="F978" s="18"/>
      <c r="G978" s="18"/>
      <c r="H978" s="18"/>
      <c r="I978" s="18"/>
      <c r="J978" s="18"/>
      <c r="K978" s="18"/>
      <c r="L978" s="18"/>
      <c r="M978" s="18"/>
    </row>
    <row r="979" spans="4:13">
      <c r="D979" s="18"/>
      <c r="E979" s="18"/>
      <c r="F979" s="18"/>
      <c r="G979" s="18"/>
      <c r="H979" s="18"/>
      <c r="I979" s="18"/>
      <c r="J979" s="18"/>
      <c r="K979" s="18"/>
      <c r="L979" s="18"/>
      <c r="M979" s="18"/>
    </row>
    <row r="980" spans="4:13">
      <c r="D980" s="18"/>
      <c r="E980" s="18"/>
      <c r="F980" s="18"/>
      <c r="G980" s="18"/>
      <c r="H980" s="18"/>
      <c r="I980" s="18"/>
      <c r="J980" s="18"/>
      <c r="K980" s="18"/>
      <c r="L980" s="18"/>
      <c r="M980" s="18"/>
    </row>
    <row r="981" spans="4:13">
      <c r="D981" s="18"/>
      <c r="E981" s="18"/>
      <c r="F981" s="18"/>
      <c r="G981" s="18"/>
      <c r="H981" s="18"/>
      <c r="I981" s="18"/>
      <c r="J981" s="18"/>
      <c r="K981" s="18"/>
      <c r="L981" s="18"/>
      <c r="M981" s="18"/>
    </row>
    <row r="982" spans="4:13">
      <c r="D982" s="18"/>
      <c r="E982" s="18"/>
      <c r="F982" s="18"/>
      <c r="G982" s="18"/>
      <c r="H982" s="18"/>
      <c r="I982" s="18"/>
      <c r="J982" s="18"/>
      <c r="K982" s="18"/>
      <c r="L982" s="18"/>
      <c r="M982" s="18"/>
    </row>
    <row r="983" spans="4:13">
      <c r="D983" s="18"/>
      <c r="E983" s="18"/>
      <c r="F983" s="18"/>
      <c r="G983" s="18"/>
      <c r="H983" s="18"/>
      <c r="I983" s="18"/>
      <c r="J983" s="18"/>
      <c r="K983" s="18"/>
      <c r="L983" s="18"/>
      <c r="M983" s="18"/>
    </row>
    <row r="984" spans="4:13">
      <c r="D984" s="18"/>
      <c r="E984" s="18"/>
      <c r="F984" s="18"/>
      <c r="G984" s="18"/>
      <c r="H984" s="18"/>
      <c r="I984" s="18"/>
      <c r="J984" s="18"/>
      <c r="K984" s="18"/>
      <c r="L984" s="18"/>
      <c r="M984" s="18"/>
    </row>
    <row r="985" spans="4:13">
      <c r="D985" s="18"/>
      <c r="E985" s="18"/>
      <c r="F985" s="18"/>
      <c r="G985" s="18"/>
      <c r="H985" s="18"/>
      <c r="I985" s="18"/>
      <c r="J985" s="18"/>
      <c r="K985" s="18"/>
      <c r="L985" s="18"/>
      <c r="M985" s="18"/>
    </row>
    <row r="986" spans="4:13">
      <c r="D986" s="18"/>
      <c r="E986" s="18"/>
      <c r="F986" s="18"/>
      <c r="G986" s="18"/>
      <c r="H986" s="18"/>
      <c r="I986" s="18"/>
      <c r="J986" s="18"/>
      <c r="K986" s="18"/>
      <c r="L986" s="18"/>
      <c r="M986" s="18"/>
    </row>
    <row r="987" spans="4:13">
      <c r="D987" s="18"/>
      <c r="E987" s="18"/>
      <c r="F987" s="18"/>
      <c r="G987" s="18"/>
      <c r="H987" s="18"/>
      <c r="I987" s="18"/>
      <c r="J987" s="18"/>
      <c r="K987" s="18"/>
      <c r="L987" s="18"/>
      <c r="M987" s="18"/>
    </row>
    <row r="988" spans="4:13">
      <c r="D988" s="18"/>
      <c r="E988" s="18"/>
      <c r="F988" s="18"/>
      <c r="G988" s="18"/>
      <c r="H988" s="18"/>
      <c r="I988" s="18"/>
      <c r="J988" s="18"/>
      <c r="K988" s="18"/>
      <c r="L988" s="18"/>
      <c r="M988" s="18"/>
    </row>
    <row r="989" spans="4:13">
      <c r="D989" s="18"/>
      <c r="E989" s="18"/>
      <c r="F989" s="18"/>
      <c r="G989" s="18"/>
      <c r="H989" s="18"/>
      <c r="I989" s="18"/>
      <c r="J989" s="18"/>
      <c r="K989" s="18"/>
      <c r="L989" s="18"/>
      <c r="M989" s="18"/>
    </row>
    <row r="990" spans="4:13">
      <c r="D990" s="18"/>
      <c r="E990" s="18"/>
      <c r="F990" s="18"/>
      <c r="G990" s="18"/>
      <c r="H990" s="18"/>
      <c r="I990" s="18"/>
      <c r="J990" s="18"/>
      <c r="K990" s="18"/>
      <c r="L990" s="18"/>
      <c r="M990" s="18"/>
    </row>
    <row r="991" spans="4:13">
      <c r="D991" s="18"/>
      <c r="E991" s="18"/>
      <c r="F991" s="18"/>
      <c r="G991" s="18"/>
      <c r="H991" s="18"/>
      <c r="I991" s="18"/>
      <c r="J991" s="18"/>
      <c r="K991" s="18"/>
      <c r="L991" s="18"/>
      <c r="M991" s="18"/>
    </row>
    <row r="992" spans="4:13">
      <c r="D992" s="18"/>
      <c r="E992" s="18"/>
      <c r="F992" s="18"/>
      <c r="G992" s="18"/>
      <c r="H992" s="18"/>
      <c r="I992" s="18"/>
      <c r="J992" s="18"/>
      <c r="K992" s="18"/>
      <c r="L992" s="18"/>
      <c r="M992" s="18"/>
    </row>
    <row r="993" spans="4:13">
      <c r="D993" s="18"/>
      <c r="E993" s="18"/>
      <c r="F993" s="18"/>
      <c r="G993" s="18"/>
      <c r="H993" s="18"/>
      <c r="I993" s="18"/>
      <c r="J993" s="18"/>
      <c r="K993" s="18"/>
      <c r="L993" s="18"/>
      <c r="M993" s="18"/>
    </row>
    <row r="994" spans="4:13">
      <c r="D994" s="18"/>
      <c r="E994" s="18"/>
      <c r="F994" s="18"/>
      <c r="G994" s="18"/>
      <c r="H994" s="18"/>
      <c r="I994" s="18"/>
      <c r="J994" s="18"/>
      <c r="K994" s="18"/>
      <c r="L994" s="18"/>
      <c r="M994" s="18"/>
    </row>
    <row r="995" spans="4:13">
      <c r="D995" s="18"/>
      <c r="E995" s="18"/>
      <c r="F995" s="18"/>
      <c r="G995" s="18"/>
      <c r="H995" s="18"/>
      <c r="I995" s="18"/>
      <c r="J995" s="18"/>
      <c r="K995" s="18"/>
      <c r="L995" s="18"/>
      <c r="M995" s="18"/>
    </row>
    <row r="996" spans="4:13">
      <c r="D996" s="18"/>
      <c r="E996" s="18"/>
      <c r="F996" s="18"/>
      <c r="G996" s="18"/>
      <c r="H996" s="18"/>
      <c r="I996" s="18"/>
      <c r="J996" s="18"/>
      <c r="K996" s="18"/>
      <c r="L996" s="18"/>
      <c r="M996" s="18"/>
    </row>
    <row r="997" spans="4:13">
      <c r="D997" s="18"/>
      <c r="E997" s="18"/>
      <c r="F997" s="18"/>
      <c r="G997" s="18"/>
      <c r="H997" s="18"/>
      <c r="I997" s="18"/>
      <c r="J997" s="18"/>
      <c r="K997" s="18"/>
      <c r="L997" s="18"/>
      <c r="M997" s="18"/>
    </row>
    <row r="998" spans="4:13">
      <c r="D998" s="18"/>
      <c r="E998" s="18"/>
      <c r="F998" s="18"/>
      <c r="G998" s="18"/>
      <c r="H998" s="18"/>
      <c r="I998" s="18"/>
      <c r="J998" s="18"/>
      <c r="K998" s="18"/>
      <c r="L998" s="18"/>
      <c r="M998" s="18"/>
    </row>
    <row r="999" spans="4:13">
      <c r="D999" s="18"/>
      <c r="E999" s="18"/>
      <c r="F999" s="18"/>
      <c r="G999" s="18"/>
      <c r="H999" s="18"/>
      <c r="I999" s="18"/>
      <c r="J999" s="18"/>
      <c r="K999" s="18"/>
      <c r="L999" s="18"/>
      <c r="M999" s="18"/>
    </row>
    <row r="1000" spans="4:13"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</row>
    <row r="1001" spans="4:13"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</row>
    <row r="1002" spans="4:13"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</row>
    <row r="1003" spans="4:13"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</row>
    <row r="1004" spans="4:13"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</row>
    <row r="1005" spans="4:13"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</row>
    <row r="1006" spans="4:13"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</row>
    <row r="1007" spans="4:13"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</row>
    <row r="1008" spans="4:13"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</row>
    <row r="1009" spans="4:13"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</row>
    <row r="1010" spans="4:13"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</row>
    <row r="1011" spans="4:13"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</row>
    <row r="1012" spans="4:13"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</row>
    <row r="1013" spans="4:13"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</row>
    <row r="1014" spans="4:13"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</row>
    <row r="1015" spans="4:13"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</row>
    <row r="1016" spans="4:13"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</row>
    <row r="1017" spans="4:13"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</row>
    <row r="1018" spans="4:13"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</row>
    <row r="1019" spans="4:13"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</row>
    <row r="1020" spans="4:13"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</row>
    <row r="1021" spans="4:13"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</row>
    <row r="1022" spans="4:13"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</row>
    <row r="1023" spans="4:13"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</row>
    <row r="1024" spans="4:13"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</row>
    <row r="1025" spans="4:13"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</row>
    <row r="1026" spans="4:13"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</row>
    <row r="1027" spans="4:13"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</row>
    <row r="1028" spans="4:13"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</row>
    <row r="1029" spans="4:13"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</row>
    <row r="1030" spans="4:13"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</row>
    <row r="1031" spans="4:13"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</row>
    <row r="1032" spans="4:13"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</row>
    <row r="1033" spans="4:13"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</row>
    <row r="1034" spans="4:13"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</row>
    <row r="1035" spans="4:13"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</row>
    <row r="1036" spans="4:13"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</row>
    <row r="1037" spans="4:13"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</row>
    <row r="1038" spans="4:13"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</row>
    <row r="1039" spans="4:13"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</row>
    <row r="1040" spans="4:13"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</row>
    <row r="1041" spans="4:13"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</row>
    <row r="1042" spans="4:13"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</row>
    <row r="1043" spans="4:13"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</row>
    <row r="1044" spans="4:13"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</row>
    <row r="1045" spans="4:13"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</row>
    <row r="1046" spans="4:13"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</row>
    <row r="1047" spans="4:13"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</row>
    <row r="1048" spans="4:13"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</row>
    <row r="1049" spans="4:13"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</row>
    <row r="1050" spans="4:13"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</row>
    <row r="1051" spans="4:13"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</row>
    <row r="1052" spans="4:13"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</row>
    <row r="1053" spans="4:13"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</row>
    <row r="1054" spans="4:13"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</row>
    <row r="1055" spans="4:13"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</row>
    <row r="1056" spans="4:13"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</row>
    <row r="1057" spans="4:13"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</row>
    <row r="1058" spans="4:13"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</row>
    <row r="1059" spans="4:13"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</row>
    <row r="1060" spans="4:13"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</row>
    <row r="1061" spans="4:13"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</row>
    <row r="1062" spans="4:13"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</row>
    <row r="1063" spans="4:13"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</row>
    <row r="1064" spans="4:13"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</row>
    <row r="1065" spans="4:13"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</row>
    <row r="1066" spans="4:13"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</row>
    <row r="1067" spans="4:13"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</row>
    <row r="1068" spans="4:13"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</row>
    <row r="1069" spans="4:13"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</row>
    <row r="1070" spans="4:13"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</row>
    <row r="1071" spans="4:13"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</row>
    <row r="1072" spans="4:13"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</row>
    <row r="1073" spans="4:13"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</row>
    <row r="1074" spans="4:13"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</row>
    <row r="1075" spans="4:13"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</row>
    <row r="1076" spans="4:13"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</row>
    <row r="1077" spans="4:13"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</row>
    <row r="1078" spans="4:13"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</row>
    <row r="1079" spans="4:13"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</row>
    <row r="1080" spans="4:13"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</row>
    <row r="1081" spans="4:13"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</row>
    <row r="1082" spans="4:13"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</row>
    <row r="1083" spans="4:13"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</row>
    <row r="1084" spans="4:13"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</row>
    <row r="1085" spans="4:13"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</row>
    <row r="1086" spans="4:13"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</row>
    <row r="1087" spans="4:13"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</row>
    <row r="1088" spans="4:13"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</row>
    <row r="1089" spans="4:13"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</row>
    <row r="1090" spans="4:13"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</row>
    <row r="1091" spans="4:13"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</row>
    <row r="1092" spans="4:13"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</row>
    <row r="1093" spans="4:13"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</row>
    <row r="1094" spans="4:13"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</row>
    <row r="1095" spans="4:13"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</row>
    <row r="1096" spans="4:13"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</row>
    <row r="1097" spans="4:13"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</row>
    <row r="1098" spans="4:13"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</row>
    <row r="1099" spans="4:13"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</row>
    <row r="1100" spans="4:13"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</row>
    <row r="1101" spans="4:13"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</row>
    <row r="1102" spans="4:13"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</row>
    <row r="1103" spans="4:13"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</row>
    <row r="1104" spans="4:13"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</row>
    <row r="1105" spans="4:13"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</row>
    <row r="1106" spans="4:13"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</row>
    <row r="1107" spans="4:13"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</row>
    <row r="1108" spans="4:13"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</row>
    <row r="1109" spans="4:13"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</row>
    <row r="1110" spans="4:13"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</row>
    <row r="1111" spans="4:13"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</row>
    <row r="1112" spans="4:13"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</row>
    <row r="1113" spans="4:13"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</row>
    <row r="1114" spans="4:13"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</row>
    <row r="1115" spans="4:13"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</row>
    <row r="1116" spans="4:13"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</row>
    <row r="1117" spans="4:13"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</row>
    <row r="1118" spans="4:13"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</row>
    <row r="1119" spans="4:13"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</row>
    <row r="1120" spans="4:13"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</row>
    <row r="1121" spans="4:13"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</row>
    <row r="1122" spans="4:13"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</row>
    <row r="1123" spans="4:13"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</row>
    <row r="1124" spans="4:13"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</row>
    <row r="1125" spans="4:13"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</row>
    <row r="1126" spans="4:13"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</row>
    <row r="1127" spans="4:13"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</row>
    <row r="1128" spans="4:13"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</row>
    <row r="1129" spans="4:13"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</row>
    <row r="1130" spans="4:13"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</row>
    <row r="1131" spans="4:13"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</row>
    <row r="1132" spans="4:13"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</row>
    <row r="1133" spans="4:13"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</row>
    <row r="1134" spans="4:13"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</row>
    <row r="1135" spans="4:13"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</row>
    <row r="1136" spans="4:13"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</row>
    <row r="1137" spans="4:13"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</row>
    <row r="1138" spans="4:13"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</row>
    <row r="1139" spans="4:13"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</row>
    <row r="1140" spans="4:13"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</row>
    <row r="1141" spans="4:13"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</row>
    <row r="1142" spans="4:13"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</row>
    <row r="1143" spans="4:13"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</row>
    <row r="1144" spans="4:13"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</row>
    <row r="1145" spans="4:13"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</row>
    <row r="1146" spans="4:13"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</row>
    <row r="1147" spans="4:13"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</row>
    <row r="1148" spans="4:13"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</row>
    <row r="1149" spans="4:13"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</row>
    <row r="1150" spans="4:13"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</row>
    <row r="1151" spans="4:13"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</row>
    <row r="1152" spans="4:13"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</row>
    <row r="1153" spans="4:13"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</row>
    <row r="1154" spans="4:13"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</row>
    <row r="1155" spans="4:13"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</row>
    <row r="1156" spans="4:13"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</row>
    <row r="1157" spans="4:13"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</row>
    <row r="1158" spans="4:13"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</row>
    <row r="1159" spans="4:13"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</row>
    <row r="1160" spans="4:13"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</row>
    <row r="1161" spans="4:13"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</row>
    <row r="1162" spans="4:13"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</row>
    <row r="1163" spans="4:13"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</row>
    <row r="1164" spans="4:13"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</row>
    <row r="1165" spans="4:13"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</row>
    <row r="1166" spans="4:13"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</row>
    <row r="1167" spans="4:13"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</row>
    <row r="1168" spans="4:13"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</row>
    <row r="1169" spans="4:13"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</row>
    <row r="1170" spans="4:13"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</row>
    <row r="1171" spans="4:13"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</row>
    <row r="1172" spans="4:13"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</row>
    <row r="1173" spans="4:13"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</row>
    <row r="1174" spans="4:13"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</row>
    <row r="1175" spans="4:13"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</row>
    <row r="1176" spans="4:13"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</row>
    <row r="1177" spans="4:13"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</row>
    <row r="1178" spans="4:13"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</row>
    <row r="1179" spans="4:13"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</row>
    <row r="1180" spans="4:13"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</row>
    <row r="1181" spans="4:13"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</row>
    <row r="1182" spans="4:13"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</row>
    <row r="1183" spans="4:13"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</row>
    <row r="1184" spans="4:13"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</row>
    <row r="1185" spans="4:13"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</row>
    <row r="1186" spans="4:13"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</row>
    <row r="1187" spans="4:13"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</row>
    <row r="1188" spans="4:13"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</row>
    <row r="1189" spans="4:13"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</row>
    <row r="1190" spans="4:13"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</row>
    <row r="1191" spans="4:13"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</row>
    <row r="1192" spans="4:13"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</row>
    <row r="1193" spans="4:13"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</row>
    <row r="1194" spans="4:13"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</row>
    <row r="1195" spans="4:13"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</row>
    <row r="1196" spans="4:13"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</row>
    <row r="1197" spans="4:13"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</row>
    <row r="1198" spans="4:13"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</row>
    <row r="1199" spans="4:13"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</row>
    <row r="1200" spans="4:13"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</row>
    <row r="1201" spans="4:13"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</row>
    <row r="1202" spans="4:13"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</row>
    <row r="1203" spans="4:13"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</row>
    <row r="1204" spans="4:13"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</row>
    <row r="1205" spans="4:13"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</row>
    <row r="1206" spans="4:13"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</row>
    <row r="1207" spans="4:13"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</row>
    <row r="1208" spans="4:13"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</row>
    <row r="1209" spans="4:13"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</row>
    <row r="1210" spans="4:13"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</row>
    <row r="1211" spans="4:13"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</row>
    <row r="1212" spans="4:13"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</row>
    <row r="1213" spans="4:13"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</row>
    <row r="1214" spans="4:13"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</row>
    <row r="1215" spans="4:13"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</row>
    <row r="1216" spans="4:13"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</row>
    <row r="1217" spans="4:13"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</row>
    <row r="1218" spans="4:13"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</row>
    <row r="1219" spans="4:13"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</row>
    <row r="1220" spans="4:13"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</row>
    <row r="1221" spans="4:13"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</row>
    <row r="1222" spans="4:13"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</row>
    <row r="1223" spans="4:13"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</row>
    <row r="1224" spans="4:13"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</row>
    <row r="1225" spans="4:13"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</row>
    <row r="1226" spans="4:13"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</row>
    <row r="1227" spans="4:13"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</row>
    <row r="1228" spans="4:13"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</row>
    <row r="1229" spans="4:13"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</row>
    <row r="1230" spans="4:13"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</row>
    <row r="1231" spans="4:13"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</row>
    <row r="1232" spans="4:13"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</row>
    <row r="1233" spans="4:13"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</row>
    <row r="1234" spans="4:13"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</row>
    <row r="1235" spans="4:13"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</row>
    <row r="1236" spans="4:13"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</row>
    <row r="1237" spans="4:13"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</row>
    <row r="1238" spans="4:13"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</row>
    <row r="1239" spans="4:13"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</row>
    <row r="1240" spans="4:13"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</row>
    <row r="1241" spans="4:13"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</row>
    <row r="1242" spans="4:13"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</row>
    <row r="1243" spans="4:13"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</row>
    <row r="1244" spans="4:13"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</row>
    <row r="1245" spans="4:13"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</row>
    <row r="1246" spans="4:13"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</row>
    <row r="1247" spans="4:13"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</row>
    <row r="1248" spans="4:13"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</row>
    <row r="1249" spans="4:13"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</row>
    <row r="1250" spans="4:13"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</row>
    <row r="1251" spans="4:13"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</row>
    <row r="1252" spans="4:13"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</row>
    <row r="1253" spans="4:13"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</row>
    <row r="1254" spans="4:13"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</row>
    <row r="1255" spans="4:13"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</row>
    <row r="1256" spans="4:13"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</row>
    <row r="1257" spans="4:13"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</row>
    <row r="1258" spans="4:13"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</row>
    <row r="1259" spans="4:13"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</row>
    <row r="1260" spans="4:13"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</row>
    <row r="1261" spans="4:13"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</row>
    <row r="1262" spans="4:13"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</row>
    <row r="1263" spans="4:13"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</row>
    <row r="1264" spans="4:13"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</row>
    <row r="1265" spans="4:13"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</row>
    <row r="1266" spans="4:13"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</row>
    <row r="1267" spans="4:13"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</row>
    <row r="1268" spans="4:13"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</row>
    <row r="1269" spans="4:13"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</row>
    <row r="1270" spans="4:13"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</row>
    <row r="1271" spans="4:13"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</row>
    <row r="1272" spans="4:13"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</row>
    <row r="1273" spans="4:13"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</row>
    <row r="1274" spans="4:13"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</row>
    <row r="1275" spans="4:13"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</row>
    <row r="1276" spans="4:13"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</row>
    <row r="1277" spans="4:13"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</row>
    <row r="1278" spans="4:13"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</row>
    <row r="1279" spans="4:13"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</row>
    <row r="1280" spans="4:13"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</row>
    <row r="1281" spans="4:13"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</row>
    <row r="1282" spans="4:13"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</row>
    <row r="1283" spans="4:13"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</row>
    <row r="1284" spans="4:13"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</row>
    <row r="1285" spans="4:13"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</row>
    <row r="1286" spans="4:13"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</row>
    <row r="1287" spans="4:13"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</row>
    <row r="1288" spans="4:13"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</row>
    <row r="1289" spans="4:13"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</row>
    <row r="1290" spans="4:13"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</row>
    <row r="1291" spans="4:13"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</row>
    <row r="1292" spans="4:13"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</row>
    <row r="1293" spans="4:13"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</row>
    <row r="1294" spans="4:13"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</row>
    <row r="1295" spans="4:13"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</row>
    <row r="1296" spans="4:13"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</row>
    <row r="1297" spans="4:13"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</row>
    <row r="1298" spans="4:13"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</row>
    <row r="1299" spans="4:13"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</row>
    <row r="1300" spans="4:13"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</row>
    <row r="1301" spans="4:13"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</row>
    <row r="1302" spans="4:13"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</row>
    <row r="1303" spans="4:13"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</row>
    <row r="1304" spans="4:13"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</row>
    <row r="1305" spans="4:13"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</row>
    <row r="1306" spans="4:13"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</row>
    <row r="1307" spans="4:13"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</row>
    <row r="1308" spans="4:13"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</row>
    <row r="1309" spans="4:13"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</row>
    <row r="1310" spans="4:13"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</row>
    <row r="1311" spans="4:13"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</row>
    <row r="1312" spans="4:13"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</row>
    <row r="1313" spans="4:13"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</row>
    <row r="1314" spans="4:13"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</row>
    <row r="1315" spans="4:13"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</row>
    <row r="1316" spans="4:13"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</row>
    <row r="1317" spans="4:13"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</row>
    <row r="1318" spans="4:13"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</row>
    <row r="1319" spans="4:13"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</row>
    <row r="1320" spans="4:13"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</row>
    <row r="1321" spans="4:13"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</row>
    <row r="1322" spans="4:13"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</row>
    <row r="1323" spans="4:13"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</row>
    <row r="1324" spans="4:13"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</row>
    <row r="1325" spans="4:13"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</row>
    <row r="1326" spans="4:13"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</row>
    <row r="1327" spans="4:13"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</row>
    <row r="1328" spans="4:13"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</row>
    <row r="1329" spans="4:13"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</row>
    <row r="1330" spans="4:13"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</row>
    <row r="1331" spans="4:13"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</row>
    <row r="1332" spans="4:13"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</row>
    <row r="1333" spans="4:13"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</row>
    <row r="1334" spans="4:13"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</row>
    <row r="1335" spans="4:13"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</row>
    <row r="1336" spans="4:13"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</row>
    <row r="1337" spans="4:13"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</row>
    <row r="1338" spans="4:13"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</row>
    <row r="1339" spans="4:13"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</row>
    <row r="1340" spans="4:13"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</row>
    <row r="1341" spans="4:13"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</row>
    <row r="1342" spans="4:13"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</row>
    <row r="1343" spans="4:13"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</row>
    <row r="1344" spans="4:13"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</row>
    <row r="1345" spans="4:13"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</row>
    <row r="1346" spans="4:13"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</row>
    <row r="1347" spans="4:13"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</row>
    <row r="1348" spans="4:13"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</row>
    <row r="1349" spans="4:13"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</row>
    <row r="1350" spans="4:13"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</row>
    <row r="1351" spans="4:13"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</row>
    <row r="1352" spans="4:13"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</row>
    <row r="1353" spans="4:13"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</row>
    <row r="1354" spans="4:13"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</row>
    <row r="1355" spans="4:13"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</row>
    <row r="1356" spans="4:13"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</row>
    <row r="1357" spans="4:13"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</row>
    <row r="1358" spans="4:13"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</row>
    <row r="1359" spans="4:13"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</row>
    <row r="1360" spans="4:13"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</row>
    <row r="1361" spans="4:13"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</row>
    <row r="1362" spans="4:13"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</row>
    <row r="1363" spans="4:13"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</row>
    <row r="1364" spans="4:13"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</row>
    <row r="1365" spans="4:13"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</row>
    <row r="1366" spans="4:13"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</row>
    <row r="1367" spans="4:13"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</row>
    <row r="1368" spans="4:13"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</row>
    <row r="1369" spans="4:13"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</row>
    <row r="1370" spans="4:13"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</row>
    <row r="1371" spans="4:13"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</row>
    <row r="1372" spans="4:13"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</row>
    <row r="1373" spans="4:13"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</row>
    <row r="1374" spans="4:13"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</row>
    <row r="1375" spans="4:13"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</row>
    <row r="1376" spans="4:13"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</row>
    <row r="1377" spans="4:13"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</row>
    <row r="1378" spans="4:13"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</row>
    <row r="1379" spans="4:13"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</row>
    <row r="1380" spans="4:13"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</row>
    <row r="1381" spans="4:13"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</row>
    <row r="1382" spans="4:13"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</row>
    <row r="1383" spans="4:13"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</row>
    <row r="1384" spans="4:13"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</row>
    <row r="1385" spans="4:13"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</row>
    <row r="1386" spans="4:13"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</row>
    <row r="1387" spans="4:13"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</row>
    <row r="1388" spans="4:13"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</row>
    <row r="1389" spans="4:13"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</row>
    <row r="1390" spans="4:13"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</row>
    <row r="1391" spans="4:13"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</row>
    <row r="1392" spans="4:13"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</row>
    <row r="1393" spans="4:13"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</row>
    <row r="1394" spans="4:13"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</row>
    <row r="1395" spans="4:13"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</row>
    <row r="1396" spans="4:13"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</row>
    <row r="1397" spans="4:13"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</row>
    <row r="1398" spans="4:13"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</row>
    <row r="1399" spans="4:13"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</row>
    <row r="1400" spans="4:13"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</row>
    <row r="1401" spans="4:13"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</row>
    <row r="1402" spans="4:13"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</row>
    <row r="1403" spans="4:13"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</row>
    <row r="1404" spans="4:13"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</row>
    <row r="1405" spans="4:13"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</row>
    <row r="1406" spans="4:13"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</row>
    <row r="1407" spans="4:13"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</row>
  </sheetData>
  <mergeCells count="58">
    <mergeCell ref="A3:M3"/>
    <mergeCell ref="A4:A5"/>
    <mergeCell ref="B4:B5"/>
    <mergeCell ref="C4:C5"/>
    <mergeCell ref="D4:D5"/>
    <mergeCell ref="E4:H4"/>
    <mergeCell ref="I4:I5"/>
    <mergeCell ref="J4:J5"/>
    <mergeCell ref="K4:K5"/>
    <mergeCell ref="L4:L5"/>
    <mergeCell ref="M4:M5"/>
    <mergeCell ref="G12:G13"/>
    <mergeCell ref="H12:H13"/>
    <mergeCell ref="I12:I13"/>
    <mergeCell ref="A23:C23"/>
    <mergeCell ref="C28:K28"/>
    <mergeCell ref="A12:A13"/>
    <mergeCell ref="B12:B13"/>
    <mergeCell ref="C12:C13"/>
    <mergeCell ref="D12:D13"/>
    <mergeCell ref="E12:E13"/>
    <mergeCell ref="C52:H52"/>
    <mergeCell ref="K23:L23"/>
    <mergeCell ref="A26:K26"/>
    <mergeCell ref="C27:K27"/>
    <mergeCell ref="J12:J13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F12:F13"/>
    <mergeCell ref="C44:H44"/>
    <mergeCell ref="C51:H51"/>
    <mergeCell ref="C45:H45"/>
    <mergeCell ref="C46:H46"/>
    <mergeCell ref="C47:H47"/>
    <mergeCell ref="C48:H48"/>
    <mergeCell ref="C49:H49"/>
    <mergeCell ref="C50:H50"/>
    <mergeCell ref="C29:K29"/>
    <mergeCell ref="C30:K30"/>
    <mergeCell ref="C31:K31"/>
    <mergeCell ref="C32:K32"/>
    <mergeCell ref="C33:K33"/>
    <mergeCell ref="C39:K39"/>
    <mergeCell ref="A41:K41"/>
    <mergeCell ref="A40:K40"/>
    <mergeCell ref="C34:K34"/>
    <mergeCell ref="C35:K35"/>
    <mergeCell ref="C36:K36"/>
    <mergeCell ref="C37:K37"/>
    <mergeCell ref="C38:K38"/>
  </mergeCells>
  <phoneticPr fontId="31" type="noConversion"/>
  <printOptions horizontalCentered="1"/>
  <pageMargins left="0.25" right="0.25" top="0.75" bottom="0.75" header="0.3" footer="0.3"/>
  <pageSetup paperSize="8" scale="56" orientation="landscape" r:id="rId1"/>
  <rowBreaks count="1" manualBreakCount="1">
    <brk id="4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08FD-149A-44BA-AEA5-C0277EAF045D}">
  <sheetPr>
    <pageSetUpPr fitToPage="1"/>
  </sheetPr>
  <dimension ref="B1:P107"/>
  <sheetViews>
    <sheetView rightToLeft="1" topLeftCell="A91" workbookViewId="0"/>
  </sheetViews>
  <sheetFormatPr defaultRowHeight="39.75" customHeight="1"/>
  <cols>
    <col min="1" max="1" width="13.28515625" style="43" customWidth="1"/>
    <col min="2" max="2" width="9.42578125" style="43" bestFit="1" customWidth="1"/>
    <col min="3" max="3" width="104" style="43" customWidth="1"/>
    <col min="4" max="4" width="11.140625" style="43" customWidth="1"/>
    <col min="5" max="5" width="36.5703125" style="43" customWidth="1"/>
    <col min="6" max="6" width="21.42578125" style="43" customWidth="1"/>
    <col min="7" max="7" width="9.7109375" style="43" hidden="1" customWidth="1"/>
    <col min="8" max="8" width="9.5703125" style="43" hidden="1" customWidth="1"/>
    <col min="9" max="9" width="18.28515625" style="43" bestFit="1" customWidth="1"/>
    <col min="10" max="10" width="18.28515625" style="43" hidden="1" customWidth="1"/>
    <col min="11" max="11" width="16" style="43" hidden="1" customWidth="1"/>
    <col min="12" max="12" width="16" style="43" bestFit="1" customWidth="1"/>
    <col min="13" max="16384" width="9.140625" style="43"/>
  </cols>
  <sheetData>
    <row r="1" spans="2:12" ht="39.75" customHeight="1">
      <c r="C1" s="172" t="s">
        <v>161</v>
      </c>
    </row>
    <row r="2" spans="2:12" ht="39.75" customHeight="1" thickBot="1">
      <c r="C2" s="172"/>
    </row>
    <row r="3" spans="2:12" s="32" customFormat="1" ht="20.45" customHeight="1">
      <c r="B3" s="273" t="s">
        <v>0</v>
      </c>
      <c r="C3" s="33" t="s">
        <v>76</v>
      </c>
      <c r="D3" s="275" t="s">
        <v>77</v>
      </c>
      <c r="E3" s="277" t="s">
        <v>78</v>
      </c>
      <c r="F3" s="279" t="s">
        <v>79</v>
      </c>
      <c r="G3" s="280"/>
      <c r="H3" s="281"/>
      <c r="I3" s="279" t="s">
        <v>80</v>
      </c>
      <c r="J3" s="280"/>
      <c r="K3" s="281"/>
      <c r="L3" s="271" t="s">
        <v>144</v>
      </c>
    </row>
    <row r="4" spans="2:12" s="32" customFormat="1" ht="30" customHeight="1" thickBot="1">
      <c r="B4" s="274"/>
      <c r="C4" s="173"/>
      <c r="D4" s="276"/>
      <c r="E4" s="278"/>
      <c r="F4" s="34" t="s">
        <v>81</v>
      </c>
      <c r="G4" s="35" t="s">
        <v>82</v>
      </c>
      <c r="H4" s="36" t="s">
        <v>83</v>
      </c>
      <c r="I4" s="37" t="s">
        <v>81</v>
      </c>
      <c r="J4" s="35" t="s">
        <v>82</v>
      </c>
      <c r="K4" s="151" t="s">
        <v>83</v>
      </c>
      <c r="L4" s="272"/>
    </row>
    <row r="5" spans="2:12" s="32" customFormat="1" ht="39.75" customHeight="1" thickBot="1">
      <c r="B5" s="38"/>
      <c r="C5" s="39" t="s">
        <v>84</v>
      </c>
      <c r="D5" s="40"/>
      <c r="E5" s="41"/>
      <c r="F5" s="42" t="s">
        <v>85</v>
      </c>
      <c r="G5" s="42"/>
      <c r="H5" s="42"/>
      <c r="I5" s="42"/>
      <c r="J5" s="42"/>
      <c r="K5" s="42"/>
      <c r="L5" s="174" t="s">
        <v>86</v>
      </c>
    </row>
    <row r="6" spans="2:12" ht="39.75" customHeight="1" thickBot="1">
      <c r="B6" s="44" t="s">
        <v>87</v>
      </c>
      <c r="C6" s="45" t="s">
        <v>88</v>
      </c>
      <c r="D6" s="46" t="s">
        <v>89</v>
      </c>
      <c r="E6" s="47">
        <v>327300</v>
      </c>
      <c r="F6" s="48">
        <v>713.84</v>
      </c>
      <c r="G6" s="49">
        <v>713.84</v>
      </c>
      <c r="H6" s="50">
        <v>0</v>
      </c>
      <c r="I6" s="51">
        <v>233639832</v>
      </c>
      <c r="J6" s="52">
        <v>148907024</v>
      </c>
      <c r="K6" s="152">
        <v>84732808</v>
      </c>
      <c r="L6" s="175" t="s">
        <v>86</v>
      </c>
    </row>
    <row r="7" spans="2:12" s="32" customFormat="1" ht="39.75" customHeight="1" thickBot="1">
      <c r="B7" s="63"/>
      <c r="C7" s="64" t="s">
        <v>91</v>
      </c>
      <c r="D7" s="65"/>
      <c r="E7" s="41"/>
      <c r="F7" s="53" t="s">
        <v>85</v>
      </c>
      <c r="G7" s="53"/>
      <c r="H7" s="53"/>
      <c r="I7" s="42"/>
      <c r="J7" s="42"/>
      <c r="K7" s="42"/>
      <c r="L7" s="174" t="s">
        <v>86</v>
      </c>
    </row>
    <row r="8" spans="2:12" s="32" customFormat="1" ht="39.75" customHeight="1" thickBot="1">
      <c r="B8" s="66" t="s">
        <v>87</v>
      </c>
      <c r="C8" s="67" t="s">
        <v>92</v>
      </c>
      <c r="D8" s="68" t="s">
        <v>93</v>
      </c>
      <c r="E8" s="69">
        <v>497025</v>
      </c>
      <c r="F8" s="70">
        <v>5604.15</v>
      </c>
      <c r="G8" s="71">
        <v>5804.8089995473101</v>
      </c>
      <c r="H8" s="72">
        <v>-200.65899954731049</v>
      </c>
      <c r="I8" s="73">
        <v>2785402653.75</v>
      </c>
      <c r="J8" s="74">
        <v>2885135193.0000019</v>
      </c>
      <c r="K8" s="153">
        <v>-99732539.250001907</v>
      </c>
      <c r="L8" s="176" t="s">
        <v>86</v>
      </c>
    </row>
    <row r="9" spans="2:12" s="32" customFormat="1" ht="39.75" customHeight="1" thickBot="1">
      <c r="B9" s="38"/>
      <c r="C9" s="39" t="s">
        <v>94</v>
      </c>
      <c r="D9" s="40"/>
      <c r="E9" s="41"/>
      <c r="F9" s="53" t="s">
        <v>85</v>
      </c>
      <c r="G9" s="53"/>
      <c r="H9" s="53"/>
      <c r="I9" s="42"/>
      <c r="J9" s="42"/>
      <c r="K9" s="42"/>
      <c r="L9" s="174" t="s">
        <v>86</v>
      </c>
    </row>
    <row r="10" spans="2:12" s="32" customFormat="1" ht="39.75" customHeight="1" thickBot="1">
      <c r="B10" s="54" t="s">
        <v>87</v>
      </c>
      <c r="C10" s="55" t="s">
        <v>95</v>
      </c>
      <c r="D10" s="56" t="s">
        <v>89</v>
      </c>
      <c r="E10" s="57">
        <v>1327232</v>
      </c>
      <c r="F10" s="75">
        <v>132.30000000000001</v>
      </c>
      <c r="G10" s="76">
        <v>135.47</v>
      </c>
      <c r="H10" s="77">
        <v>-3.1699999999999875</v>
      </c>
      <c r="I10" s="61">
        <v>175592793.60000002</v>
      </c>
      <c r="J10" s="62">
        <v>179800119.03999999</v>
      </c>
      <c r="K10" s="154">
        <v>-4207325.4399999678</v>
      </c>
      <c r="L10" s="177" t="s">
        <v>86</v>
      </c>
    </row>
    <row r="11" spans="2:12" s="32" customFormat="1" ht="39.75" customHeight="1" thickBot="1">
      <c r="B11" s="38"/>
      <c r="C11" s="39" t="s">
        <v>96</v>
      </c>
      <c r="D11" s="40"/>
      <c r="E11" s="41"/>
      <c r="F11" s="53" t="s">
        <v>85</v>
      </c>
      <c r="G11" s="53"/>
      <c r="H11" s="53"/>
      <c r="I11" s="42"/>
      <c r="J11" s="42"/>
      <c r="K11" s="42"/>
      <c r="L11" s="174" t="s">
        <v>86</v>
      </c>
    </row>
    <row r="12" spans="2:12" s="32" customFormat="1" ht="39.75" customHeight="1" thickBot="1">
      <c r="B12" s="44" t="s">
        <v>87</v>
      </c>
      <c r="C12" s="45" t="s">
        <v>97</v>
      </c>
      <c r="D12" s="46" t="s">
        <v>89</v>
      </c>
      <c r="E12" s="78">
        <v>265000</v>
      </c>
      <c r="F12" s="79">
        <v>110.66000000000003</v>
      </c>
      <c r="G12" s="80">
        <v>87.06</v>
      </c>
      <c r="H12" s="81">
        <v>23.600000000000023</v>
      </c>
      <c r="I12" s="82">
        <v>29324900.000000007</v>
      </c>
      <c r="J12" s="83">
        <v>23070900</v>
      </c>
      <c r="K12" s="155">
        <v>6254000.0000000075</v>
      </c>
      <c r="L12" s="178" t="s">
        <v>86</v>
      </c>
    </row>
    <row r="13" spans="2:12" s="32" customFormat="1" ht="39.75" customHeight="1" thickBot="1">
      <c r="B13" s="38"/>
      <c r="C13" s="39" t="s">
        <v>98</v>
      </c>
      <c r="D13" s="40"/>
      <c r="E13" s="41"/>
      <c r="F13" s="53" t="s">
        <v>85</v>
      </c>
      <c r="G13" s="53"/>
      <c r="H13" s="53"/>
      <c r="I13" s="42"/>
      <c r="J13" s="42"/>
      <c r="K13" s="42"/>
      <c r="L13" s="174" t="s">
        <v>86</v>
      </c>
    </row>
    <row r="14" spans="2:12" s="32" customFormat="1" ht="39.75" customHeight="1">
      <c r="B14" s="85">
        <v>11</v>
      </c>
      <c r="C14" s="86" t="s">
        <v>99</v>
      </c>
      <c r="D14" s="87" t="s">
        <v>93</v>
      </c>
      <c r="E14" s="88">
        <v>525165</v>
      </c>
      <c r="F14" s="89">
        <v>1519.3219999999999</v>
      </c>
      <c r="G14" s="90">
        <v>1425.07</v>
      </c>
      <c r="H14" s="91">
        <v>94.251999999999953</v>
      </c>
      <c r="I14" s="92">
        <v>797894738.13</v>
      </c>
      <c r="J14" s="93">
        <v>748396886.54999995</v>
      </c>
      <c r="K14" s="156">
        <v>49497851.580000043</v>
      </c>
      <c r="L14" s="179" t="s">
        <v>86</v>
      </c>
    </row>
    <row r="15" spans="2:12" s="32" customFormat="1" ht="39.75" customHeight="1" thickBot="1">
      <c r="B15" s="44" t="s">
        <v>87</v>
      </c>
      <c r="C15" s="45" t="s">
        <v>101</v>
      </c>
      <c r="D15" s="46" t="s">
        <v>102</v>
      </c>
      <c r="E15" s="57">
        <v>1680000</v>
      </c>
      <c r="F15" s="75">
        <v>622.13</v>
      </c>
      <c r="G15" s="76">
        <v>0</v>
      </c>
      <c r="H15" s="77">
        <v>622.13</v>
      </c>
      <c r="I15" s="61">
        <v>1045178400</v>
      </c>
      <c r="J15" s="94">
        <v>756000000</v>
      </c>
      <c r="K15" s="154">
        <v>289178400</v>
      </c>
      <c r="L15" s="177" t="s">
        <v>86</v>
      </c>
    </row>
    <row r="16" spans="2:12" s="32" customFormat="1" ht="39.75" customHeight="1" thickBot="1">
      <c r="B16" s="38"/>
      <c r="C16" s="39" t="s">
        <v>103</v>
      </c>
      <c r="D16" s="40"/>
      <c r="E16" s="41"/>
      <c r="F16" s="53" t="s">
        <v>85</v>
      </c>
      <c r="G16" s="53"/>
      <c r="H16" s="53"/>
      <c r="I16" s="42"/>
      <c r="J16" s="42"/>
      <c r="K16" s="42"/>
      <c r="L16" s="174" t="s">
        <v>86</v>
      </c>
    </row>
    <row r="17" spans="2:14" s="32" customFormat="1" ht="39.75" customHeight="1" thickBot="1">
      <c r="B17" s="54" t="s">
        <v>87</v>
      </c>
      <c r="C17" s="55" t="s">
        <v>104</v>
      </c>
      <c r="D17" s="56" t="s">
        <v>89</v>
      </c>
      <c r="E17" s="57">
        <v>1680000</v>
      </c>
      <c r="F17" s="75">
        <v>589.92999999999995</v>
      </c>
      <c r="G17" s="76">
        <v>450</v>
      </c>
      <c r="H17" s="77">
        <v>139.92999999999995</v>
      </c>
      <c r="I17" s="61">
        <v>991082399.99999988</v>
      </c>
      <c r="J17" s="94">
        <v>756000000</v>
      </c>
      <c r="K17" s="154">
        <v>235082399.99999988</v>
      </c>
      <c r="L17" s="177" t="s">
        <v>86</v>
      </c>
    </row>
    <row r="18" spans="2:14" s="32" customFormat="1" ht="39.75" customHeight="1" thickBot="1">
      <c r="B18" s="38"/>
      <c r="C18" s="39" t="s">
        <v>105</v>
      </c>
      <c r="D18" s="40"/>
      <c r="E18" s="41"/>
      <c r="F18" s="53" t="s">
        <v>85</v>
      </c>
      <c r="G18" s="53"/>
      <c r="H18" s="53"/>
      <c r="I18" s="42"/>
      <c r="J18" s="42"/>
      <c r="K18" s="42"/>
      <c r="L18" s="174" t="s">
        <v>86</v>
      </c>
    </row>
    <row r="19" spans="2:14" s="32" customFormat="1" ht="39.75" customHeight="1">
      <c r="B19" s="85" t="s">
        <v>87</v>
      </c>
      <c r="C19" s="86" t="s">
        <v>106</v>
      </c>
      <c r="D19" s="87" t="s">
        <v>89</v>
      </c>
      <c r="E19" s="88">
        <v>540000</v>
      </c>
      <c r="F19" s="89">
        <v>15.1</v>
      </c>
      <c r="G19" s="90">
        <v>15.1</v>
      </c>
      <c r="H19" s="91">
        <v>0</v>
      </c>
      <c r="I19" s="92">
        <v>8154000</v>
      </c>
      <c r="J19" s="93">
        <v>29010965.599999998</v>
      </c>
      <c r="K19" s="156">
        <v>-20856965.599999998</v>
      </c>
      <c r="L19" s="179" t="s">
        <v>86</v>
      </c>
    </row>
    <row r="20" spans="2:14" s="32" customFormat="1" ht="39.75" customHeight="1">
      <c r="B20" s="54" t="s">
        <v>87</v>
      </c>
      <c r="C20" s="55" t="s">
        <v>107</v>
      </c>
      <c r="D20" s="56" t="s">
        <v>108</v>
      </c>
      <c r="E20" s="57">
        <v>777000</v>
      </c>
      <c r="F20" s="75">
        <v>0.4</v>
      </c>
      <c r="G20" s="76">
        <v>0.4</v>
      </c>
      <c r="H20" s="77">
        <v>0</v>
      </c>
      <c r="I20" s="61">
        <v>310800</v>
      </c>
      <c r="J20" s="62">
        <v>310800</v>
      </c>
      <c r="K20" s="154">
        <v>0</v>
      </c>
      <c r="L20" s="177" t="s">
        <v>86</v>
      </c>
    </row>
    <row r="21" spans="2:14" s="32" customFormat="1" ht="39.75" customHeight="1">
      <c r="B21" s="54" t="s">
        <v>87</v>
      </c>
      <c r="C21" s="55" t="s">
        <v>109</v>
      </c>
      <c r="D21" s="56" t="s">
        <v>108</v>
      </c>
      <c r="E21" s="57">
        <v>969000</v>
      </c>
      <c r="F21" s="75">
        <v>5.95</v>
      </c>
      <c r="G21" s="76">
        <v>4.0999999999999996</v>
      </c>
      <c r="H21" s="77">
        <v>1.8500000000000005</v>
      </c>
      <c r="I21" s="61">
        <v>5765550</v>
      </c>
      <c r="J21" s="62">
        <v>3972899.9999999995</v>
      </c>
      <c r="K21" s="154">
        <v>1792650.0000000005</v>
      </c>
      <c r="L21" s="177" t="s">
        <v>86</v>
      </c>
    </row>
    <row r="22" spans="2:14" s="32" customFormat="1" ht="39.75" customHeight="1" thickBot="1">
      <c r="B22" s="54" t="s">
        <v>87</v>
      </c>
      <c r="C22" s="55" t="s">
        <v>110</v>
      </c>
      <c r="D22" s="56" t="s">
        <v>108</v>
      </c>
      <c r="E22" s="57">
        <v>2190000</v>
      </c>
      <c r="F22" s="75">
        <v>46.55</v>
      </c>
      <c r="G22" s="76">
        <v>88</v>
      </c>
      <c r="H22" s="77">
        <v>-41.45</v>
      </c>
      <c r="I22" s="61">
        <v>101944500</v>
      </c>
      <c r="J22" s="62">
        <v>192720000</v>
      </c>
      <c r="K22" s="154">
        <v>-90775500</v>
      </c>
      <c r="L22" s="177" t="s">
        <v>86</v>
      </c>
    </row>
    <row r="23" spans="2:14" ht="39.75" customHeight="1" thickBot="1">
      <c r="B23" s="38"/>
      <c r="C23" s="39" t="s">
        <v>111</v>
      </c>
      <c r="D23" s="40"/>
      <c r="E23" s="41"/>
      <c r="F23" s="53" t="s">
        <v>85</v>
      </c>
      <c r="G23" s="53"/>
      <c r="H23" s="53"/>
      <c r="I23" s="42"/>
      <c r="J23" s="42"/>
      <c r="K23" s="42"/>
      <c r="L23" s="174" t="s">
        <v>86</v>
      </c>
    </row>
    <row r="24" spans="2:14" ht="39.75" customHeight="1" thickBot="1">
      <c r="B24" s="66" t="s">
        <v>87</v>
      </c>
      <c r="C24" s="95" t="s">
        <v>112</v>
      </c>
      <c r="D24" s="96" t="s">
        <v>113</v>
      </c>
      <c r="E24" s="97">
        <v>5000000</v>
      </c>
      <c r="F24" s="98">
        <v>10</v>
      </c>
      <c r="G24" s="99">
        <v>6</v>
      </c>
      <c r="H24" s="100">
        <v>4</v>
      </c>
      <c r="I24" s="101">
        <v>50000000</v>
      </c>
      <c r="J24" s="102">
        <v>30000000</v>
      </c>
      <c r="K24" s="157">
        <v>20000000</v>
      </c>
      <c r="L24" s="180" t="s">
        <v>86</v>
      </c>
    </row>
    <row r="25" spans="2:14" ht="39.75" customHeight="1" thickBot="1">
      <c r="B25" s="66" t="s">
        <v>87</v>
      </c>
      <c r="C25" s="95" t="s">
        <v>114</v>
      </c>
      <c r="D25" s="96" t="s">
        <v>113</v>
      </c>
      <c r="E25" s="97">
        <v>800000</v>
      </c>
      <c r="F25" s="98">
        <v>134</v>
      </c>
      <c r="G25" s="99">
        <v>0</v>
      </c>
      <c r="H25" s="100">
        <v>134</v>
      </c>
      <c r="I25" s="101">
        <v>107200000</v>
      </c>
      <c r="J25" s="102">
        <v>0</v>
      </c>
      <c r="K25" s="157">
        <v>107200000</v>
      </c>
      <c r="L25" s="180" t="s">
        <v>86</v>
      </c>
    </row>
    <row r="26" spans="2:14" s="32" customFormat="1" ht="16.5" thickBot="1">
      <c r="B26" s="103">
        <v>42</v>
      </c>
      <c r="C26" s="103" t="s">
        <v>91</v>
      </c>
      <c r="D26" s="104"/>
      <c r="E26" s="105"/>
      <c r="F26" s="104" t="s">
        <v>85</v>
      </c>
      <c r="G26" s="104"/>
      <c r="H26" s="104"/>
      <c r="I26" s="104"/>
      <c r="J26" s="104"/>
      <c r="K26" s="104"/>
      <c r="L26" s="181" t="s">
        <v>115</v>
      </c>
    </row>
    <row r="27" spans="2:14" s="32" customFormat="1" ht="38.25" customHeight="1">
      <c r="B27" s="106">
        <v>49</v>
      </c>
      <c r="C27" s="106" t="s">
        <v>116</v>
      </c>
      <c r="D27" s="107" t="s">
        <v>102</v>
      </c>
      <c r="E27" s="57">
        <v>335000</v>
      </c>
      <c r="F27" s="76">
        <v>184.8</v>
      </c>
      <c r="G27" s="76">
        <v>184.8</v>
      </c>
      <c r="H27" s="76">
        <v>0</v>
      </c>
      <c r="I27" s="92">
        <v>61908000.000000007</v>
      </c>
      <c r="J27" s="93">
        <v>61908000.000000007</v>
      </c>
      <c r="K27" s="156">
        <v>0</v>
      </c>
      <c r="L27" s="179" t="s">
        <v>115</v>
      </c>
    </row>
    <row r="28" spans="2:14" s="32" customFormat="1" ht="38.25" customHeight="1">
      <c r="B28" s="106">
        <v>50</v>
      </c>
      <c r="C28" s="106" t="s">
        <v>117</v>
      </c>
      <c r="D28" s="107" t="s">
        <v>102</v>
      </c>
      <c r="E28" s="57">
        <v>335000</v>
      </c>
      <c r="F28" s="76">
        <v>1860</v>
      </c>
      <c r="G28" s="76">
        <v>1860</v>
      </c>
      <c r="H28" s="76">
        <v>0</v>
      </c>
      <c r="I28" s="92">
        <v>623100000</v>
      </c>
      <c r="J28" s="93">
        <v>623100000</v>
      </c>
      <c r="K28" s="156">
        <v>0</v>
      </c>
      <c r="L28" s="179" t="s">
        <v>115</v>
      </c>
    </row>
    <row r="29" spans="2:14" s="32" customFormat="1" ht="38.25" customHeight="1" thickBot="1">
      <c r="B29" s="108">
        <v>51</v>
      </c>
      <c r="C29" s="108" t="s">
        <v>118</v>
      </c>
      <c r="D29" s="107" t="s">
        <v>102</v>
      </c>
      <c r="E29" s="57">
        <v>335000</v>
      </c>
      <c r="F29" s="76">
        <v>166.5</v>
      </c>
      <c r="G29" s="76">
        <v>166.5</v>
      </c>
      <c r="H29" s="76">
        <v>0</v>
      </c>
      <c r="I29" s="92">
        <v>55777500</v>
      </c>
      <c r="J29" s="93">
        <v>55777500</v>
      </c>
      <c r="K29" s="156">
        <v>0</v>
      </c>
      <c r="L29" s="179" t="s">
        <v>115</v>
      </c>
    </row>
    <row r="30" spans="2:14" s="32" customFormat="1" ht="16.5" thickBot="1">
      <c r="B30" s="103">
        <v>61</v>
      </c>
      <c r="C30" s="103" t="s">
        <v>119</v>
      </c>
      <c r="D30" s="104"/>
      <c r="E30" s="109"/>
      <c r="F30" s="104" t="s">
        <v>85</v>
      </c>
      <c r="G30" s="104"/>
      <c r="H30" s="104"/>
      <c r="I30" s="104"/>
      <c r="J30" s="104"/>
      <c r="K30" s="104"/>
      <c r="L30" s="181" t="s">
        <v>115</v>
      </c>
    </row>
    <row r="31" spans="2:14" s="32" customFormat="1" ht="30.75" customHeight="1" thickBot="1">
      <c r="B31" s="110">
        <v>64</v>
      </c>
      <c r="C31" s="110" t="s">
        <v>97</v>
      </c>
      <c r="D31" s="107" t="s">
        <v>89</v>
      </c>
      <c r="E31" s="57">
        <v>265000</v>
      </c>
      <c r="F31" s="76">
        <v>303.89999999999998</v>
      </c>
      <c r="G31" s="76">
        <v>303.89999999999998</v>
      </c>
      <c r="H31" s="76">
        <v>0</v>
      </c>
      <c r="I31" s="92">
        <v>80533500</v>
      </c>
      <c r="J31" s="93">
        <v>80533500</v>
      </c>
      <c r="K31" s="156">
        <v>0</v>
      </c>
      <c r="L31" s="179" t="s">
        <v>115</v>
      </c>
    </row>
    <row r="32" spans="2:14" s="32" customFormat="1" ht="39.950000000000003" customHeight="1" thickBot="1">
      <c r="B32" s="38"/>
      <c r="C32" s="39" t="s">
        <v>84</v>
      </c>
      <c r="D32" s="40"/>
      <c r="E32" s="41"/>
      <c r="F32" s="42"/>
      <c r="G32" s="42"/>
      <c r="H32" s="42"/>
      <c r="I32" s="42"/>
      <c r="J32" s="42"/>
      <c r="K32" s="42"/>
      <c r="L32" s="174" t="s">
        <v>120</v>
      </c>
      <c r="N32" s="111"/>
    </row>
    <row r="33" spans="2:16" s="32" customFormat="1" ht="59.25" customHeight="1" thickBot="1">
      <c r="B33" s="66" t="s">
        <v>87</v>
      </c>
      <c r="C33" s="67" t="s">
        <v>121</v>
      </c>
      <c r="D33" s="68" t="s">
        <v>122</v>
      </c>
      <c r="E33" s="69">
        <v>1500000</v>
      </c>
      <c r="F33" s="112">
        <v>560.74365533333287</v>
      </c>
      <c r="G33" s="113">
        <v>484.1568553333334</v>
      </c>
      <c r="H33" s="114">
        <v>76.586799999999471</v>
      </c>
      <c r="I33" s="73">
        <v>841115482.99999928</v>
      </c>
      <c r="J33" s="74">
        <v>726235283.00000012</v>
      </c>
      <c r="K33" s="153">
        <v>114880199.99999917</v>
      </c>
      <c r="L33" s="176" t="s">
        <v>120</v>
      </c>
      <c r="N33" s="111"/>
      <c r="P33" s="115"/>
    </row>
    <row r="34" spans="2:16" s="32" customFormat="1" ht="39.950000000000003" customHeight="1" thickBot="1">
      <c r="B34" s="63"/>
      <c r="C34" s="64" t="s">
        <v>84</v>
      </c>
      <c r="D34" s="65"/>
      <c r="E34" s="41"/>
      <c r="F34" s="42" t="s">
        <v>85</v>
      </c>
      <c r="G34" s="42"/>
      <c r="H34" s="42"/>
      <c r="I34" s="42"/>
      <c r="J34" s="42"/>
      <c r="K34" s="42"/>
      <c r="L34" s="174" t="s">
        <v>120</v>
      </c>
      <c r="N34" s="111"/>
    </row>
    <row r="35" spans="2:16" s="32" customFormat="1" ht="71.25" customHeight="1" thickBot="1">
      <c r="B35" s="44" t="s">
        <v>87</v>
      </c>
      <c r="C35" s="45" t="s">
        <v>123</v>
      </c>
      <c r="D35" s="46" t="s">
        <v>124</v>
      </c>
      <c r="E35" s="47">
        <v>2150000</v>
      </c>
      <c r="F35" s="116">
        <v>63.39</v>
      </c>
      <c r="G35" s="117">
        <v>66</v>
      </c>
      <c r="H35" s="118">
        <v>-2.6099999999999994</v>
      </c>
      <c r="I35" s="51">
        <v>136288500</v>
      </c>
      <c r="J35" s="52">
        <v>141900000</v>
      </c>
      <c r="K35" s="152">
        <v>-5611500</v>
      </c>
      <c r="L35" s="175" t="s">
        <v>120</v>
      </c>
      <c r="N35" s="111"/>
    </row>
    <row r="36" spans="2:16" s="32" customFormat="1" ht="39.950000000000003" customHeight="1" thickBot="1">
      <c r="B36" s="38"/>
      <c r="C36" s="39" t="s">
        <v>90</v>
      </c>
      <c r="D36" s="40"/>
      <c r="E36" s="41"/>
      <c r="F36" s="42" t="s">
        <v>85</v>
      </c>
      <c r="G36" s="42"/>
      <c r="H36" s="42"/>
      <c r="I36" s="42"/>
      <c r="J36" s="42"/>
      <c r="K36" s="42"/>
      <c r="L36" s="174" t="s">
        <v>120</v>
      </c>
      <c r="N36" s="111"/>
    </row>
    <row r="37" spans="2:16" s="32" customFormat="1" ht="90" customHeight="1">
      <c r="B37" s="119">
        <v>4.0999999999999996</v>
      </c>
      <c r="C37" s="55" t="s">
        <v>125</v>
      </c>
      <c r="D37" s="56" t="s">
        <v>89</v>
      </c>
      <c r="E37" s="57">
        <v>2908339</v>
      </c>
      <c r="F37" s="58">
        <v>118.58</v>
      </c>
      <c r="G37" s="59">
        <v>0</v>
      </c>
      <c r="H37" s="60">
        <v>118.58</v>
      </c>
      <c r="I37" s="61">
        <v>344870838.62</v>
      </c>
      <c r="J37" s="62">
        <v>0</v>
      </c>
      <c r="K37" s="154">
        <v>344870838.62</v>
      </c>
      <c r="L37" s="177" t="s">
        <v>120</v>
      </c>
      <c r="N37" s="111"/>
    </row>
    <row r="38" spans="2:16" s="32" customFormat="1" ht="90" customHeight="1">
      <c r="B38" s="119">
        <v>4.2</v>
      </c>
      <c r="C38" s="55" t="s">
        <v>126</v>
      </c>
      <c r="D38" s="56" t="s">
        <v>89</v>
      </c>
      <c r="E38" s="57">
        <v>3704678</v>
      </c>
      <c r="F38" s="58">
        <v>159.04</v>
      </c>
      <c r="G38" s="59">
        <v>0</v>
      </c>
      <c r="H38" s="60">
        <v>159.04</v>
      </c>
      <c r="I38" s="61">
        <v>589191989.12</v>
      </c>
      <c r="J38" s="62">
        <v>0</v>
      </c>
      <c r="K38" s="154">
        <v>589191989.12</v>
      </c>
      <c r="L38" s="177" t="s">
        <v>120</v>
      </c>
      <c r="N38" s="111"/>
    </row>
    <row r="39" spans="2:16" s="32" customFormat="1" ht="38.25" thickBot="1">
      <c r="B39" s="119">
        <v>8.1</v>
      </c>
      <c r="C39" s="55" t="s">
        <v>127</v>
      </c>
      <c r="D39" s="56" t="s">
        <v>89</v>
      </c>
      <c r="E39" s="57">
        <v>3215539</v>
      </c>
      <c r="F39" s="58">
        <v>519.86</v>
      </c>
      <c r="G39" s="59">
        <v>0</v>
      </c>
      <c r="H39" s="60">
        <v>519.86</v>
      </c>
      <c r="I39" s="61">
        <v>1671630104.54</v>
      </c>
      <c r="J39" s="62">
        <v>0</v>
      </c>
      <c r="K39" s="154">
        <v>1671630104.54</v>
      </c>
      <c r="L39" s="177" t="s">
        <v>120</v>
      </c>
      <c r="N39" s="111"/>
    </row>
    <row r="40" spans="2:16" s="32" customFormat="1" ht="39.950000000000003" customHeight="1" thickBot="1">
      <c r="B40" s="38"/>
      <c r="C40" s="39" t="s">
        <v>91</v>
      </c>
      <c r="D40" s="40"/>
      <c r="E40" s="41"/>
      <c r="F40" s="42" t="s">
        <v>85</v>
      </c>
      <c r="G40" s="42"/>
      <c r="H40" s="42"/>
      <c r="I40" s="42"/>
      <c r="J40" s="42"/>
      <c r="K40" s="42"/>
      <c r="L40" s="174" t="s">
        <v>120</v>
      </c>
      <c r="N40" s="111"/>
    </row>
    <row r="41" spans="2:16" s="32" customFormat="1" ht="90" customHeight="1">
      <c r="B41" s="54" t="s">
        <v>87</v>
      </c>
      <c r="C41" s="55" t="s">
        <v>92</v>
      </c>
      <c r="D41" s="56" t="s">
        <v>102</v>
      </c>
      <c r="E41" s="57">
        <v>497025</v>
      </c>
      <c r="F41" s="58">
        <v>2007.19</v>
      </c>
      <c r="G41" s="59">
        <v>1200</v>
      </c>
      <c r="H41" s="60">
        <v>807.19</v>
      </c>
      <c r="I41" s="61">
        <v>997623609.75</v>
      </c>
      <c r="J41" s="62">
        <v>596430000</v>
      </c>
      <c r="K41" s="154">
        <v>401193609.75</v>
      </c>
      <c r="L41" s="177" t="s">
        <v>120</v>
      </c>
      <c r="N41" s="111"/>
    </row>
    <row r="42" spans="2:16" s="32" customFormat="1" ht="39.950000000000003" customHeight="1" thickBot="1">
      <c r="B42" s="63"/>
      <c r="C42" s="64" t="s">
        <v>128</v>
      </c>
      <c r="D42" s="65"/>
      <c r="E42" s="41"/>
      <c r="F42" s="42" t="s">
        <v>85</v>
      </c>
      <c r="G42" s="42"/>
      <c r="H42" s="42"/>
      <c r="I42" s="42"/>
      <c r="J42" s="42"/>
      <c r="K42" s="42"/>
      <c r="L42" s="174" t="s">
        <v>120</v>
      </c>
      <c r="N42" s="111"/>
    </row>
    <row r="43" spans="2:16" s="32" customFormat="1" ht="68.25" customHeight="1" thickBot="1">
      <c r="B43" s="66" t="s">
        <v>87</v>
      </c>
      <c r="C43" s="67" t="s">
        <v>129</v>
      </c>
      <c r="D43" s="68" t="s">
        <v>124</v>
      </c>
      <c r="E43" s="69">
        <v>15000000</v>
      </c>
      <c r="F43" s="58">
        <v>-2.4699999999999989</v>
      </c>
      <c r="G43" s="113">
        <v>0</v>
      </c>
      <c r="H43" s="60">
        <v>-2.4699999999999989</v>
      </c>
      <c r="I43" s="73">
        <v>-37049999.999999985</v>
      </c>
      <c r="J43" s="74">
        <v>0</v>
      </c>
      <c r="K43" s="153">
        <v>-37049999.999999985</v>
      </c>
      <c r="L43" s="176" t="s">
        <v>120</v>
      </c>
      <c r="M43" s="120"/>
      <c r="N43" s="120"/>
    </row>
    <row r="44" spans="2:16" s="32" customFormat="1" ht="39.950000000000003" customHeight="1" thickBot="1">
      <c r="B44" s="38"/>
      <c r="C44" s="39" t="s">
        <v>94</v>
      </c>
      <c r="D44" s="40"/>
      <c r="E44" s="41"/>
      <c r="F44" s="42" t="s">
        <v>85</v>
      </c>
      <c r="G44" s="42"/>
      <c r="H44" s="42"/>
      <c r="I44" s="42"/>
      <c r="J44" s="42"/>
      <c r="K44" s="42"/>
      <c r="L44" s="174" t="s">
        <v>120</v>
      </c>
      <c r="N44" s="111"/>
    </row>
    <row r="45" spans="2:16" s="32" customFormat="1" ht="99" customHeight="1" thickBot="1">
      <c r="B45" s="54" t="s">
        <v>87</v>
      </c>
      <c r="C45" s="121" t="s">
        <v>95</v>
      </c>
      <c r="D45" s="56" t="s">
        <v>89</v>
      </c>
      <c r="E45" s="57">
        <v>3598325</v>
      </c>
      <c r="F45" s="58">
        <v>1389.29</v>
      </c>
      <c r="G45" s="59">
        <v>771.76</v>
      </c>
      <c r="H45" s="60">
        <v>617.53</v>
      </c>
      <c r="I45" s="61">
        <v>4999116939.25</v>
      </c>
      <c r="J45" s="62">
        <v>3971746304.2399998</v>
      </c>
      <c r="K45" s="154">
        <v>1027370635.0100002</v>
      </c>
      <c r="L45" s="177" t="s">
        <v>120</v>
      </c>
      <c r="N45" s="111"/>
    </row>
    <row r="46" spans="2:16" s="32" customFormat="1" ht="39.950000000000003" customHeight="1" thickBot="1">
      <c r="B46" s="38"/>
      <c r="C46" s="39" t="s">
        <v>98</v>
      </c>
      <c r="D46" s="40"/>
      <c r="E46" s="41"/>
      <c r="F46" s="42" t="s">
        <v>85</v>
      </c>
      <c r="G46" s="42"/>
      <c r="H46" s="42"/>
      <c r="I46" s="42"/>
      <c r="J46" s="42"/>
      <c r="K46" s="42"/>
      <c r="L46" s="174" t="s">
        <v>120</v>
      </c>
      <c r="N46" s="111"/>
    </row>
    <row r="47" spans="2:16" s="32" customFormat="1" ht="68.25" customHeight="1">
      <c r="B47" s="54" t="s">
        <v>87</v>
      </c>
      <c r="C47" s="55" t="s">
        <v>99</v>
      </c>
      <c r="D47" s="56" t="s">
        <v>93</v>
      </c>
      <c r="E47" s="57">
        <v>525165</v>
      </c>
      <c r="F47" s="58">
        <v>17438.72</v>
      </c>
      <c r="G47" s="59">
        <v>17000</v>
      </c>
      <c r="H47" s="60">
        <v>438.72000000000116</v>
      </c>
      <c r="I47" s="61">
        <v>9158205388.8000011</v>
      </c>
      <c r="J47" s="62">
        <v>8927805000</v>
      </c>
      <c r="K47" s="154">
        <v>230400388.80000114</v>
      </c>
      <c r="L47" s="177" t="s">
        <v>120</v>
      </c>
      <c r="N47" s="111"/>
    </row>
    <row r="48" spans="2:16" s="32" customFormat="1" ht="48" customHeight="1" thickBot="1">
      <c r="B48" s="54" t="s">
        <v>87</v>
      </c>
      <c r="C48" s="55" t="s">
        <v>100</v>
      </c>
      <c r="D48" s="56" t="s">
        <v>93</v>
      </c>
      <c r="E48" s="69">
        <v>460800</v>
      </c>
      <c r="F48" s="58">
        <v>316.77999999999997</v>
      </c>
      <c r="G48" s="59">
        <v>160</v>
      </c>
      <c r="H48" s="60">
        <v>156.77999999999997</v>
      </c>
      <c r="I48" s="61">
        <v>145972224</v>
      </c>
      <c r="J48" s="62">
        <v>120952800</v>
      </c>
      <c r="K48" s="154">
        <v>25019424</v>
      </c>
      <c r="L48" s="177" t="s">
        <v>120</v>
      </c>
      <c r="N48" s="111"/>
    </row>
    <row r="49" spans="2:14" s="32" customFormat="1" ht="39.950000000000003" customHeight="1" thickBot="1">
      <c r="B49" s="38"/>
      <c r="C49" s="39" t="s">
        <v>105</v>
      </c>
      <c r="D49" s="40"/>
      <c r="E49" s="41"/>
      <c r="F49" s="42" t="s">
        <v>85</v>
      </c>
      <c r="G49" s="42"/>
      <c r="H49" s="42"/>
      <c r="I49" s="42"/>
      <c r="J49" s="42"/>
      <c r="K49" s="42"/>
      <c r="L49" s="174" t="s">
        <v>120</v>
      </c>
      <c r="N49" s="111"/>
    </row>
    <row r="50" spans="2:14" s="32" customFormat="1" ht="37.5">
      <c r="B50" s="54" t="s">
        <v>87</v>
      </c>
      <c r="C50" s="55" t="s">
        <v>106</v>
      </c>
      <c r="D50" s="56" t="s">
        <v>89</v>
      </c>
      <c r="E50" s="57">
        <v>540000</v>
      </c>
      <c r="F50" s="58">
        <v>144.85</v>
      </c>
      <c r="G50" s="59">
        <v>97.8</v>
      </c>
      <c r="H50" s="60">
        <v>47.05</v>
      </c>
      <c r="I50" s="61">
        <v>78219000</v>
      </c>
      <c r="J50" s="94">
        <v>187898836.79999998</v>
      </c>
      <c r="K50" s="154">
        <v>-109679836.79999998</v>
      </c>
      <c r="L50" s="177" t="s">
        <v>120</v>
      </c>
      <c r="N50" s="111"/>
    </row>
    <row r="51" spans="2:14" s="32" customFormat="1" ht="67.5" customHeight="1">
      <c r="B51" s="54" t="s">
        <v>87</v>
      </c>
      <c r="C51" s="55" t="s">
        <v>130</v>
      </c>
      <c r="D51" s="56" t="s">
        <v>108</v>
      </c>
      <c r="E51" s="57">
        <v>1921256</v>
      </c>
      <c r="F51" s="58">
        <v>264.25</v>
      </c>
      <c r="G51" s="59">
        <v>0</v>
      </c>
      <c r="H51" s="60">
        <v>264.25</v>
      </c>
      <c r="I51" s="61">
        <v>507691898</v>
      </c>
      <c r="J51" s="62">
        <v>0</v>
      </c>
      <c r="K51" s="154">
        <v>507691898</v>
      </c>
      <c r="L51" s="177" t="s">
        <v>120</v>
      </c>
      <c r="N51" s="111"/>
    </row>
    <row r="52" spans="2:14" s="32" customFormat="1" ht="40.5" customHeight="1">
      <c r="B52" s="54" t="s">
        <v>87</v>
      </c>
      <c r="C52" s="55" t="s">
        <v>107</v>
      </c>
      <c r="D52" s="56" t="s">
        <v>102</v>
      </c>
      <c r="E52" s="57">
        <v>777000</v>
      </c>
      <c r="F52" s="58">
        <v>0.45</v>
      </c>
      <c r="G52" s="59">
        <v>1.8</v>
      </c>
      <c r="H52" s="60">
        <v>-1.35</v>
      </c>
      <c r="I52" s="61">
        <v>349650</v>
      </c>
      <c r="J52" s="62">
        <v>1398600</v>
      </c>
      <c r="K52" s="154">
        <v>-1048950</v>
      </c>
      <c r="L52" s="177" t="s">
        <v>120</v>
      </c>
      <c r="N52" s="111"/>
    </row>
    <row r="53" spans="2:14" s="32" customFormat="1" ht="36" customHeight="1">
      <c r="B53" s="54" t="s">
        <v>87</v>
      </c>
      <c r="C53" s="55" t="s">
        <v>109</v>
      </c>
      <c r="D53" s="56" t="s">
        <v>102</v>
      </c>
      <c r="E53" s="57">
        <v>969000</v>
      </c>
      <c r="F53" s="58">
        <v>4.8499999999999996</v>
      </c>
      <c r="G53" s="59">
        <v>0.6</v>
      </c>
      <c r="H53" s="60">
        <v>4.25</v>
      </c>
      <c r="I53" s="61">
        <v>4699650</v>
      </c>
      <c r="J53" s="62">
        <v>581400</v>
      </c>
      <c r="K53" s="154">
        <v>4118250</v>
      </c>
      <c r="L53" s="177" t="s">
        <v>120</v>
      </c>
      <c r="N53" s="111"/>
    </row>
    <row r="54" spans="2:14" s="32" customFormat="1" ht="40.5" customHeight="1">
      <c r="B54" s="54" t="s">
        <v>87</v>
      </c>
      <c r="C54" s="55" t="s">
        <v>131</v>
      </c>
      <c r="D54" s="56" t="s">
        <v>102</v>
      </c>
      <c r="E54" s="57">
        <v>1752000</v>
      </c>
      <c r="F54" s="58">
        <v>6.3</v>
      </c>
      <c r="G54" s="59">
        <v>2.1</v>
      </c>
      <c r="H54" s="60">
        <v>4.1999999999999993</v>
      </c>
      <c r="I54" s="61">
        <v>11037600</v>
      </c>
      <c r="J54" s="62">
        <v>3679200</v>
      </c>
      <c r="K54" s="154">
        <v>7358400</v>
      </c>
      <c r="L54" s="177" t="s">
        <v>120</v>
      </c>
      <c r="N54" s="111"/>
    </row>
    <row r="55" spans="2:14" s="32" customFormat="1" ht="42" customHeight="1" thickBot="1">
      <c r="B55" s="66" t="s">
        <v>87</v>
      </c>
      <c r="C55" s="67" t="s">
        <v>110</v>
      </c>
      <c r="D55" s="68" t="s">
        <v>102</v>
      </c>
      <c r="E55" s="69">
        <v>2190000</v>
      </c>
      <c r="F55" s="112">
        <v>28.35</v>
      </c>
      <c r="G55" s="113">
        <v>3.6</v>
      </c>
      <c r="H55" s="114">
        <v>24.75</v>
      </c>
      <c r="I55" s="73">
        <v>62086500</v>
      </c>
      <c r="J55" s="74">
        <v>7884000</v>
      </c>
      <c r="K55" s="153">
        <v>54202500</v>
      </c>
      <c r="L55" s="176" t="s">
        <v>120</v>
      </c>
      <c r="N55" s="111"/>
    </row>
    <row r="56" spans="2:14" s="122" customFormat="1" ht="16.5" thickBot="1">
      <c r="B56" s="103">
        <v>4</v>
      </c>
      <c r="C56" s="103" t="s">
        <v>84</v>
      </c>
      <c r="D56" s="104"/>
      <c r="E56" s="105"/>
      <c r="F56" s="104" t="s">
        <v>85</v>
      </c>
      <c r="G56" s="104"/>
      <c r="H56" s="104"/>
      <c r="I56" s="104"/>
      <c r="J56" s="104"/>
      <c r="K56" s="104"/>
      <c r="L56" s="181"/>
    </row>
    <row r="57" spans="2:14" s="122" customFormat="1" ht="71.25" customHeight="1" thickBot="1">
      <c r="B57" s="127">
        <v>10</v>
      </c>
      <c r="C57" s="127" t="s">
        <v>121</v>
      </c>
      <c r="D57" s="107"/>
      <c r="E57" s="57">
        <v>1500000</v>
      </c>
      <c r="F57" s="76">
        <v>986.61634466666703</v>
      </c>
      <c r="G57" s="76">
        <v>950.51314466666668</v>
      </c>
      <c r="H57" s="76">
        <v>36.103200000000356</v>
      </c>
      <c r="I57" s="92">
        <v>1479924517.0000005</v>
      </c>
      <c r="J57" s="93">
        <v>1425769717</v>
      </c>
      <c r="K57" s="156">
        <v>54154800.000000477</v>
      </c>
      <c r="L57" s="179" t="s">
        <v>132</v>
      </c>
    </row>
    <row r="58" spans="2:14" s="122" customFormat="1" ht="16.5" thickBot="1">
      <c r="B58" s="103">
        <v>53</v>
      </c>
      <c r="C58" s="103" t="s">
        <v>128</v>
      </c>
      <c r="D58" s="104"/>
      <c r="E58" s="105"/>
      <c r="F58" s="104" t="s">
        <v>85</v>
      </c>
      <c r="G58" s="104"/>
      <c r="H58" s="104"/>
      <c r="I58" s="104"/>
      <c r="J58" s="104"/>
      <c r="K58" s="104"/>
      <c r="L58" s="181" t="s">
        <v>132</v>
      </c>
    </row>
    <row r="59" spans="2:14" s="122" customFormat="1" ht="45" customHeight="1" thickBot="1">
      <c r="B59" s="128">
        <v>54</v>
      </c>
      <c r="C59" s="128" t="s">
        <v>129</v>
      </c>
      <c r="D59" s="129" t="s">
        <v>124</v>
      </c>
      <c r="E59" s="57">
        <v>15000000</v>
      </c>
      <c r="F59" s="76">
        <v>110</v>
      </c>
      <c r="G59" s="76">
        <v>110</v>
      </c>
      <c r="H59" s="76">
        <v>0</v>
      </c>
      <c r="I59" s="92">
        <v>1650000000</v>
      </c>
      <c r="J59" s="93">
        <v>1650000000</v>
      </c>
      <c r="K59" s="156">
        <v>0</v>
      </c>
      <c r="L59" s="179" t="s">
        <v>132</v>
      </c>
    </row>
    <row r="60" spans="2:14" s="122" customFormat="1" ht="33" customHeight="1" thickBot="1">
      <c r="B60" s="103">
        <v>61</v>
      </c>
      <c r="C60" s="103" t="s">
        <v>119</v>
      </c>
      <c r="D60" s="104"/>
      <c r="E60" s="109"/>
      <c r="F60" s="104" t="s">
        <v>85</v>
      </c>
      <c r="G60" s="104"/>
      <c r="H60" s="104"/>
      <c r="I60" s="104"/>
      <c r="J60" s="104"/>
      <c r="K60" s="104"/>
      <c r="L60" s="181" t="s">
        <v>132</v>
      </c>
    </row>
    <row r="61" spans="2:14" s="122" customFormat="1" ht="39.75" customHeight="1" thickBot="1">
      <c r="B61" s="110">
        <v>64</v>
      </c>
      <c r="C61" s="110" t="s">
        <v>97</v>
      </c>
      <c r="D61" s="107" t="s">
        <v>89</v>
      </c>
      <c r="E61" s="57">
        <v>265000</v>
      </c>
      <c r="F61" s="76">
        <v>1581.69</v>
      </c>
      <c r="G61" s="76">
        <v>1581.69</v>
      </c>
      <c r="H61" s="76">
        <v>0</v>
      </c>
      <c r="I61" s="92">
        <v>419147850</v>
      </c>
      <c r="J61" s="93">
        <v>419147850</v>
      </c>
      <c r="K61" s="156">
        <v>0</v>
      </c>
      <c r="L61" s="179" t="s">
        <v>132</v>
      </c>
    </row>
    <row r="62" spans="2:14" s="122" customFormat="1" ht="33" customHeight="1" thickBot="1">
      <c r="B62" s="103">
        <v>198</v>
      </c>
      <c r="C62" s="103" t="s">
        <v>111</v>
      </c>
      <c r="D62" s="104"/>
      <c r="E62" s="109"/>
      <c r="F62" s="104" t="s">
        <v>85</v>
      </c>
      <c r="G62" s="104"/>
      <c r="H62" s="104"/>
      <c r="I62" s="104"/>
      <c r="J62" s="104"/>
      <c r="K62" s="104"/>
      <c r="L62" s="181" t="s">
        <v>132</v>
      </c>
    </row>
    <row r="63" spans="2:14" s="122" customFormat="1" ht="51" customHeight="1" thickBot="1">
      <c r="B63" s="130">
        <v>201</v>
      </c>
      <c r="C63" s="131" t="s">
        <v>123</v>
      </c>
      <c r="D63" s="132" t="s">
        <v>124</v>
      </c>
      <c r="E63" s="124">
        <v>2150000</v>
      </c>
      <c r="F63" s="133">
        <v>22</v>
      </c>
      <c r="G63" s="133">
        <v>22</v>
      </c>
      <c r="H63" s="133">
        <v>0</v>
      </c>
      <c r="I63" s="134">
        <v>47300000</v>
      </c>
      <c r="J63" s="135">
        <v>47300000</v>
      </c>
      <c r="K63" s="158">
        <v>0</v>
      </c>
      <c r="L63" s="182" t="s">
        <v>132</v>
      </c>
    </row>
    <row r="64" spans="2:14" s="122" customFormat="1" ht="26.25" thickBot="1">
      <c r="B64" s="38"/>
      <c r="C64" s="39" t="s">
        <v>84</v>
      </c>
      <c r="D64" s="40"/>
      <c r="E64" s="41"/>
      <c r="F64" s="42" t="s">
        <v>85</v>
      </c>
      <c r="G64" s="42"/>
      <c r="H64" s="42"/>
      <c r="I64" s="42" t="s">
        <v>85</v>
      </c>
      <c r="J64" s="42"/>
      <c r="K64" s="42"/>
      <c r="L64" s="174" t="s">
        <v>133</v>
      </c>
    </row>
    <row r="65" spans="2:14" s="122" customFormat="1" ht="57" customHeight="1">
      <c r="B65" s="127">
        <v>10</v>
      </c>
      <c r="C65" s="55" t="s">
        <v>121</v>
      </c>
      <c r="D65" s="107" t="s">
        <v>122</v>
      </c>
      <c r="E65" s="57">
        <v>1500000</v>
      </c>
      <c r="F65" s="58">
        <v>16.580800000000021</v>
      </c>
      <c r="G65" s="59">
        <v>0</v>
      </c>
      <c r="H65" s="60">
        <v>16.580800000000021</v>
      </c>
      <c r="I65" s="61">
        <v>24871200.000000034</v>
      </c>
      <c r="J65" s="93">
        <v>0</v>
      </c>
      <c r="K65" s="154">
        <v>24871200.000000034</v>
      </c>
      <c r="L65" s="177" t="s">
        <v>133</v>
      </c>
    </row>
    <row r="66" spans="2:14" s="122" customFormat="1" ht="71.25" customHeight="1" thickBot="1">
      <c r="B66" s="44" t="s">
        <v>87</v>
      </c>
      <c r="C66" s="45" t="s">
        <v>123</v>
      </c>
      <c r="D66" s="46" t="s">
        <v>124</v>
      </c>
      <c r="E66" s="47">
        <v>2150000</v>
      </c>
      <c r="F66" s="116">
        <v>4.0599999999999996</v>
      </c>
      <c r="G66" s="117">
        <v>18.37</v>
      </c>
      <c r="H66" s="118">
        <v>-14.310000000000002</v>
      </c>
      <c r="I66" s="51">
        <v>8729000</v>
      </c>
      <c r="J66" s="52">
        <v>39495500</v>
      </c>
      <c r="K66" s="152">
        <v>-30766500</v>
      </c>
      <c r="L66" s="175" t="s">
        <v>133</v>
      </c>
    </row>
    <row r="67" spans="2:14" s="122" customFormat="1" ht="26.25" thickBot="1">
      <c r="B67" s="38"/>
      <c r="C67" s="39" t="s">
        <v>91</v>
      </c>
      <c r="D67" s="40"/>
      <c r="E67" s="41"/>
      <c r="F67" s="42" t="s">
        <v>85</v>
      </c>
      <c r="G67" s="42"/>
      <c r="H67" s="42"/>
      <c r="I67" s="42" t="s">
        <v>85</v>
      </c>
      <c r="J67" s="42"/>
      <c r="K67" s="42"/>
      <c r="L67" s="174" t="s">
        <v>133</v>
      </c>
    </row>
    <row r="68" spans="2:14" s="122" customFormat="1" ht="102" customHeight="1" thickBot="1">
      <c r="B68" s="136" t="s">
        <v>87</v>
      </c>
      <c r="C68" s="67" t="s">
        <v>92</v>
      </c>
      <c r="D68" s="68" t="s">
        <v>102</v>
      </c>
      <c r="E68" s="57">
        <v>497025</v>
      </c>
      <c r="F68" s="112">
        <v>654.85</v>
      </c>
      <c r="G68" s="113">
        <v>582.37</v>
      </c>
      <c r="H68" s="114">
        <v>72.480000000000018</v>
      </c>
      <c r="I68" s="73">
        <v>325476821.25</v>
      </c>
      <c r="J68" s="74">
        <v>289452449.25</v>
      </c>
      <c r="K68" s="153">
        <v>36024372</v>
      </c>
      <c r="L68" s="176" t="s">
        <v>133</v>
      </c>
    </row>
    <row r="69" spans="2:14" s="122" customFormat="1" ht="26.25" thickBot="1">
      <c r="B69" s="63"/>
      <c r="C69" s="64" t="s">
        <v>128</v>
      </c>
      <c r="D69" s="65"/>
      <c r="E69" s="41"/>
      <c r="F69" s="42" t="s">
        <v>85</v>
      </c>
      <c r="G69" s="42"/>
      <c r="H69" s="42"/>
      <c r="I69" s="42" t="s">
        <v>85</v>
      </c>
      <c r="J69" s="42"/>
      <c r="K69" s="42"/>
      <c r="L69" s="174" t="s">
        <v>133</v>
      </c>
    </row>
    <row r="70" spans="2:14" s="122" customFormat="1" ht="50.25" customHeight="1" thickBot="1">
      <c r="B70" s="44" t="s">
        <v>87</v>
      </c>
      <c r="C70" s="45" t="s">
        <v>129</v>
      </c>
      <c r="D70" s="46" t="s">
        <v>124</v>
      </c>
      <c r="E70" s="47">
        <v>15000000</v>
      </c>
      <c r="F70" s="116">
        <v>26.5</v>
      </c>
      <c r="G70" s="117">
        <v>26</v>
      </c>
      <c r="H70" s="118">
        <v>0.5</v>
      </c>
      <c r="I70" s="51">
        <v>397500000</v>
      </c>
      <c r="J70" s="52">
        <v>390000000</v>
      </c>
      <c r="K70" s="152">
        <v>7500000</v>
      </c>
      <c r="L70" s="175" t="s">
        <v>133</v>
      </c>
    </row>
    <row r="71" spans="2:14" s="122" customFormat="1" ht="26.25" thickBot="1">
      <c r="B71" s="38"/>
      <c r="C71" s="39" t="s">
        <v>94</v>
      </c>
      <c r="D71" s="40"/>
      <c r="E71" s="41"/>
      <c r="F71" s="42" t="s">
        <v>85</v>
      </c>
      <c r="G71" s="42"/>
      <c r="H71" s="42"/>
      <c r="I71" s="42"/>
      <c r="J71" s="42"/>
      <c r="K71" s="42"/>
      <c r="L71" s="174" t="s">
        <v>133</v>
      </c>
    </row>
    <row r="72" spans="2:14" s="122" customFormat="1" ht="63" customHeight="1" thickBot="1">
      <c r="B72" s="66" t="s">
        <v>87</v>
      </c>
      <c r="C72" s="67" t="s">
        <v>95</v>
      </c>
      <c r="D72" s="68" t="s">
        <v>89</v>
      </c>
      <c r="E72" s="69">
        <v>5146349</v>
      </c>
      <c r="F72" s="112">
        <v>138.36000000000001</v>
      </c>
      <c r="G72" s="113">
        <v>45</v>
      </c>
      <c r="H72" s="114">
        <v>93.360000000000014</v>
      </c>
      <c r="I72" s="73">
        <v>712048847.6400001</v>
      </c>
      <c r="J72" s="74">
        <v>231585705</v>
      </c>
      <c r="K72" s="153">
        <v>480463142.6400001</v>
      </c>
      <c r="L72" s="176" t="s">
        <v>133</v>
      </c>
      <c r="M72" s="123"/>
      <c r="N72" s="123"/>
    </row>
    <row r="73" spans="2:14" s="122" customFormat="1" ht="26.25" thickBot="1">
      <c r="B73" s="63"/>
      <c r="C73" s="64" t="s">
        <v>96</v>
      </c>
      <c r="D73" s="65"/>
      <c r="E73" s="41"/>
      <c r="F73" s="42" t="s">
        <v>85</v>
      </c>
      <c r="G73" s="42"/>
      <c r="H73" s="42"/>
      <c r="I73" s="42" t="s">
        <v>85</v>
      </c>
      <c r="J73" s="42"/>
      <c r="K73" s="42"/>
      <c r="L73" s="174" t="s">
        <v>133</v>
      </c>
    </row>
    <row r="74" spans="2:14" s="122" customFormat="1" ht="50.25" customHeight="1" thickBot="1">
      <c r="B74" s="66">
        <v>2</v>
      </c>
      <c r="C74" s="67" t="s">
        <v>97</v>
      </c>
      <c r="D74" s="68" t="s">
        <v>89</v>
      </c>
      <c r="E74" s="57">
        <v>265000</v>
      </c>
      <c r="F74" s="58">
        <v>35.420000000000016</v>
      </c>
      <c r="G74" s="59">
        <v>0</v>
      </c>
      <c r="H74" s="60">
        <v>35.420000000000016</v>
      </c>
      <c r="I74" s="61">
        <v>9386300.0000000037</v>
      </c>
      <c r="J74" s="62">
        <v>0</v>
      </c>
      <c r="K74" s="154">
        <v>9386300.0000000037</v>
      </c>
      <c r="L74" s="177" t="s">
        <v>133</v>
      </c>
    </row>
    <row r="75" spans="2:14" s="122" customFormat="1" ht="26.25" thickBot="1">
      <c r="B75" s="38"/>
      <c r="C75" s="39" t="s">
        <v>105</v>
      </c>
      <c r="D75" s="40"/>
      <c r="E75" s="41"/>
      <c r="F75" s="42" t="s">
        <v>85</v>
      </c>
      <c r="G75" s="42"/>
      <c r="H75" s="42"/>
      <c r="I75" s="42" t="s">
        <v>85</v>
      </c>
      <c r="J75" s="42">
        <v>0</v>
      </c>
      <c r="K75" s="42"/>
      <c r="L75" s="174" t="s">
        <v>133</v>
      </c>
    </row>
    <row r="76" spans="2:14" s="122" customFormat="1" ht="75" customHeight="1">
      <c r="B76" s="54" t="s">
        <v>87</v>
      </c>
      <c r="C76" s="55" t="s">
        <v>106</v>
      </c>
      <c r="D76" s="56" t="s">
        <v>89</v>
      </c>
      <c r="E76" s="57">
        <v>1921256</v>
      </c>
      <c r="F76" s="58">
        <v>16.52</v>
      </c>
      <c r="G76" s="59">
        <v>0.8</v>
      </c>
      <c r="H76" s="60">
        <v>15.719999999999999</v>
      </c>
      <c r="I76" s="61">
        <v>31739149.119999997</v>
      </c>
      <c r="J76" s="62">
        <v>1537004.8</v>
      </c>
      <c r="K76" s="154">
        <v>30202144.319999997</v>
      </c>
      <c r="L76" s="177" t="s">
        <v>133</v>
      </c>
    </row>
    <row r="77" spans="2:14" s="122" customFormat="1" ht="48" customHeight="1">
      <c r="B77" s="54" t="s">
        <v>87</v>
      </c>
      <c r="C77" s="55" t="s">
        <v>109</v>
      </c>
      <c r="D77" s="56" t="s">
        <v>102</v>
      </c>
      <c r="E77" s="57">
        <v>969000</v>
      </c>
      <c r="F77" s="58"/>
      <c r="G77" s="59">
        <v>1.1499999999999999</v>
      </c>
      <c r="H77" s="60">
        <v>-1.1499999999999999</v>
      </c>
      <c r="I77" s="61">
        <v>0</v>
      </c>
      <c r="J77" s="62">
        <v>1114350</v>
      </c>
      <c r="K77" s="154">
        <v>-1114350</v>
      </c>
      <c r="L77" s="177" t="s">
        <v>133</v>
      </c>
    </row>
    <row r="78" spans="2:14" s="122" customFormat="1" ht="63" customHeight="1">
      <c r="B78" s="54" t="s">
        <v>87</v>
      </c>
      <c r="C78" s="55" t="s">
        <v>131</v>
      </c>
      <c r="D78" s="56" t="s">
        <v>102</v>
      </c>
      <c r="E78" s="57">
        <v>1752000</v>
      </c>
      <c r="F78" s="58">
        <v>0.75</v>
      </c>
      <c r="G78" s="59">
        <v>0</v>
      </c>
      <c r="H78" s="60">
        <v>0.75</v>
      </c>
      <c r="I78" s="61">
        <v>1314000</v>
      </c>
      <c r="J78" s="62">
        <v>0</v>
      </c>
      <c r="K78" s="154">
        <v>1314000</v>
      </c>
      <c r="L78" s="177" t="s">
        <v>133</v>
      </c>
    </row>
    <row r="79" spans="2:14" s="122" customFormat="1" ht="57" customHeight="1" thickBot="1">
      <c r="B79" s="66" t="s">
        <v>87</v>
      </c>
      <c r="C79" s="67" t="s">
        <v>110</v>
      </c>
      <c r="D79" s="68" t="s">
        <v>102</v>
      </c>
      <c r="E79" s="69">
        <v>2190000</v>
      </c>
      <c r="F79" s="112">
        <v>2.9</v>
      </c>
      <c r="G79" s="113">
        <v>1.1499999999999999</v>
      </c>
      <c r="H79" s="114">
        <v>1.75</v>
      </c>
      <c r="I79" s="73">
        <v>6351000</v>
      </c>
      <c r="J79" s="74">
        <v>2518500</v>
      </c>
      <c r="K79" s="153">
        <v>3832500</v>
      </c>
      <c r="L79" s="176" t="s">
        <v>133</v>
      </c>
    </row>
    <row r="80" spans="2:14" s="122" customFormat="1" ht="16.5" thickBot="1">
      <c r="B80" s="103">
        <v>4</v>
      </c>
      <c r="C80" s="103" t="s">
        <v>84</v>
      </c>
      <c r="D80" s="104"/>
      <c r="E80" s="105"/>
      <c r="F80" s="104" t="s">
        <v>85</v>
      </c>
      <c r="G80" s="104"/>
      <c r="H80" s="104"/>
      <c r="I80" s="104"/>
      <c r="J80" s="104"/>
      <c r="K80" s="104"/>
      <c r="L80" s="181" t="s">
        <v>134</v>
      </c>
    </row>
    <row r="81" spans="2:14" s="122" customFormat="1" ht="41.25" customHeight="1" thickBot="1">
      <c r="B81" s="127">
        <v>10</v>
      </c>
      <c r="C81" s="127" t="s">
        <v>121</v>
      </c>
      <c r="D81" s="107" t="s">
        <v>122</v>
      </c>
      <c r="E81" s="57">
        <v>1500000</v>
      </c>
      <c r="F81" s="76">
        <v>495.26920000000001</v>
      </c>
      <c r="G81" s="76">
        <v>495.25</v>
      </c>
      <c r="H81" s="125">
        <v>1.9200000000012096E-2</v>
      </c>
      <c r="I81" s="92">
        <v>742903800</v>
      </c>
      <c r="J81" s="93">
        <v>742875000</v>
      </c>
      <c r="K81" s="156">
        <v>28800</v>
      </c>
      <c r="L81" s="179" t="s">
        <v>134</v>
      </c>
    </row>
    <row r="82" spans="2:14" s="122" customFormat="1" ht="16.5" thickBot="1">
      <c r="B82" s="103">
        <v>61</v>
      </c>
      <c r="C82" s="103" t="s">
        <v>119</v>
      </c>
      <c r="D82" s="104"/>
      <c r="E82" s="109"/>
      <c r="F82" s="104" t="s">
        <v>85</v>
      </c>
      <c r="G82" s="104"/>
      <c r="H82" s="104"/>
      <c r="I82" s="104"/>
      <c r="J82" s="104"/>
      <c r="K82" s="104"/>
      <c r="L82" s="181" t="s">
        <v>134</v>
      </c>
    </row>
    <row r="83" spans="2:14" s="122" customFormat="1" ht="46.5" customHeight="1" thickBot="1">
      <c r="B83" s="110">
        <v>64</v>
      </c>
      <c r="C83" s="110" t="s">
        <v>97</v>
      </c>
      <c r="D83" s="107" t="s">
        <v>89</v>
      </c>
      <c r="E83" s="57">
        <v>265000</v>
      </c>
      <c r="F83" s="76">
        <v>330.88</v>
      </c>
      <c r="G83" s="76">
        <v>330.88</v>
      </c>
      <c r="H83" s="76">
        <v>0</v>
      </c>
      <c r="I83" s="92">
        <v>87683200</v>
      </c>
      <c r="J83" s="93">
        <v>87683200</v>
      </c>
      <c r="K83" s="156">
        <v>0</v>
      </c>
      <c r="L83" s="179" t="s">
        <v>134</v>
      </c>
    </row>
    <row r="84" spans="2:14" s="126" customFormat="1" ht="30" customHeight="1" thickBot="1">
      <c r="B84" s="38"/>
      <c r="C84" s="39" t="s">
        <v>91</v>
      </c>
      <c r="D84" s="40"/>
      <c r="E84" s="137"/>
      <c r="F84" s="138" t="s">
        <v>85</v>
      </c>
      <c r="G84" s="138"/>
      <c r="H84" s="138"/>
      <c r="I84" s="138" t="s">
        <v>85</v>
      </c>
      <c r="J84" s="138"/>
      <c r="K84" s="138"/>
      <c r="L84" s="183" t="s">
        <v>135</v>
      </c>
    </row>
    <row r="85" spans="2:14" customFormat="1" ht="66.75" customHeight="1" thickBot="1">
      <c r="B85" s="66" t="s">
        <v>87</v>
      </c>
      <c r="C85" s="67" t="s">
        <v>92</v>
      </c>
      <c r="D85" s="68" t="s">
        <v>102</v>
      </c>
      <c r="E85" s="69">
        <v>497025</v>
      </c>
      <c r="F85" s="112">
        <v>324.90999999999997</v>
      </c>
      <c r="G85" s="113">
        <v>205.626</v>
      </c>
      <c r="H85" s="114">
        <v>119.28399999999996</v>
      </c>
      <c r="I85" s="73">
        <v>161488392.74999997</v>
      </c>
      <c r="J85" s="74">
        <v>102201262.65000001</v>
      </c>
      <c r="K85" s="153">
        <v>59287130.099999964</v>
      </c>
      <c r="L85" s="176" t="s">
        <v>135</v>
      </c>
      <c r="M85" s="122"/>
      <c r="N85" s="122"/>
    </row>
    <row r="86" spans="2:14" s="126" customFormat="1" ht="30" customHeight="1" thickBot="1">
      <c r="B86" s="38"/>
      <c r="C86" s="39" t="s">
        <v>94</v>
      </c>
      <c r="D86" s="40"/>
      <c r="E86" s="137"/>
      <c r="F86" s="138" t="s">
        <v>85</v>
      </c>
      <c r="G86" s="138"/>
      <c r="H86" s="138"/>
      <c r="I86" s="138" t="s">
        <v>85</v>
      </c>
      <c r="J86" s="138"/>
      <c r="K86" s="138"/>
      <c r="L86" s="183" t="s">
        <v>135</v>
      </c>
    </row>
    <row r="87" spans="2:14" customFormat="1" ht="74.25" customHeight="1" thickBot="1">
      <c r="B87" s="44" t="s">
        <v>87</v>
      </c>
      <c r="C87" s="45" t="s">
        <v>136</v>
      </c>
      <c r="D87" s="46" t="s">
        <v>89</v>
      </c>
      <c r="E87" s="78">
        <v>1327232</v>
      </c>
      <c r="F87" s="82">
        <v>148.06</v>
      </c>
      <c r="G87" s="83">
        <v>148.96</v>
      </c>
      <c r="H87" s="84">
        <v>-0.90000000000000568</v>
      </c>
      <c r="I87" s="82">
        <v>196509969.92000002</v>
      </c>
      <c r="J87" s="83">
        <v>197704478.72</v>
      </c>
      <c r="K87" s="155">
        <v>-1194508.7999999821</v>
      </c>
      <c r="L87" s="178" t="s">
        <v>135</v>
      </c>
      <c r="M87" s="122"/>
      <c r="N87" s="122"/>
    </row>
    <row r="88" spans="2:14" s="126" customFormat="1" ht="30" customHeight="1" thickBot="1">
      <c r="B88" s="38"/>
      <c r="C88" s="39" t="s">
        <v>98</v>
      </c>
      <c r="D88" s="40"/>
      <c r="E88" s="137"/>
      <c r="F88" s="138" t="s">
        <v>85</v>
      </c>
      <c r="G88" s="138"/>
      <c r="H88" s="138"/>
      <c r="I88" s="138" t="s">
        <v>85</v>
      </c>
      <c r="J88" s="138"/>
      <c r="K88" s="138"/>
      <c r="L88" s="183" t="s">
        <v>135</v>
      </c>
    </row>
    <row r="89" spans="2:14" customFormat="1" ht="59.25" customHeight="1">
      <c r="B89" s="54" t="s">
        <v>87</v>
      </c>
      <c r="C89" s="55" t="s">
        <v>99</v>
      </c>
      <c r="D89" s="56" t="s">
        <v>93</v>
      </c>
      <c r="E89" s="57">
        <v>525165</v>
      </c>
      <c r="F89" s="58">
        <v>1437.35</v>
      </c>
      <c r="G89" s="59">
        <v>1386</v>
      </c>
      <c r="H89" s="60">
        <v>51.349999999999909</v>
      </c>
      <c r="I89" s="61">
        <v>754845912.75</v>
      </c>
      <c r="J89" s="62">
        <v>727878690</v>
      </c>
      <c r="K89" s="154">
        <v>26967222.75</v>
      </c>
      <c r="L89" s="177" t="s">
        <v>135</v>
      </c>
      <c r="M89" s="122"/>
      <c r="N89" s="122"/>
    </row>
    <row r="90" spans="2:14" customFormat="1" ht="59.25" customHeight="1">
      <c r="B90" s="54" t="s">
        <v>87</v>
      </c>
      <c r="C90" s="55" t="s">
        <v>100</v>
      </c>
      <c r="D90" s="56" t="s">
        <v>93</v>
      </c>
      <c r="E90" s="57">
        <v>460800</v>
      </c>
      <c r="F90" s="58">
        <v>74.37</v>
      </c>
      <c r="G90" s="59">
        <v>0</v>
      </c>
      <c r="H90" s="60">
        <v>74.37</v>
      </c>
      <c r="I90" s="61">
        <v>34269696</v>
      </c>
      <c r="J90" s="62">
        <v>0</v>
      </c>
      <c r="K90" s="154">
        <v>34269696</v>
      </c>
      <c r="L90" s="177" t="s">
        <v>135</v>
      </c>
      <c r="M90" s="122"/>
      <c r="N90" s="122"/>
    </row>
    <row r="91" spans="2:14" s="122" customFormat="1" ht="38.25" thickBot="1">
      <c r="B91" s="44" t="s">
        <v>87</v>
      </c>
      <c r="C91" s="45" t="s">
        <v>101</v>
      </c>
      <c r="D91" s="46" t="s">
        <v>102</v>
      </c>
      <c r="E91" s="57">
        <v>1680000</v>
      </c>
      <c r="F91" s="116">
        <v>1117.74</v>
      </c>
      <c r="G91" s="117">
        <v>0</v>
      </c>
      <c r="H91" s="118">
        <v>1117.74</v>
      </c>
      <c r="I91" s="51">
        <v>1877803200</v>
      </c>
      <c r="J91" s="52">
        <v>0</v>
      </c>
      <c r="K91" s="152">
        <v>1877803200</v>
      </c>
      <c r="L91" s="175" t="s">
        <v>135</v>
      </c>
    </row>
    <row r="92" spans="2:14" s="126" customFormat="1" ht="30" customHeight="1" thickBot="1">
      <c r="B92" s="38"/>
      <c r="C92" s="39" t="s">
        <v>103</v>
      </c>
      <c r="D92" s="40"/>
      <c r="E92" s="137"/>
      <c r="F92" s="138" t="s">
        <v>85</v>
      </c>
      <c r="G92" s="138"/>
      <c r="H92" s="138"/>
      <c r="I92" s="138" t="s">
        <v>85</v>
      </c>
      <c r="J92" s="138"/>
      <c r="K92" s="138"/>
      <c r="L92" s="183" t="s">
        <v>135</v>
      </c>
    </row>
    <row r="93" spans="2:14" s="122" customFormat="1" ht="79.5" customHeight="1" thickBot="1">
      <c r="B93" s="44">
        <v>79</v>
      </c>
      <c r="C93" s="45" t="s">
        <v>104</v>
      </c>
      <c r="D93" s="46" t="s">
        <v>89</v>
      </c>
      <c r="E93" s="57">
        <v>1680000</v>
      </c>
      <c r="F93" s="116">
        <v>1062.1199999999999</v>
      </c>
      <c r="G93" s="117">
        <v>1004.62</v>
      </c>
      <c r="H93" s="118">
        <v>57.499999999999886</v>
      </c>
      <c r="I93" s="51">
        <v>1784361599.9999998</v>
      </c>
      <c r="J93" s="52">
        <v>3375523200</v>
      </c>
      <c r="K93" s="152">
        <v>-1591161600.0000002</v>
      </c>
      <c r="L93" s="175" t="s">
        <v>135</v>
      </c>
    </row>
    <row r="94" spans="2:14" s="126" customFormat="1" ht="30" customHeight="1" thickBot="1">
      <c r="B94" s="38"/>
      <c r="C94" s="39" t="s">
        <v>105</v>
      </c>
      <c r="D94" s="40"/>
      <c r="E94" s="137"/>
      <c r="F94" s="138" t="s">
        <v>85</v>
      </c>
      <c r="G94" s="138"/>
      <c r="H94" s="138"/>
      <c r="I94" s="138" t="s">
        <v>85</v>
      </c>
      <c r="J94" s="138"/>
      <c r="K94" s="138"/>
      <c r="L94" s="183" t="s">
        <v>135</v>
      </c>
    </row>
    <row r="95" spans="2:14" customFormat="1" ht="37.5">
      <c r="B95" s="54" t="s">
        <v>87</v>
      </c>
      <c r="C95" s="55" t="s">
        <v>106</v>
      </c>
      <c r="D95" s="56" t="s">
        <v>89</v>
      </c>
      <c r="E95" s="57">
        <v>540000</v>
      </c>
      <c r="F95" s="58">
        <v>9.7799999999999994</v>
      </c>
      <c r="G95" s="59">
        <v>0</v>
      </c>
      <c r="H95" s="60">
        <v>9.7799999999999994</v>
      </c>
      <c r="I95" s="61">
        <v>5281200</v>
      </c>
      <c r="J95" s="62">
        <v>0</v>
      </c>
      <c r="K95" s="154">
        <v>5281200</v>
      </c>
      <c r="L95" s="177" t="s">
        <v>135</v>
      </c>
      <c r="M95" s="122"/>
      <c r="N95" s="122"/>
    </row>
    <row r="96" spans="2:14" customFormat="1" ht="54.75" customHeight="1">
      <c r="B96" s="139" t="s">
        <v>87</v>
      </c>
      <c r="C96" s="140" t="s">
        <v>109</v>
      </c>
      <c r="D96" s="141" t="s">
        <v>89</v>
      </c>
      <c r="E96" s="142">
        <v>969000</v>
      </c>
      <c r="F96" s="143">
        <v>2.25</v>
      </c>
      <c r="G96" s="144">
        <v>0</v>
      </c>
      <c r="H96" s="145">
        <v>2.25</v>
      </c>
      <c r="I96" s="134">
        <v>2180250</v>
      </c>
      <c r="J96" s="135">
        <v>0</v>
      </c>
      <c r="K96" s="158">
        <v>2180250</v>
      </c>
      <c r="L96" s="182" t="s">
        <v>135</v>
      </c>
      <c r="M96" s="122"/>
      <c r="N96" s="122"/>
    </row>
    <row r="97" spans="2:14" customFormat="1" ht="51.75" customHeight="1" thickBot="1">
      <c r="B97" s="66" t="s">
        <v>87</v>
      </c>
      <c r="C97" s="67" t="s">
        <v>110</v>
      </c>
      <c r="D97" s="68" t="s">
        <v>89</v>
      </c>
      <c r="E97" s="69">
        <v>2190000</v>
      </c>
      <c r="F97" s="112">
        <v>1.5</v>
      </c>
      <c r="G97" s="113">
        <v>0</v>
      </c>
      <c r="H97" s="114">
        <v>1.5</v>
      </c>
      <c r="I97" s="73">
        <v>3285000</v>
      </c>
      <c r="J97" s="74">
        <v>0</v>
      </c>
      <c r="K97" s="153">
        <v>3285000</v>
      </c>
      <c r="L97" s="176" t="s">
        <v>135</v>
      </c>
      <c r="M97" s="122"/>
      <c r="N97" s="122"/>
    </row>
    <row r="98" spans="2:14" s="126" customFormat="1" ht="30" customHeight="1" thickBot="1">
      <c r="B98" s="38"/>
      <c r="C98" s="39" t="s">
        <v>137</v>
      </c>
      <c r="D98" s="40"/>
      <c r="E98" s="137"/>
      <c r="F98" s="138" t="s">
        <v>85</v>
      </c>
      <c r="G98" s="138"/>
      <c r="H98" s="138"/>
      <c r="I98" s="138" t="s">
        <v>85</v>
      </c>
      <c r="J98" s="138"/>
      <c r="K98" s="138"/>
      <c r="L98" s="183" t="s">
        <v>135</v>
      </c>
    </row>
    <row r="99" spans="2:14" customFormat="1" ht="63.75" customHeight="1">
      <c r="B99" s="54" t="s">
        <v>87</v>
      </c>
      <c r="C99" s="55" t="s">
        <v>138</v>
      </c>
      <c r="D99" s="56" t="s">
        <v>102</v>
      </c>
      <c r="E99" s="57">
        <v>15000</v>
      </c>
      <c r="F99" s="58">
        <v>14445.1</v>
      </c>
      <c r="G99" s="59">
        <v>0</v>
      </c>
      <c r="H99" s="60">
        <v>14445.1</v>
      </c>
      <c r="I99" s="61">
        <v>216676500</v>
      </c>
      <c r="J99" s="62">
        <v>0</v>
      </c>
      <c r="K99" s="154">
        <v>216676500</v>
      </c>
      <c r="L99" s="177" t="s">
        <v>135</v>
      </c>
    </row>
    <row r="100" spans="2:14" customFormat="1" ht="57.75" customHeight="1">
      <c r="B100" s="54" t="s">
        <v>87</v>
      </c>
      <c r="C100" s="55" t="s">
        <v>139</v>
      </c>
      <c r="D100" s="56" t="s">
        <v>102</v>
      </c>
      <c r="E100" s="57">
        <v>15000</v>
      </c>
      <c r="F100" s="58">
        <v>14445.1</v>
      </c>
      <c r="G100" s="59">
        <v>0</v>
      </c>
      <c r="H100" s="60">
        <v>14445.1</v>
      </c>
      <c r="I100" s="61">
        <v>216676500</v>
      </c>
      <c r="J100" s="62">
        <v>0</v>
      </c>
      <c r="K100" s="154">
        <v>216676500</v>
      </c>
      <c r="L100" s="177" t="s">
        <v>135</v>
      </c>
    </row>
    <row r="101" spans="2:14" customFormat="1" ht="61.5" customHeight="1">
      <c r="B101" s="54" t="s">
        <v>87</v>
      </c>
      <c r="C101" s="121" t="s">
        <v>140</v>
      </c>
      <c r="D101" s="56" t="s">
        <v>102</v>
      </c>
      <c r="E101" s="57">
        <v>131600</v>
      </c>
      <c r="F101" s="146">
        <v>14445.1</v>
      </c>
      <c r="G101" s="59">
        <v>9980</v>
      </c>
      <c r="H101" s="60">
        <v>4465.1000000000004</v>
      </c>
      <c r="I101" s="61">
        <v>1900975160</v>
      </c>
      <c r="J101" s="62">
        <v>1313368000</v>
      </c>
      <c r="K101" s="154">
        <v>587607160</v>
      </c>
      <c r="L101" s="177" t="s">
        <v>135</v>
      </c>
    </row>
    <row r="102" spans="2:14" customFormat="1" ht="60.75" customHeight="1" thickBot="1">
      <c r="B102" s="54" t="s">
        <v>87</v>
      </c>
      <c r="C102" s="55" t="s">
        <v>141</v>
      </c>
      <c r="D102" s="56" t="s">
        <v>102</v>
      </c>
      <c r="E102" s="57">
        <v>15000</v>
      </c>
      <c r="F102" s="58">
        <v>14445.1</v>
      </c>
      <c r="G102" s="59">
        <v>0</v>
      </c>
      <c r="H102" s="60">
        <v>14445.1</v>
      </c>
      <c r="I102" s="61">
        <v>216676500</v>
      </c>
      <c r="J102" s="62">
        <v>0</v>
      </c>
      <c r="K102" s="154">
        <v>216676500</v>
      </c>
      <c r="L102" s="177" t="s">
        <v>135</v>
      </c>
    </row>
    <row r="103" spans="2:14" s="126" customFormat="1" ht="30" customHeight="1" thickBot="1">
      <c r="B103" s="38"/>
      <c r="C103" s="39" t="s">
        <v>111</v>
      </c>
      <c r="D103" s="40"/>
      <c r="E103" s="41"/>
      <c r="F103" s="42" t="s">
        <v>85</v>
      </c>
      <c r="G103" s="42"/>
      <c r="H103" s="42"/>
      <c r="I103" s="42" t="s">
        <v>85</v>
      </c>
      <c r="J103" s="42"/>
      <c r="K103" s="42"/>
      <c r="L103" s="174" t="s">
        <v>135</v>
      </c>
    </row>
    <row r="104" spans="2:14" customFormat="1" ht="45" customHeight="1">
      <c r="B104" s="54" t="s">
        <v>87</v>
      </c>
      <c r="C104" s="55" t="s">
        <v>114</v>
      </c>
      <c r="D104" s="56" t="s">
        <v>113</v>
      </c>
      <c r="E104" s="57">
        <v>800000</v>
      </c>
      <c r="F104" s="58">
        <v>362</v>
      </c>
      <c r="G104" s="59">
        <v>0</v>
      </c>
      <c r="H104" s="60">
        <v>362</v>
      </c>
      <c r="I104" s="61">
        <v>289600000</v>
      </c>
      <c r="J104" s="62">
        <v>0</v>
      </c>
      <c r="K104" s="154">
        <v>289600000</v>
      </c>
      <c r="L104" s="177" t="s">
        <v>135</v>
      </c>
      <c r="M104" s="122"/>
      <c r="N104" s="122"/>
    </row>
    <row r="105" spans="2:14" customFormat="1" ht="61.5" customHeight="1">
      <c r="B105" s="54" t="s">
        <v>87</v>
      </c>
      <c r="C105" s="55" t="s">
        <v>142</v>
      </c>
      <c r="D105" s="56" t="s">
        <v>89</v>
      </c>
      <c r="E105" s="57">
        <v>327300</v>
      </c>
      <c r="F105" s="58">
        <v>1752.5</v>
      </c>
      <c r="G105" s="59">
        <v>1756.19</v>
      </c>
      <c r="H105" s="60">
        <v>-3.6900000000000546</v>
      </c>
      <c r="I105" s="61">
        <v>573593250</v>
      </c>
      <c r="J105" s="62">
        <v>366341234</v>
      </c>
      <c r="K105" s="154">
        <v>207252016</v>
      </c>
      <c r="L105" s="177" t="s">
        <v>135</v>
      </c>
      <c r="M105" s="122"/>
      <c r="N105" s="122"/>
    </row>
    <row r="106" spans="2:14" customFormat="1" ht="62.25" customHeight="1" thickBot="1">
      <c r="B106" s="44" t="s">
        <v>87</v>
      </c>
      <c r="C106" s="45" t="s">
        <v>143</v>
      </c>
      <c r="D106" s="46" t="s">
        <v>113</v>
      </c>
      <c r="E106" s="147">
        <v>5000000</v>
      </c>
      <c r="F106" s="148">
        <v>16</v>
      </c>
      <c r="G106" s="149">
        <v>16</v>
      </c>
      <c r="H106" s="150">
        <v>0</v>
      </c>
      <c r="I106" s="82">
        <v>80000000</v>
      </c>
      <c r="J106" s="83">
        <v>80000000</v>
      </c>
      <c r="K106" s="155">
        <v>0</v>
      </c>
      <c r="L106" s="178" t="s">
        <v>135</v>
      </c>
    </row>
    <row r="107" spans="2:14" ht="39.75" customHeight="1">
      <c r="F107" s="185" t="s">
        <v>73</v>
      </c>
      <c r="I107" s="184">
        <f>SUM(I5:I106)</f>
        <v>40922457758.98999</v>
      </c>
    </row>
  </sheetData>
  <mergeCells count="6">
    <mergeCell ref="L3:L4"/>
    <mergeCell ref="B3:B4"/>
    <mergeCell ref="D3:D4"/>
    <mergeCell ref="E3:E4"/>
    <mergeCell ref="F3:H3"/>
    <mergeCell ref="I3:K3"/>
  </mergeCells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5DD9-84BF-4240-A234-13E0C29D2CA8}">
  <sheetPr>
    <pageSetUpPr fitToPage="1"/>
  </sheetPr>
  <dimension ref="A1:E9"/>
  <sheetViews>
    <sheetView rightToLeft="1" workbookViewId="0">
      <selection activeCell="C19" sqref="C19"/>
    </sheetView>
  </sheetViews>
  <sheetFormatPr defaultRowHeight="15"/>
  <cols>
    <col min="1" max="1" width="20.7109375" style="164" customWidth="1"/>
    <col min="2" max="2" width="15.140625" customWidth="1"/>
    <col min="3" max="3" width="137.85546875" customWidth="1"/>
    <col min="4" max="4" width="23.5703125" customWidth="1"/>
    <col min="5" max="5" width="20.7109375" bestFit="1" customWidth="1"/>
  </cols>
  <sheetData>
    <row r="1" spans="1:5">
      <c r="C1" t="s">
        <v>162</v>
      </c>
    </row>
    <row r="2" spans="1:5" ht="15.75" thickBot="1"/>
    <row r="3" spans="1:5" ht="17.25">
      <c r="A3" s="186" t="s">
        <v>145</v>
      </c>
      <c r="B3" s="187" t="s">
        <v>146</v>
      </c>
      <c r="C3" s="187" t="s">
        <v>147</v>
      </c>
      <c r="D3" s="187" t="s">
        <v>54</v>
      </c>
      <c r="E3" s="188" t="s">
        <v>148</v>
      </c>
    </row>
    <row r="4" spans="1:5" ht="17.25">
      <c r="A4" s="189" t="s">
        <v>149</v>
      </c>
      <c r="B4" s="159" t="s">
        <v>150</v>
      </c>
      <c r="C4" s="160" t="s">
        <v>151</v>
      </c>
      <c r="D4" s="161">
        <v>26542441404</v>
      </c>
      <c r="E4" s="190">
        <f>D4</f>
        <v>26542441404</v>
      </c>
    </row>
    <row r="5" spans="1:5" ht="17.25">
      <c r="A5" s="189" t="s">
        <v>152</v>
      </c>
      <c r="B5" s="162" t="s">
        <v>153</v>
      </c>
      <c r="C5" s="160" t="s">
        <v>154</v>
      </c>
      <c r="D5" s="163">
        <v>26542441404</v>
      </c>
      <c r="E5" s="190">
        <f>D5</f>
        <v>26542441404</v>
      </c>
    </row>
    <row r="6" spans="1:5" ht="17.25">
      <c r="A6" s="189" t="s">
        <v>43</v>
      </c>
      <c r="B6" s="159" t="s">
        <v>150</v>
      </c>
      <c r="C6" s="160" t="s">
        <v>155</v>
      </c>
      <c r="D6" s="161">
        <v>14887537200</v>
      </c>
      <c r="E6" s="190">
        <f t="shared" ref="E6:E8" si="0">D6</f>
        <v>14887537200</v>
      </c>
    </row>
    <row r="7" spans="1:5" ht="17.25">
      <c r="A7" s="189" t="s">
        <v>156</v>
      </c>
      <c r="B7" s="162" t="s">
        <v>150</v>
      </c>
      <c r="C7" s="160" t="s">
        <v>157</v>
      </c>
      <c r="D7" s="163">
        <v>14812462800</v>
      </c>
      <c r="E7" s="190">
        <f t="shared" si="0"/>
        <v>14812462800</v>
      </c>
    </row>
    <row r="8" spans="1:5" ht="17.25">
      <c r="A8" s="189" t="s">
        <v>158</v>
      </c>
      <c r="B8" s="159" t="s">
        <v>150</v>
      </c>
      <c r="C8" s="160" t="s">
        <v>159</v>
      </c>
      <c r="D8" s="161">
        <v>9900000000</v>
      </c>
      <c r="E8" s="190">
        <f t="shared" si="0"/>
        <v>9900000000</v>
      </c>
    </row>
    <row r="9" spans="1:5" ht="18" thickBot="1">
      <c r="A9" s="191"/>
      <c r="B9" s="192"/>
      <c r="C9" s="193"/>
      <c r="D9" s="194" t="s">
        <v>160</v>
      </c>
      <c r="E9" s="195">
        <f>SUM(E4:E8)</f>
        <v>92684882808</v>
      </c>
    </row>
  </sheetData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وضعیت مالی قرارداد</vt:lpstr>
      <vt:lpstr>اضافه کاری ها</vt:lpstr>
      <vt:lpstr>تضامین قراردادی</vt:lpstr>
      <vt:lpstr>'اضافه کاری ها'!Print_Area</vt:lpstr>
      <vt:lpstr>'وضعیت مالی قرارداد'!Print_Area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Arzegaran</dc:creator>
  <cp:lastModifiedBy>Masoud Arzegaran</cp:lastModifiedBy>
  <cp:lastPrinted>2022-04-26T06:01:01Z</cp:lastPrinted>
  <dcterms:created xsi:type="dcterms:W3CDTF">2015-06-05T18:17:20Z</dcterms:created>
  <dcterms:modified xsi:type="dcterms:W3CDTF">2024-04-06T07:44:07Z</dcterms:modified>
</cp:coreProperties>
</file>