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1E2D0BF1-91FD-4647-A381-CA026B958B30}" xr6:coauthVersionLast="47" xr6:coauthVersionMax="47" xr10:uidLastSave="{00000000-0000-0000-0000-000000000000}"/>
  <bookViews>
    <workbookView xWindow="-120" yWindow="-120" windowWidth="29040" windowHeight="15840" activeTab="3" xr2:uid="{4750AB17-7D7C-469C-A18F-DE2CFC30540E}"/>
  </bookViews>
  <sheets>
    <sheet name="ص و 1" sheetId="2" r:id="rId1"/>
    <sheet name="ص و 2" sheetId="4" r:id="rId2"/>
    <sheet name="ص و 3" sheetId="5" r:id="rId3"/>
    <sheet name="ص و 4 " sheetId="6" r:id="rId4"/>
  </sheets>
  <externalReferences>
    <externalReference r:id="rId5"/>
    <externalReference r:id="rId6"/>
  </externalReferences>
  <definedNames>
    <definedName name="_xlnm.Print_Area" localSheetId="3">'ص و 4 '!$B$2:$K$45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  <c r="I31" i="6"/>
  <c r="I28" i="6"/>
  <c r="I27" i="6"/>
  <c r="G26" i="6"/>
  <c r="G27" i="6"/>
  <c r="F27" i="6" s="1"/>
  <c r="G28" i="6"/>
  <c r="G29" i="6"/>
  <c r="F29" i="6" s="1"/>
  <c r="G30" i="6"/>
  <c r="G25" i="6"/>
  <c r="G22" i="6"/>
  <c r="F22" i="6" s="1"/>
  <c r="I33" i="6"/>
  <c r="I25" i="6"/>
  <c r="I21" i="2"/>
  <c r="I22" i="2"/>
  <c r="I23" i="2"/>
  <c r="I24" i="2"/>
  <c r="I25" i="2"/>
  <c r="G20" i="5"/>
  <c r="I31" i="5"/>
  <c r="G27" i="5"/>
  <c r="F27" i="5" s="1"/>
  <c r="I26" i="5"/>
  <c r="G25" i="5"/>
  <c r="F25" i="5"/>
  <c r="F24" i="5"/>
  <c r="I23" i="5"/>
  <c r="G23" i="5"/>
  <c r="F20" i="5"/>
  <c r="I24" i="4"/>
  <c r="I26" i="4"/>
  <c r="G25" i="4"/>
  <c r="F25" i="4" s="1"/>
  <c r="G27" i="4"/>
  <c r="F27" i="4" s="1"/>
  <c r="I31" i="4"/>
  <c r="I23" i="4"/>
  <c r="G23" i="4"/>
  <c r="F28" i="6" l="1"/>
  <c r="F26" i="6"/>
  <c r="I32" i="6"/>
  <c r="I34" i="6" s="1"/>
  <c r="F25" i="6"/>
  <c r="I29" i="5"/>
  <c r="I30" i="5" s="1"/>
  <c r="I32" i="5" s="1"/>
  <c r="F23" i="5"/>
  <c r="F23" i="4"/>
  <c r="I29" i="4"/>
  <c r="I30" i="4" s="1"/>
  <c r="I32" i="4" s="1"/>
  <c r="F31" i="6" l="1"/>
  <c r="F26" i="2"/>
  <c r="F18" i="2"/>
  <c r="G20" i="4" s="1"/>
  <c r="F20" i="4" s="1"/>
  <c r="I29" i="2" l="1"/>
  <c r="G25" i="2"/>
  <c r="F25" i="2" s="1"/>
  <c r="F24" i="2"/>
  <c r="G26" i="4" s="1"/>
  <c r="F26" i="4" s="1"/>
  <c r="G26" i="5" s="1"/>
  <c r="G23" i="2"/>
  <c r="F23" i="2" s="1"/>
  <c r="F22" i="2"/>
  <c r="G24" i="4" s="1"/>
  <c r="G21" i="2"/>
  <c r="F21" i="2" s="1"/>
  <c r="F26" i="5" l="1"/>
  <c r="F29" i="5" s="1"/>
  <c r="G29" i="5"/>
  <c r="F24" i="4"/>
  <c r="F29" i="4" s="1"/>
  <c r="G29" i="4"/>
  <c r="G27" i="2"/>
  <c r="I27" i="2"/>
  <c r="I28" i="2" s="1"/>
  <c r="I30" i="2" s="1"/>
  <c r="I33" i="2" s="1"/>
  <c r="F27" i="2" l="1"/>
</calcChain>
</file>

<file path=xl/sharedStrings.xml><?xml version="1.0" encoding="utf-8"?>
<sst xmlns="http://schemas.openxmlformats.org/spreadsheetml/2006/main" count="255" uniqueCount="76">
  <si>
    <t>شماره :</t>
  </si>
  <si>
    <t>تاریخ صورت وضعیت/صورتحساب :</t>
  </si>
  <si>
    <t>برگه محاسبه صورت وضعیت /صورتحساب</t>
  </si>
  <si>
    <t xml:space="preserve"> طراحی و ساخت□   تامین□  نصب□  راه اندازی□   تجهیز□  کارگاه□   سایر□</t>
  </si>
  <si>
    <t xml:space="preserve">محل اجرا: </t>
  </si>
  <si>
    <t>کنگان</t>
  </si>
  <si>
    <t>نام شرکت/شخص :</t>
  </si>
  <si>
    <t xml:space="preserve">شماره قرارداد : </t>
  </si>
  <si>
    <t xml:space="preserve">تاریخ قرارداد : </t>
  </si>
  <si>
    <t>اتمام قرارداد :</t>
  </si>
  <si>
    <t>آخرین اصلاحیه :</t>
  </si>
  <si>
    <t>اتمام قرارداد:</t>
  </si>
  <si>
    <t>سپرده بیمه معادل 5% که عودت آن و تسویه نهایی در ازای اخذ مفاصاحساب خواهد بود</t>
  </si>
  <si>
    <t xml:space="preserve"> کار اصلی ■ تعدیل □ کار اضافی□ از قلم افتادگی □ دوباره کاری □</t>
  </si>
  <si>
    <t>شرح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</si>
  <si>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</si>
  <si>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صورت وضعیت قبلی</t>
  </si>
  <si>
    <t>کارکرد این دوره</t>
  </si>
  <si>
    <t>ناخالص صورت وضعیت :</t>
  </si>
  <si>
    <t>کسور:</t>
  </si>
  <si>
    <t>پیش پرداخت</t>
  </si>
  <si>
    <t>سپرده حسن انجام کار</t>
  </si>
  <si>
    <t>تضمین انجام تعهدات</t>
  </si>
  <si>
    <t>سپرده بیمه</t>
  </si>
  <si>
    <t>علی الحساب</t>
  </si>
  <si>
    <t>سایر</t>
  </si>
  <si>
    <t>جمع کسور:</t>
  </si>
  <si>
    <t>خالص قبل از مالیات ارزش افزوده</t>
  </si>
  <si>
    <t>مالیات ارزش افزوده</t>
  </si>
  <si>
    <t>خالص پرداختنی صورت وضعیت جاری با احتساب مالیات ارزش افزوده</t>
  </si>
  <si>
    <t>سایر (کسور) و اضافات:</t>
  </si>
  <si>
    <t>خالص قابل پرداخت</t>
  </si>
  <si>
    <t>رسیدگی کننده پیمان:</t>
  </si>
  <si>
    <t>رئیس حسابداری :</t>
  </si>
  <si>
    <t>مدیر مالی :</t>
  </si>
  <si>
    <t>مدیریت:</t>
  </si>
  <si>
    <t xml:space="preserve">روحی </t>
  </si>
  <si>
    <t>امضاء و تاریخ :    /     /</t>
  </si>
  <si>
    <t>1401/06/27</t>
  </si>
  <si>
    <t xml:space="preserve">راهکارهای فناوری اطلاعات ستیا </t>
  </si>
  <si>
    <t>ADSHE-CO-GE-016</t>
  </si>
  <si>
    <t>1402/08/01</t>
  </si>
  <si>
    <t>1401/01/23</t>
  </si>
  <si>
    <t>حسن انجام کار معادل 10% از هر صورت وضعیت که عودت آن در ازای اخذ مفاصاحساب خواهد بود</t>
  </si>
  <si>
    <t xml:space="preserve">تضمین انجام تعهدات معادل 10% کل قرارداد   </t>
  </si>
  <si>
    <t>مدت قرارداد اولیه:</t>
  </si>
  <si>
    <t>مدت قرارداد (پس از اصلاحیه ها) :</t>
  </si>
  <si>
    <t>مبلغ اولیه :</t>
  </si>
  <si>
    <t>ریال</t>
  </si>
  <si>
    <t>شماره 01</t>
  </si>
  <si>
    <t>12 ماه</t>
  </si>
  <si>
    <t>1400/08/01</t>
  </si>
  <si>
    <t>روحی</t>
  </si>
  <si>
    <t>دوره انجام کار :  6 ماه</t>
  </si>
  <si>
    <t>مبلغ اصلاحیه منتهی به 1402/0/8/01:</t>
  </si>
  <si>
    <t xml:space="preserve">توضیحات : بدلیل عدم ارائه تضمین حسن اجرای تعهدات در قرارداد پیشنهاد میگردد معادل  10 درصد  فهرست بهاء (قیمت فرارداد) چک و سفته تو امان دریافت گردد .                                                   </t>
  </si>
  <si>
    <t xml:space="preserve">همچنین با توجه به خدماتی بودن قرارداد نیاز به کسر 10% سپرده حسن انجام کار علاوه بر 5% سپرده بیمه میباشد . تا پس از ارائه مفاصا حساب ماده 38 نسبت به آزاد سازی اقدام گردد . </t>
  </si>
  <si>
    <t>صورت وضعیت فعلی (تجمعی)</t>
  </si>
  <si>
    <r>
      <t>موضوع قرارداد:</t>
    </r>
    <r>
      <rPr>
        <b/>
        <sz val="14"/>
        <color theme="1"/>
        <rFont val="B Nazanin"/>
        <charset val="178"/>
      </rPr>
      <t>خدمات پس از فروش و پشتیبانی نرم افزار مدیریت  پروژه های صنعتی</t>
    </r>
    <r>
      <rPr>
        <sz val="14"/>
        <color theme="1"/>
        <rFont val="B Nazanin"/>
        <charset val="178"/>
      </rPr>
      <t xml:space="preserve"> </t>
    </r>
  </si>
  <si>
    <r>
      <t xml:space="preserve">شماره صورت وضعیت ( موقت ■  ماه قبل آخر □ قطعی □ ) :  </t>
    </r>
    <r>
      <rPr>
        <b/>
        <sz val="14"/>
        <color theme="1"/>
        <rFont val="B Nazanin"/>
        <charset val="178"/>
      </rPr>
      <t>02</t>
    </r>
  </si>
  <si>
    <t>شماره صورت وضعیت ( موقت ■  ماه قبل آخر □ قطعی □ ) :  01</t>
  </si>
  <si>
    <t>1402/03/23</t>
  </si>
  <si>
    <t xml:space="preserve">توضیحات : بدلیل عدم ارائه تضمین حسن اجرای تعهدات در قرارداد پیشنهاد میگردد معادل  10 درصد  فهرست بهاء (قیمت قرارداد) چک و سفته تو امان دریافت گردد .                                                   </t>
  </si>
  <si>
    <t>شماره صورت وضعیت ( موقت ■  ماه قبل آخر □ قطعی □ ) :  03</t>
  </si>
  <si>
    <t>ADH-008</t>
  </si>
  <si>
    <t xml:space="preserve">در تاریخ 1402/03/23   مبلغ 106562500 ریال سپرده حسن انجام آزاد گردیده است. </t>
  </si>
  <si>
    <t xml:space="preserve">همچنین با توجه به خدماتی بودن قرارداد نیاز به کسر  5% سپرده بیمه میباشد . تا پس از ارائه مفاصا حساب ماده 38 نسبت به آزاد سازی اقدام گردد . </t>
  </si>
  <si>
    <t>1401/08/01تا 1402/08/01</t>
  </si>
  <si>
    <t>1400/08/01تا 1401/08/01</t>
  </si>
  <si>
    <t>1403/10/12</t>
  </si>
  <si>
    <t>1402/08/01تا 1403/08/01</t>
  </si>
  <si>
    <t>1403/08/01</t>
  </si>
  <si>
    <t>شماره صورت وضعیت ( موقت ■  ماه قبل آخر □ قطعی □ ) :  04</t>
  </si>
  <si>
    <t>شماره 02</t>
  </si>
  <si>
    <t>مبلغ اصلاحیه 1 منتهی به 1402/0/8/01:</t>
  </si>
  <si>
    <t>مبلغ اصلاحیه 2 منتهی به 1403/0/8/01: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</si>
</sst>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3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0"/>
      <name val="B Nazanin"/>
      <charset val="178"/>
    </font>
    <font>
      <sz val="12"/>
      <color theme="1"/>
      <name val="B Nazanin"/>
      <charset val="178"/>
    </font>
    <font>
      <b/>
      <sz val="15"/>
      <color theme="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0" tint="-0.49998474074526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6"/>
      <color theme="1"/>
      <name val="B Nazanin"/>
      <charset val="178"/>
    </font>
    <font>
      <b/>
      <sz val="18"/>
      <color theme="1"/>
      <name val="B Nazanin"/>
      <charset val="178"/>
    </font>
    <font>
      <sz val="18"/>
      <color theme="1"/>
      <name val="B Nazanin"/>
      <charset val="178"/>
    </font>
    <font>
      <b/>
      <u/>
      <sz val="18"/>
      <color theme="1"/>
      <name val="B Nazanin"/>
      <charset val="178"/>
    </font>
    <font>
      <sz val="16"/>
      <color theme="0"/>
      <name val="B Nazanin"/>
      <charset val="178"/>
    </font>
    <font>
      <b/>
      <sz val="16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name val="B Nazanin"/>
      <charset val="178"/>
    </font>
    <font>
      <b/>
      <sz val="20"/>
      <color theme="0" tint="-0.49998474074526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4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9" fontId="9" fillId="0" borderId="0" xfId="0" applyNumberFormat="1" applyFont="1"/>
    <xf numFmtId="0" fontId="2" fillId="0" borderId="15" xfId="0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37" xfId="0" applyFont="1" applyBorder="1" applyAlignment="1">
      <alignment vertical="top" readingOrder="2"/>
    </xf>
    <xf numFmtId="0" fontId="13" fillId="0" borderId="17" xfId="0" applyFont="1" applyBorder="1" applyAlignment="1">
      <alignment vertical="top" wrapText="1" readingOrder="2"/>
    </xf>
    <xf numFmtId="0" fontId="13" fillId="0" borderId="46" xfId="0" applyFont="1" applyBorder="1" applyAlignment="1">
      <alignment horizontal="right" vertical="center" readingOrder="2"/>
    </xf>
    <xf numFmtId="0" fontId="13" fillId="0" borderId="7" xfId="0" applyFont="1" applyBorder="1" applyAlignment="1">
      <alignment vertical="center" readingOrder="2"/>
    </xf>
    <xf numFmtId="0" fontId="13" fillId="0" borderId="7" xfId="0" applyFont="1" applyBorder="1" applyAlignment="1">
      <alignment vertical="center" wrapText="1" readingOrder="2"/>
    </xf>
    <xf numFmtId="0" fontId="3" fillId="0" borderId="0" xfId="0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0" xfId="0" applyFont="1" applyAlignment="1">
      <alignment horizontal="center" vertical="center"/>
    </xf>
    <xf numFmtId="0" fontId="15" fillId="0" borderId="4" xfId="0" applyFont="1" applyBorder="1"/>
    <xf numFmtId="164" fontId="15" fillId="0" borderId="0" xfId="0" applyNumberFormat="1" applyFont="1" applyAlignment="1">
      <alignment horizontal="center"/>
    </xf>
    <xf numFmtId="0" fontId="15" fillId="0" borderId="5" xfId="0" applyFont="1" applyBorder="1"/>
    <xf numFmtId="0" fontId="15" fillId="0" borderId="9" xfId="0" applyFont="1" applyBorder="1" applyAlignment="1">
      <alignment horizontal="right" vertical="center"/>
    </xf>
    <xf numFmtId="3" fontId="15" fillId="0" borderId="0" xfId="0" applyNumberFormat="1" applyFont="1"/>
    <xf numFmtId="0" fontId="15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10" xfId="0" applyFont="1" applyBorder="1" applyAlignment="1">
      <alignment horizontal="right" vertical="center" readingOrder="2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15" fillId="0" borderId="10" xfId="0" applyFont="1" applyBorder="1" applyAlignment="1">
      <alignment horizontal="right" vertical="center" readingOrder="2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3" fontId="15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/>
    </xf>
    <xf numFmtId="0" fontId="16" fillId="0" borderId="0" xfId="0" applyFont="1" applyAlignment="1">
      <alignment horizontal="right"/>
    </xf>
    <xf numFmtId="3" fontId="15" fillId="0" borderId="5" xfId="0" applyNumberFormat="1" applyFont="1" applyBorder="1"/>
    <xf numFmtId="0" fontId="15" fillId="0" borderId="5" xfId="0" applyFont="1" applyBorder="1" applyAlignment="1">
      <alignment horizontal="center"/>
    </xf>
    <xf numFmtId="0" fontId="15" fillId="0" borderId="58" xfId="0" applyFont="1" applyBorder="1"/>
    <xf numFmtId="0" fontId="15" fillId="0" borderId="17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20" fillId="2" borderId="22" xfId="0" applyFont="1" applyFill="1" applyBorder="1" applyAlignment="1">
      <alignment horizontal="center" vertical="center" wrapText="1"/>
    </xf>
    <xf numFmtId="3" fontId="21" fillId="0" borderId="28" xfId="0" applyNumberFormat="1" applyFont="1" applyBorder="1" applyAlignment="1">
      <alignment horizontal="center" vertical="center"/>
    </xf>
    <xf numFmtId="9" fontId="24" fillId="0" borderId="0" xfId="0" applyNumberFormat="1" applyFont="1"/>
    <xf numFmtId="0" fontId="20" fillId="0" borderId="59" xfId="0" applyFont="1" applyBorder="1" applyAlignment="1">
      <alignment vertical="center"/>
    </xf>
    <xf numFmtId="3" fontId="20" fillId="0" borderId="10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9" fontId="20" fillId="0" borderId="59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20" fillId="0" borderId="75" xfId="0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3" fillId="0" borderId="3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3" fontId="11" fillId="2" borderId="44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top" wrapText="1" readingOrder="2"/>
    </xf>
    <xf numFmtId="0" fontId="13" fillId="2" borderId="17" xfId="0" applyFont="1" applyFill="1" applyBorder="1" applyAlignment="1">
      <alignment horizontal="center" vertical="top" wrapText="1" readingOrder="2"/>
    </xf>
    <xf numFmtId="0" fontId="13" fillId="2" borderId="18" xfId="0" applyFont="1" applyFill="1" applyBorder="1" applyAlignment="1">
      <alignment horizontal="center" vertical="top" wrapText="1" readingOrder="2"/>
    </xf>
    <xf numFmtId="3" fontId="10" fillId="2" borderId="47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3" fontId="11" fillId="2" borderId="52" xfId="0" applyNumberFormat="1" applyFont="1" applyFill="1" applyBorder="1" applyAlignment="1">
      <alignment horizontal="center" vertical="center"/>
    </xf>
    <xf numFmtId="3" fontId="11" fillId="2" borderId="50" xfId="0" applyNumberFormat="1" applyFont="1" applyFill="1" applyBorder="1" applyAlignment="1">
      <alignment horizontal="center" vertical="center"/>
    </xf>
    <xf numFmtId="3" fontId="11" fillId="2" borderId="53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3" fontId="10" fillId="2" borderId="24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38" fontId="7" fillId="2" borderId="2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3" fontId="10" fillId="2" borderId="41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2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>
      <alignment horizontal="center" vertical="center"/>
    </xf>
    <xf numFmtId="0" fontId="15" fillId="0" borderId="5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5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15" fillId="0" borderId="4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4" xfId="0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5" fillId="0" borderId="54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55" xfId="0" applyFont="1" applyBorder="1" applyAlignment="1">
      <alignment horizontal="right" vertical="center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4" fillId="0" borderId="10" xfId="0" applyFont="1" applyBorder="1" applyAlignment="1">
      <alignment horizontal="right" vertical="center"/>
    </xf>
    <xf numFmtId="0" fontId="14" fillId="0" borderId="57" xfId="0" applyFont="1" applyBorder="1" applyAlignment="1">
      <alignment horizontal="right" vertical="center"/>
    </xf>
    <xf numFmtId="0" fontId="15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0" fillId="2" borderId="61" xfId="0" applyFont="1" applyFill="1" applyBorder="1" applyAlignment="1">
      <alignment horizontal="right" vertical="center"/>
    </xf>
    <xf numFmtId="0" fontId="20" fillId="2" borderId="20" xfId="0" applyFont="1" applyFill="1" applyBorder="1" applyAlignment="1">
      <alignment horizontal="right" vertical="center"/>
    </xf>
    <xf numFmtId="0" fontId="20" fillId="2" borderId="21" xfId="0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center" vertical="center"/>
    </xf>
    <xf numFmtId="0" fontId="21" fillId="0" borderId="63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35" xfId="0" applyNumberFormat="1" applyFont="1" applyBorder="1" applyAlignment="1">
      <alignment horizontal="center" vertical="center"/>
    </xf>
    <xf numFmtId="3" fontId="21" fillId="2" borderId="30" xfId="0" applyNumberFormat="1" applyFont="1" applyFill="1" applyBorder="1" applyAlignment="1">
      <alignment horizontal="center" vertical="center"/>
    </xf>
    <xf numFmtId="3" fontId="21" fillId="2" borderId="26" xfId="0" applyNumberFormat="1" applyFont="1" applyFill="1" applyBorder="1" applyAlignment="1">
      <alignment horizontal="center" vertical="center"/>
    </xf>
    <xf numFmtId="3" fontId="21" fillId="2" borderId="64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58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35" xfId="0" applyNumberFormat="1" applyFont="1" applyBorder="1" applyAlignment="1">
      <alignment horizontal="center" vertical="center"/>
    </xf>
    <xf numFmtId="3" fontId="20" fillId="2" borderId="36" xfId="0" applyNumberFormat="1" applyFont="1" applyFill="1" applyBorder="1" applyAlignment="1">
      <alignment horizontal="center" vertical="center"/>
    </xf>
    <xf numFmtId="3" fontId="20" fillId="2" borderId="16" xfId="0" applyNumberFormat="1" applyFont="1" applyFill="1" applyBorder="1" applyAlignment="1">
      <alignment horizontal="center" vertical="center"/>
    </xf>
    <xf numFmtId="3" fontId="20" fillId="2" borderId="66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3" fontId="20" fillId="2" borderId="24" xfId="0" applyNumberFormat="1" applyFont="1" applyFill="1" applyBorder="1" applyAlignment="1">
      <alignment horizontal="center" vertical="center"/>
    </xf>
    <xf numFmtId="3" fontId="20" fillId="2" borderId="20" xfId="0" applyNumberFormat="1" applyFont="1" applyFill="1" applyBorder="1" applyAlignment="1">
      <alignment horizontal="center" vertical="center"/>
    </xf>
    <xf numFmtId="3" fontId="20" fillId="2" borderId="62" xfId="0" applyNumberFormat="1" applyFont="1" applyFill="1" applyBorder="1" applyAlignment="1">
      <alignment horizontal="center" vertical="center"/>
    </xf>
    <xf numFmtId="0" fontId="25" fillId="0" borderId="63" xfId="0" applyFont="1" applyBorder="1" applyAlignment="1">
      <alignment horizontal="right" vertical="center"/>
    </xf>
    <xf numFmtId="0" fontId="25" fillId="0" borderId="26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center" vertical="center"/>
    </xf>
    <xf numFmtId="3" fontId="20" fillId="0" borderId="23" xfId="0" applyNumberFormat="1" applyFont="1" applyBorder="1" applyAlignment="1">
      <alignment horizontal="center" vertical="center"/>
    </xf>
    <xf numFmtId="38" fontId="25" fillId="2" borderId="30" xfId="0" applyNumberFormat="1" applyFont="1" applyFill="1" applyBorder="1" applyAlignment="1">
      <alignment horizontal="center" vertical="center"/>
    </xf>
    <xf numFmtId="38" fontId="25" fillId="2" borderId="26" xfId="0" applyNumberFormat="1" applyFont="1" applyFill="1" applyBorder="1" applyAlignment="1">
      <alignment horizontal="center" vertical="center"/>
    </xf>
    <xf numFmtId="38" fontId="25" fillId="2" borderId="6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top" readingOrder="2"/>
    </xf>
    <xf numFmtId="0" fontId="18" fillId="0" borderId="0" xfId="0" applyFont="1" applyAlignment="1">
      <alignment horizontal="right" vertical="top" readingOrder="2"/>
    </xf>
    <xf numFmtId="0" fontId="18" fillId="0" borderId="5" xfId="0" applyFont="1" applyBorder="1" applyAlignment="1">
      <alignment horizontal="right" vertical="top" readingOrder="2"/>
    </xf>
    <xf numFmtId="0" fontId="18" fillId="0" borderId="1" xfId="0" applyFont="1" applyBorder="1" applyAlignment="1">
      <alignment horizontal="right" vertical="top" readingOrder="2"/>
    </xf>
    <xf numFmtId="0" fontId="18" fillId="0" borderId="2" xfId="0" applyFont="1" applyBorder="1" applyAlignment="1">
      <alignment horizontal="right" vertical="top" readingOrder="2"/>
    </xf>
    <xf numFmtId="0" fontId="18" fillId="0" borderId="3" xfId="0" applyFont="1" applyBorder="1" applyAlignment="1">
      <alignment horizontal="right" vertical="top" readingOrder="2"/>
    </xf>
    <xf numFmtId="0" fontId="19" fillId="0" borderId="6" xfId="0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 readingOrder="2"/>
    </xf>
    <xf numFmtId="0" fontId="22" fillId="0" borderId="68" xfId="0" applyFont="1" applyBorder="1" applyAlignment="1">
      <alignment horizontal="right"/>
    </xf>
    <xf numFmtId="0" fontId="22" fillId="0" borderId="39" xfId="0" applyFont="1" applyBorder="1" applyAlignment="1">
      <alignment horizontal="right"/>
    </xf>
    <xf numFmtId="0" fontId="22" fillId="0" borderId="40" xfId="0" applyFont="1" applyBorder="1" applyAlignment="1">
      <alignment horizontal="right"/>
    </xf>
    <xf numFmtId="3" fontId="22" fillId="2" borderId="41" xfId="0" applyNumberFormat="1" applyFont="1" applyFill="1" applyBorder="1" applyAlignment="1">
      <alignment horizontal="center" vertical="center"/>
    </xf>
    <xf numFmtId="3" fontId="22" fillId="2" borderId="39" xfId="0" applyNumberFormat="1" applyFont="1" applyFill="1" applyBorder="1" applyAlignment="1">
      <alignment horizontal="center" vertical="center"/>
    </xf>
    <xf numFmtId="3" fontId="22" fillId="2" borderId="69" xfId="0" applyNumberFormat="1" applyFont="1" applyFill="1" applyBorder="1" applyAlignment="1">
      <alignment horizontal="center" vertical="center"/>
    </xf>
    <xf numFmtId="0" fontId="22" fillId="0" borderId="61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2" fillId="0" borderId="23" xfId="0" applyFont="1" applyBorder="1" applyAlignment="1">
      <alignment horizontal="right"/>
    </xf>
    <xf numFmtId="3" fontId="22" fillId="2" borderId="24" xfId="0" applyNumberFormat="1" applyFont="1" applyFill="1" applyBorder="1" applyAlignment="1">
      <alignment horizontal="center" vertical="center"/>
    </xf>
    <xf numFmtId="3" fontId="22" fillId="2" borderId="20" xfId="0" applyNumberFormat="1" applyFont="1" applyFill="1" applyBorder="1" applyAlignment="1">
      <alignment horizontal="center" vertical="center"/>
    </xf>
    <xf numFmtId="3" fontId="22" fillId="2" borderId="62" xfId="0" applyNumberFormat="1" applyFont="1" applyFill="1" applyBorder="1" applyAlignment="1">
      <alignment horizontal="center" vertical="center"/>
    </xf>
    <xf numFmtId="0" fontId="21" fillId="0" borderId="70" xfId="0" applyFont="1" applyBorder="1" applyAlignment="1">
      <alignment horizontal="right" vertical="center"/>
    </xf>
    <xf numFmtId="0" fontId="21" fillId="0" borderId="50" xfId="0" applyFont="1" applyBorder="1" applyAlignment="1">
      <alignment horizontal="right" vertical="center"/>
    </xf>
    <xf numFmtId="0" fontId="21" fillId="0" borderId="51" xfId="0" applyFont="1" applyBorder="1" applyAlignment="1">
      <alignment horizontal="right" vertical="center"/>
    </xf>
    <xf numFmtId="3" fontId="21" fillId="2" borderId="52" xfId="0" applyNumberFormat="1" applyFont="1" applyFill="1" applyBorder="1" applyAlignment="1">
      <alignment horizontal="center" vertical="center"/>
    </xf>
    <xf numFmtId="3" fontId="21" fillId="2" borderId="50" xfId="0" applyNumberFormat="1" applyFont="1" applyFill="1" applyBorder="1" applyAlignment="1">
      <alignment horizontal="center" vertical="center"/>
    </xf>
    <xf numFmtId="3" fontId="21" fillId="2" borderId="71" xfId="0" applyNumberFormat="1" applyFont="1" applyFill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8" fillId="0" borderId="58" xfId="0" applyFont="1" applyBorder="1" applyAlignment="1">
      <alignment horizontal="right" vertical="top" readingOrder="2"/>
    </xf>
    <xf numFmtId="0" fontId="18" fillId="0" borderId="14" xfId="0" applyFont="1" applyBorder="1" applyAlignment="1">
      <alignment horizontal="right" vertical="top" readingOrder="2"/>
    </xf>
    <xf numFmtId="0" fontId="18" fillId="0" borderId="65" xfId="0" applyFont="1" applyBorder="1" applyAlignment="1">
      <alignment horizontal="right" vertical="top" readingOrder="2"/>
    </xf>
    <xf numFmtId="0" fontId="15" fillId="0" borderId="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1" xfId="1" applyFont="1" applyBorder="1" applyAlignment="1">
      <alignment horizontal="right" vertical="center"/>
    </xf>
    <xf numFmtId="0" fontId="15" fillId="0" borderId="12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center" vertical="center"/>
    </xf>
    <xf numFmtId="0" fontId="15" fillId="0" borderId="48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72" xfId="0" applyFont="1" applyBorder="1" applyAlignment="1">
      <alignment horizontal="right"/>
    </xf>
    <xf numFmtId="0" fontId="15" fillId="0" borderId="73" xfId="0" applyFont="1" applyBorder="1" applyAlignment="1">
      <alignment horizontal="right"/>
    </xf>
    <xf numFmtId="0" fontId="15" fillId="0" borderId="74" xfId="0" applyFont="1" applyBorder="1" applyAlignment="1">
      <alignment horizontal="right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3" fontId="20" fillId="0" borderId="37" xfId="0" applyNumberFormat="1" applyFont="1" applyBorder="1" applyAlignment="1">
      <alignment horizontal="center" vertical="center"/>
    </xf>
    <xf numFmtId="3" fontId="20" fillId="0" borderId="76" xfId="0" applyNumberFormat="1" applyFont="1" applyBorder="1" applyAlignment="1">
      <alignment horizontal="center" vertical="center"/>
    </xf>
    <xf numFmtId="3" fontId="20" fillId="2" borderId="45" xfId="0" applyNumberFormat="1" applyFont="1" applyFill="1" applyBorder="1" applyAlignment="1">
      <alignment horizontal="center" vertical="center"/>
    </xf>
    <xf numFmtId="3" fontId="20" fillId="2" borderId="17" xfId="0" applyNumberFormat="1" applyFont="1" applyFill="1" applyBorder="1" applyAlignment="1">
      <alignment horizontal="center" vertical="center"/>
    </xf>
    <xf numFmtId="3" fontId="20" fillId="2" borderId="60" xfId="0" applyNumberFormat="1" applyFont="1" applyFill="1" applyBorder="1" applyAlignment="1">
      <alignment horizontal="center" vertical="center"/>
    </xf>
    <xf numFmtId="0" fontId="25" fillId="0" borderId="56" xfId="0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center" vertical="center"/>
    </xf>
    <xf numFmtId="38" fontId="25" fillId="2" borderId="10" xfId="0" applyNumberFormat="1" applyFont="1" applyFill="1" applyBorder="1" applyAlignment="1">
      <alignment horizontal="center" vertical="center"/>
    </xf>
    <xf numFmtId="38" fontId="25" fillId="2" borderId="57" xfId="0" applyNumberFormat="1" applyFont="1" applyFill="1" applyBorder="1" applyAlignment="1">
      <alignment horizontal="center" vertical="center"/>
    </xf>
    <xf numFmtId="0" fontId="22" fillId="0" borderId="58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2" fillId="0" borderId="77" xfId="0" applyFont="1" applyBorder="1" applyAlignment="1">
      <alignment horizontal="right"/>
    </xf>
    <xf numFmtId="3" fontId="22" fillId="2" borderId="78" xfId="0" applyNumberFormat="1" applyFont="1" applyFill="1" applyBorder="1" applyAlignment="1">
      <alignment horizontal="center" vertical="center"/>
    </xf>
    <xf numFmtId="3" fontId="22" fillId="2" borderId="14" xfId="0" applyNumberFormat="1" applyFont="1" applyFill="1" applyBorder="1" applyAlignment="1">
      <alignment horizontal="center" vertical="center"/>
    </xf>
    <xf numFmtId="3" fontId="22" fillId="2" borderId="65" xfId="0" applyNumberFormat="1" applyFont="1" applyFill="1" applyBorder="1" applyAlignment="1">
      <alignment horizontal="center" vertical="center"/>
    </xf>
    <xf numFmtId="0" fontId="16" fillId="0" borderId="7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51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top" readingOrder="2"/>
    </xf>
    <xf numFmtId="0" fontId="27" fillId="0" borderId="0" xfId="0" applyFont="1" applyAlignment="1">
      <alignment horizontal="right" vertical="top" readingOrder="2"/>
    </xf>
    <xf numFmtId="0" fontId="27" fillId="0" borderId="5" xfId="0" applyFont="1" applyBorder="1" applyAlignment="1">
      <alignment horizontal="right" vertical="top" readingOrder="2"/>
    </xf>
    <xf numFmtId="0" fontId="27" fillId="0" borderId="6" xfId="0" applyFont="1" applyBorder="1" applyAlignment="1">
      <alignment horizontal="right" vertical="top" readingOrder="2"/>
    </xf>
    <xf numFmtId="0" fontId="27" fillId="0" borderId="7" xfId="0" applyFont="1" applyBorder="1" applyAlignment="1">
      <alignment horizontal="right" vertical="top" readingOrder="2"/>
    </xf>
    <xf numFmtId="0" fontId="27" fillId="0" borderId="8" xfId="0" applyFont="1" applyBorder="1" applyAlignment="1">
      <alignment horizontal="right" vertical="top" readingOrder="2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 readingOrder="2"/>
    </xf>
  </cellXfs>
  <cellStyles count="2">
    <cellStyle name="Normal" xfId="0" builtinId="0"/>
    <cellStyle name="Normal 2" xfId="1" xr:uid="{BA34A97C-299C-4A04-BEB3-9195D108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28575</xdr:rowOff>
    </xdr:from>
    <xdr:to>
      <xdr:col>2</xdr:col>
      <xdr:colOff>904875</xdr:colOff>
      <xdr:row>4</xdr:row>
      <xdr:rowOff>171450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47B9AAB-27F1-4CD5-B840-B01B8E3CC2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58175" y="276225"/>
          <a:ext cx="1190623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19052</xdr:colOff>
      <xdr:row>1</xdr:row>
      <xdr:rowOff>152400</xdr:rowOff>
    </xdr:from>
    <xdr:to>
      <xdr:col>2</xdr:col>
      <xdr:colOff>1209675</xdr:colOff>
      <xdr:row>4</xdr:row>
      <xdr:rowOff>31750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2663FB8-A121-4A43-BD53-3C3515529C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10550" y="390525"/>
          <a:ext cx="1190623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19052</xdr:colOff>
      <xdr:row>1</xdr:row>
      <xdr:rowOff>152400</xdr:rowOff>
    </xdr:from>
    <xdr:to>
      <xdr:col>2</xdr:col>
      <xdr:colOff>1209675</xdr:colOff>
      <xdr:row>4</xdr:row>
      <xdr:rowOff>193675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A6FEAE7E-0731-494F-86F8-72BC3D8999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7931075" y="454025"/>
          <a:ext cx="1190623" cy="1069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19052</xdr:colOff>
      <xdr:row>1</xdr:row>
      <xdr:rowOff>152400</xdr:rowOff>
    </xdr:from>
    <xdr:to>
      <xdr:col>2</xdr:col>
      <xdr:colOff>1209675</xdr:colOff>
      <xdr:row>4</xdr:row>
      <xdr:rowOff>193675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7850C36C-5E85-4D7F-A93D-2A46AC8580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763225" y="438150"/>
          <a:ext cx="1190623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ish%20Refinery/Adish%20Group/Rouhi/Concractors/&#1587;&#1662;&#1607;&#1585;%20&#1605;&#1608;&#1604;&#15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662;&#1740;%20&#1705;&#1575;&#1608;/&#1662;&#1740;%20&#1705;&#1575;&#1608;%20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.و.1"/>
      <sheetName val="ص.و.2"/>
      <sheetName val="ص.و.3"/>
      <sheetName val="ص.و.4"/>
      <sheetName val="ص.و.5"/>
      <sheetName val="ص.و.6"/>
      <sheetName val="ص.و.7"/>
      <sheetName val="ص.و.8"/>
      <sheetName val="ص.و.9"/>
      <sheetName val="ص.و10"/>
      <sheetName val="ص.و11"/>
      <sheetName val="ص.و12"/>
      <sheetName val="ص.و13"/>
      <sheetName val="ص.و14"/>
      <sheetName val="ص.و15"/>
      <sheetName val="ص.و16"/>
      <sheetName val="ص.و17"/>
      <sheetName val="ص.و18"/>
      <sheetName val="ص.و19"/>
      <sheetName val="ص.و20"/>
      <sheetName val="ص و 21"/>
      <sheetName val="ص و 22"/>
      <sheetName val="ص و 23"/>
      <sheetName val="ص و 24"/>
      <sheetName val="ص و 25"/>
      <sheetName val="ص و 26"/>
      <sheetName val="ص و 27"/>
      <sheetName val="ص و 28"/>
      <sheetName val="ص و 29"/>
      <sheetName val="ص و 30"/>
      <sheetName val="ص و 31"/>
      <sheetName val="ص و 32"/>
      <sheetName val="ص و 33"/>
      <sheetName val="ص و 34 "/>
      <sheetName val="ص و 35 "/>
      <sheetName val="ص و 36  "/>
      <sheetName val="ص و 37"/>
      <sheetName val="ص و 38"/>
      <sheetName val="ص و 39"/>
      <sheetName val="ص و 40"/>
      <sheetName val="ص و 4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2">
          <cell r="F22">
            <v>0</v>
          </cell>
        </row>
        <row r="24">
          <cell r="F24">
            <v>0</v>
          </cell>
        </row>
        <row r="26">
          <cell r="F26">
            <v>0</v>
          </cell>
        </row>
      </sheetData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.و.1"/>
      <sheetName val="ص.و.2"/>
      <sheetName val="ص.و.3"/>
      <sheetName val="ص.و.4"/>
      <sheetName val="ص.و.5"/>
      <sheetName val="ص.و.6"/>
      <sheetName val="ص.و.7"/>
      <sheetName val="ص.و.8"/>
      <sheetName val="ص.و.9"/>
      <sheetName val="ص.و10"/>
      <sheetName val="ص.و11"/>
      <sheetName val="ص.و12"/>
      <sheetName val="ص.و13"/>
      <sheetName val="ص.و14"/>
      <sheetName val="ص.و15"/>
      <sheetName val="ص.و16"/>
      <sheetName val="ص.و17"/>
      <sheetName val="ص.و18"/>
      <sheetName val="ص.و19"/>
      <sheetName val="ص.و20"/>
      <sheetName val="ص و 21"/>
      <sheetName val="ص و 22"/>
      <sheetName val="ص و 23"/>
      <sheetName val="ص و 24"/>
      <sheetName val="ص و 25"/>
      <sheetName val="ص و 26"/>
      <sheetName val="ص و 27"/>
      <sheetName val="ص و 28"/>
      <sheetName val="ص و 29"/>
      <sheetName val="ص و 30"/>
      <sheetName val="ص و 31"/>
      <sheetName val="ص و 32"/>
      <sheetName val="ص و 33"/>
      <sheetName val="ص و 34 "/>
      <sheetName val="ص و 35 "/>
      <sheetName val="ص و 36  "/>
      <sheetName val="ص و 37"/>
      <sheetName val="ص و 38"/>
      <sheetName val="ص و 39"/>
      <sheetName val="ص و 40"/>
      <sheetName val="ص و 41"/>
      <sheetName val="ص و 42"/>
      <sheetName val="ص و 43"/>
      <sheetName val="ص و 44"/>
      <sheetName val="ص و45"/>
      <sheetName val="ص و 46"/>
      <sheetName val="ص و 47"/>
      <sheetName val="ص و 48"/>
      <sheetName val="ص و 49"/>
      <sheetName val="ص و 50"/>
      <sheetName val="ص و 51"/>
      <sheetName val="کل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2">
          <cell r="F22">
            <v>0</v>
          </cell>
        </row>
        <row r="24">
          <cell r="F24">
            <v>0</v>
          </cell>
        </row>
        <row r="26">
          <cell r="F26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AFC2-5819-4B88-8A71-77AAB82F6BE8}">
  <dimension ref="A1:U40"/>
  <sheetViews>
    <sheetView rightToLeft="1" view="pageBreakPreview" zoomScale="60" zoomScaleNormal="100" workbookViewId="0">
      <selection activeCell="P31" sqref="O31:P31"/>
    </sheetView>
  </sheetViews>
  <sheetFormatPr defaultColWidth="9.140625" defaultRowHeight="18" x14ac:dyDescent="0.45"/>
  <cols>
    <col min="1" max="1" width="0.7109375" style="3" customWidth="1"/>
    <col min="2" max="2" width="5.140625" style="3" customWidth="1"/>
    <col min="3" max="3" width="23.140625" style="3" customWidth="1"/>
    <col min="4" max="4" width="8.5703125" style="3" customWidth="1"/>
    <col min="5" max="5" width="21.28515625" style="3" customWidth="1"/>
    <col min="6" max="6" width="17.85546875" style="3" bestFit="1" customWidth="1"/>
    <col min="7" max="7" width="12.42578125" style="3" customWidth="1"/>
    <col min="8" max="8" width="9" style="3" customWidth="1"/>
    <col min="9" max="9" width="4.140625" style="3" customWidth="1"/>
    <col min="10" max="10" width="33" style="3" customWidth="1"/>
    <col min="11" max="11" width="4.7109375" style="3" bestFit="1" customWidth="1"/>
    <col min="12" max="12" width="13.28515625" style="3" bestFit="1" customWidth="1"/>
    <col min="13" max="13" width="9.140625" style="3"/>
    <col min="14" max="14" width="13.28515625" style="7" bestFit="1" customWidth="1"/>
    <col min="15" max="15" width="13.28515625" style="7" customWidth="1"/>
    <col min="16" max="16" width="16.5703125" style="7" bestFit="1" customWidth="1"/>
    <col min="17" max="17" width="9.140625" style="3"/>
    <col min="18" max="18" width="14.85546875" style="3" customWidth="1"/>
    <col min="19" max="19" width="12" style="3" bestFit="1" customWidth="1"/>
    <col min="20" max="20" width="10.85546875" style="3" bestFit="1" customWidth="1"/>
    <col min="21" max="21" width="2" style="3" bestFit="1" customWidth="1"/>
    <col min="22" max="16384" width="9.140625" style="3"/>
  </cols>
  <sheetData>
    <row r="1" spans="2:21" ht="19.5" x14ac:dyDescent="0.5">
      <c r="B1" s="1"/>
      <c r="C1" s="2"/>
      <c r="D1" s="2"/>
      <c r="E1" s="2"/>
      <c r="F1" s="2"/>
      <c r="G1" s="2"/>
      <c r="H1" s="170" t="s">
        <v>0</v>
      </c>
      <c r="I1" s="170"/>
      <c r="J1" s="171">
        <v>1</v>
      </c>
      <c r="K1" s="172"/>
      <c r="N1" s="4"/>
      <c r="O1" s="4"/>
      <c r="P1" s="4"/>
    </row>
    <row r="2" spans="2:21" ht="19.5" x14ac:dyDescent="0.5">
      <c r="B2" s="5"/>
      <c r="G2" s="173" t="s">
        <v>1</v>
      </c>
      <c r="H2" s="173"/>
      <c r="I2" s="173"/>
      <c r="J2" s="174" t="s">
        <v>42</v>
      </c>
      <c r="K2" s="175"/>
      <c r="N2" s="4"/>
      <c r="O2" s="4"/>
      <c r="P2" s="6"/>
    </row>
    <row r="3" spans="2:21" ht="30" x14ac:dyDescent="0.75">
      <c r="B3" s="176" t="s">
        <v>2</v>
      </c>
      <c r="C3" s="177"/>
      <c r="D3" s="177"/>
      <c r="E3" s="177"/>
      <c r="F3" s="177"/>
      <c r="G3" s="177"/>
      <c r="H3" s="177"/>
      <c r="I3" s="177"/>
      <c r="J3" s="177"/>
      <c r="K3" s="178"/>
      <c r="P3" s="6"/>
    </row>
    <row r="4" spans="2:21" x14ac:dyDescent="0.45">
      <c r="B4" s="5"/>
      <c r="K4" s="8"/>
      <c r="P4" s="6"/>
    </row>
    <row r="5" spans="2:21" x14ac:dyDescent="0.45">
      <c r="B5" s="5"/>
      <c r="K5" s="8"/>
      <c r="P5" s="6"/>
    </row>
    <row r="6" spans="2:21" s="28" customFormat="1" ht="23.25" thickBot="1" x14ac:dyDescent="0.6">
      <c r="B6" s="183" t="s">
        <v>3</v>
      </c>
      <c r="C6" s="184"/>
      <c r="D6" s="184"/>
      <c r="E6" s="184"/>
      <c r="F6" s="184"/>
      <c r="G6" s="184"/>
      <c r="H6" s="184"/>
      <c r="I6" s="184"/>
      <c r="J6" s="184"/>
      <c r="K6" s="185"/>
      <c r="N6" s="29"/>
      <c r="O6" s="29"/>
      <c r="P6" s="34"/>
    </row>
    <row r="7" spans="2:21" s="28" customFormat="1" ht="24" x14ac:dyDescent="0.55000000000000004">
      <c r="B7" s="179" t="s">
        <v>4</v>
      </c>
      <c r="C7" s="180"/>
      <c r="D7" s="181" t="s">
        <v>5</v>
      </c>
      <c r="E7" s="181"/>
      <c r="F7" s="36" t="s">
        <v>6</v>
      </c>
      <c r="G7" s="181" t="s">
        <v>39</v>
      </c>
      <c r="H7" s="181"/>
      <c r="I7" s="181"/>
      <c r="J7" s="181"/>
      <c r="K7" s="182"/>
      <c r="N7" s="29"/>
      <c r="O7" s="29"/>
      <c r="P7" s="34"/>
      <c r="T7" s="37"/>
    </row>
    <row r="8" spans="2:21" s="28" customFormat="1" ht="24" x14ac:dyDescent="0.55000000000000004">
      <c r="B8" s="158" t="s">
        <v>53</v>
      </c>
      <c r="C8" s="159"/>
      <c r="D8" s="160" t="s">
        <v>68</v>
      </c>
      <c r="E8" s="160"/>
      <c r="F8" s="38" t="s">
        <v>7</v>
      </c>
      <c r="G8" s="186" t="s">
        <v>40</v>
      </c>
      <c r="H8" s="186"/>
      <c r="I8" s="186"/>
      <c r="J8" s="186"/>
      <c r="K8" s="187"/>
      <c r="N8" s="29"/>
      <c r="O8" s="29"/>
      <c r="P8" s="34"/>
      <c r="Q8" s="39"/>
      <c r="R8" s="39"/>
      <c r="T8" s="37"/>
    </row>
    <row r="9" spans="2:21" s="41" customFormat="1" ht="24" x14ac:dyDescent="0.55000000000000004">
      <c r="B9" s="158" t="s">
        <v>8</v>
      </c>
      <c r="C9" s="159"/>
      <c r="D9" s="160" t="s">
        <v>38</v>
      </c>
      <c r="E9" s="160"/>
      <c r="F9" s="38" t="s">
        <v>45</v>
      </c>
      <c r="G9" s="40" t="s">
        <v>50</v>
      </c>
      <c r="H9" s="38" t="s">
        <v>9</v>
      </c>
      <c r="I9" s="160" t="s">
        <v>51</v>
      </c>
      <c r="J9" s="160"/>
      <c r="K9" s="161"/>
      <c r="N9" s="32"/>
      <c r="O9" s="32"/>
      <c r="P9" s="42"/>
      <c r="R9" s="43"/>
      <c r="S9" s="37"/>
      <c r="T9" s="37"/>
      <c r="U9" s="28"/>
    </row>
    <row r="10" spans="2:21" s="41" customFormat="1" ht="24" x14ac:dyDescent="0.55000000000000004">
      <c r="B10" s="158" t="s">
        <v>10</v>
      </c>
      <c r="C10" s="159"/>
      <c r="D10" s="160" t="s">
        <v>49</v>
      </c>
      <c r="E10" s="160"/>
      <c r="F10" s="44" t="s">
        <v>46</v>
      </c>
      <c r="G10" s="40" t="s">
        <v>50</v>
      </c>
      <c r="H10" s="38" t="s">
        <v>11</v>
      </c>
      <c r="I10" s="160" t="s">
        <v>41</v>
      </c>
      <c r="J10" s="160"/>
      <c r="K10" s="161"/>
      <c r="N10" s="32"/>
      <c r="O10" s="32"/>
      <c r="P10" s="32"/>
      <c r="S10" s="28"/>
      <c r="T10" s="28"/>
      <c r="U10" s="28"/>
    </row>
    <row r="11" spans="2:21" s="28" customFormat="1" ht="24" customHeight="1" x14ac:dyDescent="0.55000000000000004">
      <c r="B11" s="45" t="s">
        <v>58</v>
      </c>
      <c r="C11" s="46"/>
      <c r="D11" s="47"/>
      <c r="E11" s="47"/>
      <c r="F11" s="47"/>
      <c r="G11" s="164" t="s">
        <v>47</v>
      </c>
      <c r="H11" s="164"/>
      <c r="I11" s="165">
        <v>625000000</v>
      </c>
      <c r="J11" s="165"/>
      <c r="K11" s="48" t="s">
        <v>48</v>
      </c>
      <c r="N11" s="29"/>
      <c r="O11" s="29"/>
      <c r="P11" s="29"/>
      <c r="Q11" s="39"/>
      <c r="R11" s="39"/>
      <c r="T11" s="37"/>
    </row>
    <row r="12" spans="2:21" s="28" customFormat="1" ht="24" customHeight="1" x14ac:dyDescent="0.6">
      <c r="B12" s="49"/>
      <c r="C12" s="39"/>
      <c r="D12" s="50"/>
      <c r="E12" s="50"/>
      <c r="F12" s="50"/>
      <c r="G12" s="162" t="s">
        <v>54</v>
      </c>
      <c r="H12" s="162"/>
      <c r="I12" s="165">
        <v>881250000</v>
      </c>
      <c r="J12" s="165"/>
      <c r="K12" s="51" t="s">
        <v>48</v>
      </c>
      <c r="N12" s="32"/>
      <c r="O12" s="32"/>
      <c r="P12" s="32"/>
      <c r="Q12" s="39"/>
      <c r="R12" s="39"/>
      <c r="T12" s="37"/>
    </row>
    <row r="13" spans="2:21" s="28" customFormat="1" ht="24" customHeight="1" x14ac:dyDescent="0.55000000000000004">
      <c r="B13" s="166" t="s">
        <v>60</v>
      </c>
      <c r="C13" s="167"/>
      <c r="D13" s="167"/>
      <c r="E13" s="167"/>
      <c r="F13" s="167"/>
      <c r="G13" s="162" t="s">
        <v>44</v>
      </c>
      <c r="H13" s="162"/>
      <c r="I13" s="162"/>
      <c r="J13" s="162"/>
      <c r="K13" s="52"/>
      <c r="N13" s="32"/>
      <c r="O13" s="32"/>
      <c r="P13" s="34"/>
      <c r="Q13" s="39"/>
      <c r="R13" s="39"/>
    </row>
    <row r="14" spans="2:21" s="28" customFormat="1" ht="24" customHeight="1" x14ac:dyDescent="0.55000000000000004">
      <c r="B14" s="166" t="s">
        <v>13</v>
      </c>
      <c r="C14" s="167"/>
      <c r="D14" s="167"/>
      <c r="E14" s="167"/>
      <c r="F14" s="167"/>
      <c r="G14" s="163" t="s">
        <v>43</v>
      </c>
      <c r="H14" s="163"/>
      <c r="I14" s="163"/>
      <c r="J14" s="163"/>
      <c r="K14" s="52"/>
      <c r="N14" s="32"/>
      <c r="O14" s="32"/>
      <c r="P14" s="34"/>
      <c r="Q14" s="39"/>
      <c r="R14" s="39"/>
    </row>
    <row r="15" spans="2:21" s="28" customFormat="1" ht="24" customHeight="1" x14ac:dyDescent="0.55000000000000004">
      <c r="B15" s="166"/>
      <c r="C15" s="167"/>
      <c r="D15" s="167"/>
      <c r="E15" s="167"/>
      <c r="F15" s="167"/>
      <c r="G15" s="162" t="s">
        <v>12</v>
      </c>
      <c r="H15" s="162"/>
      <c r="I15" s="162"/>
      <c r="J15" s="162"/>
      <c r="K15" s="52"/>
      <c r="N15" s="32"/>
      <c r="O15" s="32"/>
      <c r="P15" s="34"/>
      <c r="Q15" s="39"/>
      <c r="R15" s="39"/>
    </row>
    <row r="16" spans="2:21" s="28" customFormat="1" ht="24" customHeight="1" x14ac:dyDescent="0.55000000000000004">
      <c r="B16" s="53"/>
      <c r="G16" s="168"/>
      <c r="H16" s="168"/>
      <c r="I16" s="169"/>
      <c r="J16" s="169"/>
      <c r="K16" s="52"/>
      <c r="N16" s="29"/>
      <c r="O16" s="29"/>
      <c r="P16" s="34"/>
      <c r="Q16" s="39"/>
      <c r="R16" s="39"/>
      <c r="T16" s="37"/>
    </row>
    <row r="17" spans="1:20" ht="33" thickBot="1" x14ac:dyDescent="0.5">
      <c r="B17" s="142" t="s">
        <v>14</v>
      </c>
      <c r="C17" s="143"/>
      <c r="D17" s="143"/>
      <c r="E17" s="144"/>
      <c r="F17" s="12" t="s">
        <v>15</v>
      </c>
      <c r="G17" s="145" t="s">
        <v>16</v>
      </c>
      <c r="H17" s="146"/>
      <c r="I17" s="147" t="s">
        <v>17</v>
      </c>
      <c r="J17" s="148"/>
      <c r="K17" s="149"/>
      <c r="P17" s="6"/>
      <c r="Q17" s="9"/>
      <c r="R17" s="9"/>
      <c r="S17" s="9"/>
      <c r="T17" s="9"/>
    </row>
    <row r="18" spans="1:20" ht="22.5" thickBot="1" x14ac:dyDescent="0.5">
      <c r="B18" s="150" t="s">
        <v>18</v>
      </c>
      <c r="C18" s="151"/>
      <c r="D18" s="151"/>
      <c r="E18" s="152"/>
      <c r="F18" s="13">
        <f>G18+I18</f>
        <v>625000000</v>
      </c>
      <c r="G18" s="153"/>
      <c r="H18" s="154"/>
      <c r="I18" s="155">
        <v>625000000</v>
      </c>
      <c r="J18" s="156"/>
      <c r="K18" s="157"/>
      <c r="P18" s="6"/>
      <c r="Q18" s="9"/>
      <c r="R18" s="9"/>
      <c r="S18" s="9"/>
      <c r="T18" s="9"/>
    </row>
    <row r="19" spans="1:20" x14ac:dyDescent="0.45">
      <c r="B19" s="136" t="s">
        <v>19</v>
      </c>
      <c r="C19" s="137"/>
      <c r="D19" s="137"/>
      <c r="E19" s="137"/>
      <c r="F19" s="137"/>
      <c r="G19" s="137"/>
      <c r="H19" s="137"/>
      <c r="I19" s="137"/>
      <c r="J19" s="137"/>
      <c r="K19" s="138"/>
      <c r="P19" s="6"/>
      <c r="Q19" s="9"/>
      <c r="R19" s="9"/>
      <c r="S19" s="9"/>
      <c r="T19" s="9"/>
    </row>
    <row r="20" spans="1:20" x14ac:dyDescent="0.45">
      <c r="B20" s="139"/>
      <c r="C20" s="140"/>
      <c r="D20" s="140"/>
      <c r="E20" s="140"/>
      <c r="F20" s="140"/>
      <c r="G20" s="140"/>
      <c r="H20" s="140"/>
      <c r="I20" s="140"/>
      <c r="J20" s="140"/>
      <c r="K20" s="141"/>
      <c r="P20" s="6"/>
      <c r="Q20" s="9"/>
      <c r="R20" s="9"/>
      <c r="S20" s="9"/>
      <c r="T20" s="9"/>
    </row>
    <row r="21" spans="1:20" ht="29.25" customHeight="1" x14ac:dyDescent="0.45">
      <c r="A21" s="14"/>
      <c r="B21" s="15"/>
      <c r="C21" s="111" t="s">
        <v>20</v>
      </c>
      <c r="D21" s="111"/>
      <c r="E21" s="112"/>
      <c r="F21" s="16">
        <f>G21+I21</f>
        <v>0</v>
      </c>
      <c r="G21" s="113">
        <f>'[1]ص و 40'!F22</f>
        <v>0</v>
      </c>
      <c r="H21" s="114"/>
      <c r="I21" s="115">
        <f>I18*B21</f>
        <v>0</v>
      </c>
      <c r="J21" s="116"/>
      <c r="K21" s="117"/>
      <c r="Q21" s="9"/>
      <c r="R21" s="9"/>
      <c r="S21" s="9"/>
      <c r="T21" s="9"/>
    </row>
    <row r="22" spans="1:20" ht="29.25" customHeight="1" x14ac:dyDescent="0.45">
      <c r="A22" s="14">
        <v>0.1</v>
      </c>
      <c r="B22" s="17">
        <v>0.1</v>
      </c>
      <c r="C22" s="111" t="s">
        <v>21</v>
      </c>
      <c r="D22" s="111"/>
      <c r="E22" s="112"/>
      <c r="F22" s="16">
        <f t="shared" ref="F22:F27" si="0">G22+I22</f>
        <v>62500000</v>
      </c>
      <c r="G22" s="113"/>
      <c r="H22" s="114"/>
      <c r="I22" s="115">
        <f>I18*B22</f>
        <v>62500000</v>
      </c>
      <c r="J22" s="116"/>
      <c r="K22" s="117"/>
      <c r="Q22" s="9"/>
      <c r="R22" s="9"/>
      <c r="S22" s="9"/>
      <c r="T22" s="9"/>
    </row>
    <row r="23" spans="1:20" ht="29.25" customHeight="1" x14ac:dyDescent="0.45">
      <c r="A23" s="14"/>
      <c r="B23" s="17"/>
      <c r="C23" s="111" t="s">
        <v>22</v>
      </c>
      <c r="D23" s="111"/>
      <c r="E23" s="112"/>
      <c r="F23" s="16">
        <f t="shared" si="0"/>
        <v>0</v>
      </c>
      <c r="G23" s="113">
        <f>'[1]ص و 40'!F24</f>
        <v>0</v>
      </c>
      <c r="H23" s="114"/>
      <c r="I23" s="115">
        <f>I18*B23</f>
        <v>0</v>
      </c>
      <c r="J23" s="116"/>
      <c r="K23" s="117"/>
    </row>
    <row r="24" spans="1:20" ht="29.25" customHeight="1" x14ac:dyDescent="0.45">
      <c r="A24" s="14">
        <v>0.05</v>
      </c>
      <c r="B24" s="17">
        <v>0.05</v>
      </c>
      <c r="C24" s="111" t="s">
        <v>23</v>
      </c>
      <c r="D24" s="111"/>
      <c r="E24" s="112"/>
      <c r="F24" s="16">
        <f t="shared" si="0"/>
        <v>31250000</v>
      </c>
      <c r="G24" s="113"/>
      <c r="H24" s="114"/>
      <c r="I24" s="115">
        <f>I18*B24</f>
        <v>31250000</v>
      </c>
      <c r="J24" s="116"/>
      <c r="K24" s="117"/>
    </row>
    <row r="25" spans="1:20" ht="29.25" customHeight="1" x14ac:dyDescent="0.45">
      <c r="A25" s="14"/>
      <c r="B25" s="15"/>
      <c r="C25" s="111" t="s">
        <v>24</v>
      </c>
      <c r="D25" s="111"/>
      <c r="E25" s="112"/>
      <c r="F25" s="16">
        <f t="shared" si="0"/>
        <v>0</v>
      </c>
      <c r="G25" s="113">
        <f>'[1]ص و 40'!F26</f>
        <v>0</v>
      </c>
      <c r="H25" s="114"/>
      <c r="I25" s="115">
        <f>I18*B25</f>
        <v>0</v>
      </c>
      <c r="J25" s="116"/>
      <c r="K25" s="117"/>
    </row>
    <row r="26" spans="1:20" ht="29.25" customHeight="1" thickBot="1" x14ac:dyDescent="0.5">
      <c r="A26" s="14"/>
      <c r="B26" s="18"/>
      <c r="C26" s="118" t="s">
        <v>25</v>
      </c>
      <c r="D26" s="118"/>
      <c r="E26" s="119"/>
      <c r="F26" s="16">
        <f t="shared" si="0"/>
        <v>0</v>
      </c>
      <c r="G26" s="120"/>
      <c r="H26" s="121"/>
      <c r="I26" s="108"/>
      <c r="J26" s="109"/>
      <c r="K26" s="110"/>
    </row>
    <row r="27" spans="1:20" ht="31.5" customHeight="1" thickBot="1" x14ac:dyDescent="0.5">
      <c r="B27" s="122" t="s">
        <v>26</v>
      </c>
      <c r="C27" s="123"/>
      <c r="D27" s="123"/>
      <c r="E27" s="124"/>
      <c r="F27" s="16">
        <f t="shared" si="0"/>
        <v>93750000</v>
      </c>
      <c r="G27" s="125">
        <f>SUM(G21:H26)</f>
        <v>0</v>
      </c>
      <c r="H27" s="126"/>
      <c r="I27" s="127">
        <f>SUM(I21:I26)</f>
        <v>93750000</v>
      </c>
      <c r="J27" s="128"/>
      <c r="K27" s="129"/>
    </row>
    <row r="28" spans="1:20" ht="31.5" customHeight="1" x14ac:dyDescent="0.45">
      <c r="B28" s="130" t="s">
        <v>27</v>
      </c>
      <c r="C28" s="131"/>
      <c r="D28" s="131"/>
      <c r="E28" s="131"/>
      <c r="F28" s="131"/>
      <c r="G28" s="131"/>
      <c r="H28" s="132"/>
      <c r="I28" s="133">
        <f>I18-I27</f>
        <v>531250000</v>
      </c>
      <c r="J28" s="134"/>
      <c r="K28" s="135"/>
    </row>
    <row r="29" spans="1:20" ht="31.5" customHeight="1" thickBot="1" x14ac:dyDescent="0.5">
      <c r="B29" s="105" t="s">
        <v>28</v>
      </c>
      <c r="C29" s="106"/>
      <c r="D29" s="106"/>
      <c r="E29" s="106"/>
      <c r="F29" s="106"/>
      <c r="G29" s="106"/>
      <c r="H29" s="107"/>
      <c r="I29" s="108">
        <f>I18*9/100</f>
        <v>56250000</v>
      </c>
      <c r="J29" s="109"/>
      <c r="K29" s="110"/>
    </row>
    <row r="30" spans="1:20" s="10" customFormat="1" ht="25.5" x14ac:dyDescent="0.25">
      <c r="B30" s="87" t="s">
        <v>29</v>
      </c>
      <c r="C30" s="88"/>
      <c r="D30" s="88"/>
      <c r="E30" s="88"/>
      <c r="F30" s="88"/>
      <c r="G30" s="88"/>
      <c r="H30" s="89"/>
      <c r="I30" s="90">
        <f>I28+I29</f>
        <v>587500000</v>
      </c>
      <c r="J30" s="91"/>
      <c r="K30" s="92"/>
      <c r="N30" s="19"/>
      <c r="O30" s="19"/>
      <c r="P30" s="19"/>
    </row>
    <row r="31" spans="1:20" ht="19.5" x14ac:dyDescent="0.45">
      <c r="B31" s="20" t="s">
        <v>30</v>
      </c>
      <c r="C31" s="21"/>
      <c r="D31" s="21"/>
      <c r="E31" s="21"/>
      <c r="F31" s="21"/>
      <c r="G31" s="21"/>
      <c r="H31" s="21"/>
      <c r="I31" s="93"/>
      <c r="J31" s="94"/>
      <c r="K31" s="95"/>
    </row>
    <row r="32" spans="1:20" s="10" customFormat="1" ht="19.5" thickBot="1" x14ac:dyDescent="0.3">
      <c r="B32" s="22"/>
      <c r="C32" s="23"/>
      <c r="D32" s="24"/>
      <c r="E32" s="24"/>
      <c r="F32" s="24"/>
      <c r="G32" s="24"/>
      <c r="H32" s="24"/>
      <c r="I32" s="96"/>
      <c r="J32" s="97"/>
      <c r="K32" s="98"/>
      <c r="N32" s="19"/>
      <c r="O32" s="19"/>
      <c r="P32" s="19"/>
    </row>
    <row r="33" spans="2:16" s="11" customFormat="1" ht="26.25" thickBot="1" x14ac:dyDescent="0.3">
      <c r="B33" s="99" t="s">
        <v>31</v>
      </c>
      <c r="C33" s="100"/>
      <c r="D33" s="100"/>
      <c r="E33" s="100"/>
      <c r="F33" s="100"/>
      <c r="G33" s="100"/>
      <c r="H33" s="101"/>
      <c r="I33" s="102">
        <f>SUM(I30:K32)</f>
        <v>587500000</v>
      </c>
      <c r="J33" s="103"/>
      <c r="K33" s="104"/>
      <c r="N33" s="25"/>
      <c r="O33" s="25"/>
      <c r="P33" s="25"/>
    </row>
    <row r="34" spans="2:16" ht="18.75" thickTop="1" x14ac:dyDescent="0.45">
      <c r="B34" s="75"/>
      <c r="C34" s="76"/>
      <c r="D34" s="76"/>
      <c r="E34" s="76"/>
      <c r="F34" s="76"/>
      <c r="G34" s="76"/>
      <c r="H34" s="76"/>
      <c r="I34" s="76"/>
      <c r="J34" s="76"/>
      <c r="K34" s="77"/>
    </row>
    <row r="35" spans="2:16" s="26" customFormat="1" x14ac:dyDescent="0.45">
      <c r="B35" s="78" t="s">
        <v>32</v>
      </c>
      <c r="C35" s="79"/>
      <c r="D35" s="78" t="s">
        <v>33</v>
      </c>
      <c r="E35" s="79"/>
      <c r="F35" s="78" t="s">
        <v>34</v>
      </c>
      <c r="G35" s="79"/>
      <c r="H35" s="78" t="s">
        <v>35</v>
      </c>
      <c r="I35" s="82"/>
      <c r="J35" s="82"/>
      <c r="K35" s="79"/>
      <c r="N35" s="27"/>
      <c r="O35" s="27"/>
      <c r="P35" s="27"/>
    </row>
    <row r="36" spans="2:16" s="26" customFormat="1" x14ac:dyDescent="0.45">
      <c r="B36" s="80"/>
      <c r="C36" s="81"/>
      <c r="D36" s="80"/>
      <c r="E36" s="81"/>
      <c r="F36" s="80"/>
      <c r="G36" s="81"/>
      <c r="H36" s="80"/>
      <c r="I36" s="83"/>
      <c r="J36" s="83"/>
      <c r="K36" s="81"/>
      <c r="N36" s="27"/>
      <c r="O36" s="27"/>
      <c r="P36" s="27"/>
    </row>
    <row r="37" spans="2:16" s="26" customFormat="1" x14ac:dyDescent="0.45">
      <c r="B37" s="69" t="s">
        <v>36</v>
      </c>
      <c r="C37" s="70"/>
      <c r="D37" s="84"/>
      <c r="E37" s="85"/>
      <c r="F37" s="84"/>
      <c r="G37" s="85"/>
      <c r="H37" s="84"/>
      <c r="I37" s="86"/>
      <c r="J37" s="86"/>
      <c r="K37" s="85"/>
      <c r="N37" s="27"/>
      <c r="O37" s="27"/>
      <c r="P37" s="27"/>
    </row>
    <row r="38" spans="2:16" s="26" customFormat="1" x14ac:dyDescent="0.45">
      <c r="B38" s="69"/>
      <c r="C38" s="70"/>
      <c r="D38" s="84"/>
      <c r="E38" s="85"/>
      <c r="F38" s="84"/>
      <c r="G38" s="85"/>
      <c r="H38" s="84"/>
      <c r="I38" s="86"/>
      <c r="J38" s="86"/>
      <c r="K38" s="85"/>
      <c r="N38" s="27"/>
      <c r="O38" s="27"/>
      <c r="P38" s="27"/>
    </row>
    <row r="39" spans="2:16" s="26" customFormat="1" x14ac:dyDescent="0.45">
      <c r="B39" s="69" t="s">
        <v>37</v>
      </c>
      <c r="C39" s="70"/>
      <c r="D39" s="69" t="s">
        <v>37</v>
      </c>
      <c r="E39" s="70"/>
      <c r="F39" s="69" t="s">
        <v>37</v>
      </c>
      <c r="G39" s="70"/>
      <c r="H39" s="69" t="s">
        <v>37</v>
      </c>
      <c r="I39" s="73"/>
      <c r="J39" s="73"/>
      <c r="K39" s="70"/>
      <c r="N39" s="27"/>
      <c r="O39" s="27"/>
      <c r="P39" s="27"/>
    </row>
    <row r="40" spans="2:16" s="26" customFormat="1" x14ac:dyDescent="0.45">
      <c r="B40" s="71"/>
      <c r="C40" s="72"/>
      <c r="D40" s="71"/>
      <c r="E40" s="72"/>
      <c r="F40" s="71"/>
      <c r="G40" s="72"/>
      <c r="H40" s="71"/>
      <c r="I40" s="74"/>
      <c r="J40" s="74"/>
      <c r="K40" s="72"/>
      <c r="N40" s="27"/>
      <c r="O40" s="27"/>
      <c r="P40" s="27"/>
    </row>
  </sheetData>
  <mergeCells count="81">
    <mergeCell ref="B15:F15"/>
    <mergeCell ref="G15:J15"/>
    <mergeCell ref="G16:H16"/>
    <mergeCell ref="I16:J16"/>
    <mergeCell ref="H1:I1"/>
    <mergeCell ref="J1:K1"/>
    <mergeCell ref="G2:I2"/>
    <mergeCell ref="J2:K2"/>
    <mergeCell ref="B3:K3"/>
    <mergeCell ref="B7:C7"/>
    <mergeCell ref="D7:E7"/>
    <mergeCell ref="G7:K7"/>
    <mergeCell ref="B6:K6"/>
    <mergeCell ref="B8:C8"/>
    <mergeCell ref="D8:E8"/>
    <mergeCell ref="G8:K8"/>
    <mergeCell ref="B9:C9"/>
    <mergeCell ref="D9:E9"/>
    <mergeCell ref="I9:K9"/>
    <mergeCell ref="G13:J13"/>
    <mergeCell ref="G14:J14"/>
    <mergeCell ref="B10:C10"/>
    <mergeCell ref="D10:E10"/>
    <mergeCell ref="I10:K10"/>
    <mergeCell ref="G11:H11"/>
    <mergeCell ref="I11:J11"/>
    <mergeCell ref="G12:H12"/>
    <mergeCell ref="I12:J12"/>
    <mergeCell ref="B13:F13"/>
    <mergeCell ref="B14:F14"/>
    <mergeCell ref="B17:E17"/>
    <mergeCell ref="G17:H17"/>
    <mergeCell ref="I17:K17"/>
    <mergeCell ref="B18:E18"/>
    <mergeCell ref="G18:H18"/>
    <mergeCell ref="I18:K18"/>
    <mergeCell ref="B19:K20"/>
    <mergeCell ref="C21:E21"/>
    <mergeCell ref="G21:H21"/>
    <mergeCell ref="I21:K21"/>
    <mergeCell ref="C22:E22"/>
    <mergeCell ref="G22:H22"/>
    <mergeCell ref="I22:K22"/>
    <mergeCell ref="C23:E23"/>
    <mergeCell ref="G23:H23"/>
    <mergeCell ref="I23:K23"/>
    <mergeCell ref="C24:E24"/>
    <mergeCell ref="G24:H24"/>
    <mergeCell ref="I24:K24"/>
    <mergeCell ref="B29:H29"/>
    <mergeCell ref="I29:K29"/>
    <mergeCell ref="C25:E25"/>
    <mergeCell ref="G25:H25"/>
    <mergeCell ref="I25:K25"/>
    <mergeCell ref="C26:E26"/>
    <mergeCell ref="G26:H26"/>
    <mergeCell ref="I26:K26"/>
    <mergeCell ref="B27:E27"/>
    <mergeCell ref="G27:H27"/>
    <mergeCell ref="I27:K27"/>
    <mergeCell ref="B28:H28"/>
    <mergeCell ref="I28:K28"/>
    <mergeCell ref="B30:H30"/>
    <mergeCell ref="I30:K30"/>
    <mergeCell ref="I31:K31"/>
    <mergeCell ref="I32:K32"/>
    <mergeCell ref="B33:H33"/>
    <mergeCell ref="I33:K33"/>
    <mergeCell ref="B39:C40"/>
    <mergeCell ref="D39:E40"/>
    <mergeCell ref="F39:G40"/>
    <mergeCell ref="H39:K40"/>
    <mergeCell ref="B34:K34"/>
    <mergeCell ref="B35:C36"/>
    <mergeCell ref="D35:E36"/>
    <mergeCell ref="F35:G36"/>
    <mergeCell ref="H35:K36"/>
    <mergeCell ref="B37:C38"/>
    <mergeCell ref="D37:E38"/>
    <mergeCell ref="F37:G38"/>
    <mergeCell ref="H37:K38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FC21-B49B-4860-BB3D-37A15995AA9D}">
  <dimension ref="A1:U43"/>
  <sheetViews>
    <sheetView rightToLeft="1" view="pageBreakPreview" topLeftCell="A7" zoomScale="60" zoomScaleNormal="100" workbookViewId="0">
      <selection activeCell="Q23" sqref="Q23"/>
    </sheetView>
  </sheetViews>
  <sheetFormatPr defaultColWidth="9.140625" defaultRowHeight="22.5" x14ac:dyDescent="0.55000000000000004"/>
  <cols>
    <col min="1" max="1" width="0.7109375" style="28" customWidth="1"/>
    <col min="2" max="2" width="7.7109375" style="28" customWidth="1"/>
    <col min="3" max="3" width="30.7109375" style="28" customWidth="1"/>
    <col min="4" max="4" width="8.5703125" style="28" customWidth="1"/>
    <col min="5" max="5" width="21.28515625" style="28" customWidth="1"/>
    <col min="6" max="6" width="30.5703125" style="28" bestFit="1" customWidth="1"/>
    <col min="7" max="7" width="6.85546875" style="28" bestFit="1" customWidth="1"/>
    <col min="8" max="8" width="27.7109375" style="28" customWidth="1"/>
    <col min="9" max="9" width="4.140625" style="28" customWidth="1"/>
    <col min="10" max="10" width="52.85546875" style="28" customWidth="1"/>
    <col min="11" max="11" width="4.85546875" style="28" customWidth="1"/>
    <col min="12" max="12" width="13.28515625" style="28" bestFit="1" customWidth="1"/>
    <col min="13" max="13" width="9.140625" style="28"/>
    <col min="14" max="14" width="13.28515625" style="29" bestFit="1" customWidth="1"/>
    <col min="15" max="15" width="13.28515625" style="29" customWidth="1"/>
    <col min="16" max="16" width="16.5703125" style="29" bestFit="1" customWidth="1"/>
    <col min="17" max="17" width="9.140625" style="28"/>
    <col min="18" max="18" width="14.85546875" style="28" customWidth="1"/>
    <col min="19" max="19" width="12" style="28" bestFit="1" customWidth="1"/>
    <col min="20" max="20" width="10.85546875" style="28" bestFit="1" customWidth="1"/>
    <col min="21" max="21" width="2" style="28" bestFit="1" customWidth="1"/>
    <col min="22" max="16384" width="9.140625" style="28"/>
  </cols>
  <sheetData>
    <row r="1" spans="2:21" ht="23.25" thickBot="1" x14ac:dyDescent="0.6"/>
    <row r="2" spans="2:21" ht="24" x14ac:dyDescent="0.6">
      <c r="B2" s="30"/>
      <c r="C2" s="31"/>
      <c r="D2" s="31"/>
      <c r="E2" s="31"/>
      <c r="F2" s="31"/>
      <c r="G2" s="31"/>
      <c r="H2" s="188" t="s">
        <v>0</v>
      </c>
      <c r="I2" s="188"/>
      <c r="J2" s="189">
        <v>190</v>
      </c>
      <c r="K2" s="190"/>
      <c r="N2" s="32"/>
      <c r="O2" s="32"/>
      <c r="P2" s="32"/>
    </row>
    <row r="3" spans="2:21" ht="24" x14ac:dyDescent="0.6">
      <c r="B3" s="33"/>
      <c r="G3" s="191" t="s">
        <v>1</v>
      </c>
      <c r="H3" s="191"/>
      <c r="I3" s="191"/>
      <c r="J3" s="192" t="s">
        <v>61</v>
      </c>
      <c r="K3" s="193"/>
      <c r="N3" s="32"/>
      <c r="O3" s="32"/>
      <c r="P3" s="34"/>
    </row>
    <row r="4" spans="2:21" ht="24" x14ac:dyDescent="0.6">
      <c r="B4" s="194" t="s">
        <v>2</v>
      </c>
      <c r="C4" s="195"/>
      <c r="D4" s="195"/>
      <c r="E4" s="195"/>
      <c r="F4" s="195"/>
      <c r="G4" s="195"/>
      <c r="H4" s="195"/>
      <c r="I4" s="195"/>
      <c r="J4" s="195"/>
      <c r="K4" s="196"/>
      <c r="P4" s="34"/>
    </row>
    <row r="5" spans="2:21" x14ac:dyDescent="0.55000000000000004">
      <c r="B5" s="33"/>
      <c r="K5" s="35"/>
      <c r="P5" s="34"/>
    </row>
    <row r="6" spans="2:21" x14ac:dyDescent="0.55000000000000004">
      <c r="B6" s="33"/>
      <c r="K6" s="35"/>
      <c r="P6" s="34"/>
    </row>
    <row r="7" spans="2:21" ht="23.25" thickBot="1" x14ac:dyDescent="0.6">
      <c r="B7" s="183" t="s">
        <v>3</v>
      </c>
      <c r="C7" s="184"/>
      <c r="D7" s="184"/>
      <c r="E7" s="184"/>
      <c r="F7" s="184"/>
      <c r="G7" s="184"/>
      <c r="H7" s="184"/>
      <c r="I7" s="184"/>
      <c r="J7" s="184"/>
      <c r="K7" s="185"/>
      <c r="P7" s="34"/>
    </row>
    <row r="8" spans="2:21" ht="24" x14ac:dyDescent="0.55000000000000004">
      <c r="B8" s="179" t="s">
        <v>4</v>
      </c>
      <c r="C8" s="180"/>
      <c r="D8" s="181" t="s">
        <v>5</v>
      </c>
      <c r="E8" s="181"/>
      <c r="F8" s="36" t="s">
        <v>6</v>
      </c>
      <c r="G8" s="181" t="s">
        <v>39</v>
      </c>
      <c r="H8" s="181"/>
      <c r="I8" s="181"/>
      <c r="J8" s="181"/>
      <c r="K8" s="182"/>
      <c r="P8" s="34"/>
      <c r="T8" s="37"/>
    </row>
    <row r="9" spans="2:21" ht="24" x14ac:dyDescent="0.55000000000000004">
      <c r="B9" s="158" t="s">
        <v>53</v>
      </c>
      <c r="C9" s="159"/>
      <c r="D9" s="160" t="s">
        <v>67</v>
      </c>
      <c r="E9" s="160"/>
      <c r="F9" s="38" t="s">
        <v>7</v>
      </c>
      <c r="G9" s="186" t="s">
        <v>40</v>
      </c>
      <c r="H9" s="186"/>
      <c r="I9" s="186"/>
      <c r="J9" s="186"/>
      <c r="K9" s="187"/>
      <c r="P9" s="34"/>
      <c r="Q9" s="39"/>
      <c r="R9" s="39"/>
      <c r="T9" s="37"/>
    </row>
    <row r="10" spans="2:21" s="41" customFormat="1" ht="24" x14ac:dyDescent="0.55000000000000004">
      <c r="B10" s="158" t="s">
        <v>8</v>
      </c>
      <c r="C10" s="159"/>
      <c r="D10" s="160" t="s">
        <v>38</v>
      </c>
      <c r="E10" s="160"/>
      <c r="F10" s="38" t="s">
        <v>45</v>
      </c>
      <c r="G10" s="40" t="s">
        <v>50</v>
      </c>
      <c r="H10" s="38" t="s">
        <v>9</v>
      </c>
      <c r="I10" s="160" t="s">
        <v>51</v>
      </c>
      <c r="J10" s="160"/>
      <c r="K10" s="161"/>
      <c r="N10" s="32"/>
      <c r="O10" s="32"/>
      <c r="P10" s="42"/>
      <c r="R10" s="43"/>
      <c r="S10" s="37"/>
      <c r="T10" s="37"/>
      <c r="U10" s="28"/>
    </row>
    <row r="11" spans="2:21" s="41" customFormat="1" ht="24" x14ac:dyDescent="0.55000000000000004">
      <c r="B11" s="158" t="s">
        <v>10</v>
      </c>
      <c r="C11" s="159"/>
      <c r="D11" s="160" t="s">
        <v>49</v>
      </c>
      <c r="E11" s="160"/>
      <c r="F11" s="44" t="s">
        <v>46</v>
      </c>
      <c r="G11" s="40" t="s">
        <v>50</v>
      </c>
      <c r="H11" s="38" t="s">
        <v>11</v>
      </c>
      <c r="I11" s="160" t="s">
        <v>41</v>
      </c>
      <c r="J11" s="160"/>
      <c r="K11" s="161"/>
      <c r="N11" s="32"/>
      <c r="O11" s="32"/>
      <c r="P11" s="32"/>
      <c r="S11" s="28"/>
      <c r="T11" s="28"/>
      <c r="U11" s="28"/>
    </row>
    <row r="12" spans="2:21" ht="24" customHeight="1" x14ac:dyDescent="0.55000000000000004">
      <c r="B12" s="45" t="s">
        <v>58</v>
      </c>
      <c r="C12" s="46"/>
      <c r="D12" s="47"/>
      <c r="E12" s="47"/>
      <c r="F12" s="47"/>
      <c r="G12" s="164" t="s">
        <v>47</v>
      </c>
      <c r="H12" s="164"/>
      <c r="I12" s="165">
        <v>625000000</v>
      </c>
      <c r="J12" s="165"/>
      <c r="K12" s="48" t="s">
        <v>48</v>
      </c>
      <c r="Q12" s="39"/>
      <c r="R12" s="39"/>
      <c r="T12" s="37"/>
    </row>
    <row r="13" spans="2:21" ht="24" customHeight="1" x14ac:dyDescent="0.6">
      <c r="B13" s="49"/>
      <c r="C13" s="39"/>
      <c r="D13" s="50"/>
      <c r="E13" s="50"/>
      <c r="F13" s="50"/>
      <c r="G13" s="162" t="s">
        <v>54</v>
      </c>
      <c r="H13" s="162"/>
      <c r="I13" s="165">
        <v>881250000</v>
      </c>
      <c r="J13" s="165"/>
      <c r="K13" s="51" t="s">
        <v>48</v>
      </c>
      <c r="N13" s="32"/>
      <c r="O13" s="32"/>
      <c r="P13" s="32"/>
      <c r="Q13" s="39"/>
      <c r="R13" s="39"/>
      <c r="T13" s="37"/>
    </row>
    <row r="14" spans="2:21" ht="24" customHeight="1" x14ac:dyDescent="0.6">
      <c r="B14" s="166" t="s">
        <v>59</v>
      </c>
      <c r="C14" s="167"/>
      <c r="D14" s="167"/>
      <c r="E14" s="167"/>
      <c r="F14" s="167"/>
      <c r="G14" s="162" t="s">
        <v>44</v>
      </c>
      <c r="H14" s="162"/>
      <c r="I14" s="162"/>
      <c r="J14" s="162"/>
      <c r="K14" s="52"/>
      <c r="N14" s="32"/>
      <c r="O14" s="32"/>
      <c r="P14" s="34"/>
      <c r="Q14" s="39"/>
      <c r="R14" s="39"/>
    </row>
    <row r="15" spans="2:21" ht="24" customHeight="1" x14ac:dyDescent="0.55000000000000004">
      <c r="B15" s="166" t="s">
        <v>13</v>
      </c>
      <c r="C15" s="167"/>
      <c r="D15" s="167"/>
      <c r="E15" s="167"/>
      <c r="F15" s="167"/>
      <c r="G15" s="163" t="s">
        <v>43</v>
      </c>
      <c r="H15" s="163"/>
      <c r="I15" s="163"/>
      <c r="J15" s="163"/>
      <c r="K15" s="52"/>
      <c r="N15" s="32"/>
      <c r="O15" s="32"/>
      <c r="P15" s="34"/>
      <c r="Q15" s="39"/>
      <c r="R15" s="39"/>
    </row>
    <row r="16" spans="2:21" ht="24" customHeight="1" x14ac:dyDescent="0.55000000000000004">
      <c r="B16" s="166"/>
      <c r="C16" s="167"/>
      <c r="D16" s="167"/>
      <c r="E16" s="167"/>
      <c r="F16" s="167"/>
      <c r="G16" s="162" t="s">
        <v>12</v>
      </c>
      <c r="H16" s="162"/>
      <c r="I16" s="162"/>
      <c r="J16" s="162"/>
      <c r="K16" s="52"/>
      <c r="N16" s="32"/>
      <c r="O16" s="32"/>
      <c r="P16" s="34"/>
      <c r="Q16" s="39"/>
      <c r="R16" s="39"/>
    </row>
    <row r="17" spans="1:20" ht="24" customHeight="1" x14ac:dyDescent="0.55000000000000004">
      <c r="B17" s="53"/>
      <c r="G17" s="168"/>
      <c r="H17" s="168"/>
      <c r="I17" s="169"/>
      <c r="J17" s="169"/>
      <c r="K17" s="52"/>
      <c r="P17" s="34"/>
      <c r="Q17" s="39"/>
      <c r="R17" s="39"/>
      <c r="T17" s="37"/>
    </row>
    <row r="18" spans="1:20" x14ac:dyDescent="0.55000000000000004">
      <c r="B18" s="197"/>
      <c r="C18" s="198"/>
      <c r="D18" s="54"/>
      <c r="E18" s="54"/>
      <c r="F18" s="54"/>
      <c r="G18" s="54"/>
      <c r="H18" s="54"/>
      <c r="I18" s="54"/>
      <c r="J18" s="54"/>
      <c r="K18" s="55"/>
      <c r="P18" s="34"/>
      <c r="Q18" s="39"/>
      <c r="R18" s="39"/>
      <c r="S18" s="39"/>
      <c r="T18" s="39"/>
    </row>
    <row r="19" spans="1:20" ht="25.5" thickBot="1" x14ac:dyDescent="0.6">
      <c r="B19" s="199" t="s">
        <v>14</v>
      </c>
      <c r="C19" s="200"/>
      <c r="D19" s="200"/>
      <c r="E19" s="201"/>
      <c r="F19" s="58" t="s">
        <v>57</v>
      </c>
      <c r="G19" s="202" t="s">
        <v>16</v>
      </c>
      <c r="H19" s="203"/>
      <c r="I19" s="204" t="s">
        <v>17</v>
      </c>
      <c r="J19" s="205"/>
      <c r="K19" s="206"/>
      <c r="P19" s="34"/>
      <c r="Q19" s="39"/>
      <c r="R19" s="39"/>
      <c r="S19" s="39"/>
      <c r="T19" s="39"/>
    </row>
    <row r="20" spans="1:20" ht="30.75" thickBot="1" x14ac:dyDescent="0.6">
      <c r="B20" s="207" t="s">
        <v>18</v>
      </c>
      <c r="C20" s="208"/>
      <c r="D20" s="208"/>
      <c r="E20" s="209"/>
      <c r="F20" s="59">
        <f>G20+I20</f>
        <v>1065625000</v>
      </c>
      <c r="G20" s="210">
        <f>'ص و 1'!F18</f>
        <v>625000000</v>
      </c>
      <c r="H20" s="211"/>
      <c r="I20" s="212">
        <v>440625000</v>
      </c>
      <c r="J20" s="213"/>
      <c r="K20" s="214"/>
      <c r="P20" s="34"/>
      <c r="Q20" s="39"/>
      <c r="R20" s="39"/>
      <c r="S20" s="39"/>
      <c r="T20" s="39"/>
    </row>
    <row r="21" spans="1:20" x14ac:dyDescent="0.55000000000000004">
      <c r="B21" s="215" t="s">
        <v>19</v>
      </c>
      <c r="C21" s="216"/>
      <c r="D21" s="216"/>
      <c r="E21" s="216"/>
      <c r="F21" s="216"/>
      <c r="G21" s="216"/>
      <c r="H21" s="216"/>
      <c r="I21" s="216"/>
      <c r="J21" s="216"/>
      <c r="K21" s="217"/>
      <c r="P21" s="34"/>
      <c r="Q21" s="39"/>
      <c r="R21" s="39"/>
      <c r="S21" s="39"/>
      <c r="T21" s="39"/>
    </row>
    <row r="22" spans="1:20" x14ac:dyDescent="0.55000000000000004">
      <c r="B22" s="218"/>
      <c r="C22" s="219"/>
      <c r="D22" s="219"/>
      <c r="E22" s="219"/>
      <c r="F22" s="219"/>
      <c r="G22" s="219"/>
      <c r="H22" s="219"/>
      <c r="I22" s="219"/>
      <c r="J22" s="219"/>
      <c r="K22" s="220"/>
      <c r="P22" s="34"/>
      <c r="Q22" s="39"/>
      <c r="R22" s="39"/>
      <c r="S22" s="39"/>
      <c r="T22" s="39"/>
    </row>
    <row r="23" spans="1:20" s="63" customFormat="1" ht="59.25" customHeight="1" x14ac:dyDescent="0.6">
      <c r="A23" s="60"/>
      <c r="B23" s="61"/>
      <c r="C23" s="221" t="s">
        <v>20</v>
      </c>
      <c r="D23" s="221"/>
      <c r="E23" s="222"/>
      <c r="F23" s="62">
        <f>G23+I23</f>
        <v>0</v>
      </c>
      <c r="G23" s="223">
        <f>'[2]ص و 42'!F22</f>
        <v>0</v>
      </c>
      <c r="H23" s="224"/>
      <c r="I23" s="225">
        <f>I20*B23</f>
        <v>0</v>
      </c>
      <c r="J23" s="226"/>
      <c r="K23" s="227"/>
      <c r="N23" s="64"/>
      <c r="O23" s="64"/>
      <c r="P23" s="64"/>
      <c r="Q23" s="65"/>
      <c r="R23" s="65"/>
      <c r="S23" s="65"/>
      <c r="T23" s="65"/>
    </row>
    <row r="24" spans="1:20" s="63" customFormat="1" ht="59.25" customHeight="1" x14ac:dyDescent="0.6">
      <c r="A24" s="60">
        <v>0.1</v>
      </c>
      <c r="B24" s="66">
        <v>0.1</v>
      </c>
      <c r="C24" s="221" t="s">
        <v>21</v>
      </c>
      <c r="D24" s="221"/>
      <c r="E24" s="222"/>
      <c r="F24" s="62">
        <f t="shared" ref="F24:F27" si="0">G24+I24</f>
        <v>106562500</v>
      </c>
      <c r="G24" s="223">
        <f>'ص و 1'!F22</f>
        <v>62500000</v>
      </c>
      <c r="H24" s="224"/>
      <c r="I24" s="225">
        <f>I20*10/100</f>
        <v>44062500</v>
      </c>
      <c r="J24" s="226"/>
      <c r="K24" s="227"/>
      <c r="N24" s="64"/>
      <c r="O24" s="64"/>
      <c r="P24" s="64"/>
      <c r="Q24" s="65"/>
      <c r="R24" s="65"/>
      <c r="S24" s="65"/>
      <c r="T24" s="65"/>
    </row>
    <row r="25" spans="1:20" s="63" customFormat="1" ht="59.25" customHeight="1" x14ac:dyDescent="0.6">
      <c r="A25" s="60"/>
      <c r="B25" s="66"/>
      <c r="C25" s="221" t="s">
        <v>22</v>
      </c>
      <c r="D25" s="221"/>
      <c r="E25" s="222"/>
      <c r="F25" s="62">
        <f t="shared" si="0"/>
        <v>0</v>
      </c>
      <c r="G25" s="223">
        <f>'[2]ص و 42'!F24</f>
        <v>0</v>
      </c>
      <c r="H25" s="224"/>
      <c r="I25" s="225"/>
      <c r="J25" s="226"/>
      <c r="K25" s="227"/>
      <c r="N25" s="64"/>
      <c r="O25" s="64"/>
      <c r="P25" s="64"/>
    </row>
    <row r="26" spans="1:20" s="63" customFormat="1" ht="59.25" customHeight="1" x14ac:dyDescent="0.6">
      <c r="A26" s="60">
        <v>0.05</v>
      </c>
      <c r="B26" s="66">
        <v>0.05</v>
      </c>
      <c r="C26" s="221" t="s">
        <v>23</v>
      </c>
      <c r="D26" s="221"/>
      <c r="E26" s="222"/>
      <c r="F26" s="62">
        <f t="shared" si="0"/>
        <v>53281250</v>
      </c>
      <c r="G26" s="223">
        <f>'ص و 1'!F24</f>
        <v>31250000</v>
      </c>
      <c r="H26" s="224"/>
      <c r="I26" s="225">
        <f>I20*5/100</f>
        <v>22031250</v>
      </c>
      <c r="J26" s="226"/>
      <c r="K26" s="227"/>
      <c r="N26" s="64"/>
      <c r="O26" s="64"/>
      <c r="P26" s="64"/>
    </row>
    <row r="27" spans="1:20" s="63" customFormat="1" ht="59.25" customHeight="1" x14ac:dyDescent="0.6">
      <c r="A27" s="60"/>
      <c r="B27" s="61"/>
      <c r="C27" s="221" t="s">
        <v>24</v>
      </c>
      <c r="D27" s="221"/>
      <c r="E27" s="222"/>
      <c r="F27" s="62">
        <f t="shared" si="0"/>
        <v>0</v>
      </c>
      <c r="G27" s="223">
        <f>'[2]ص و 42'!F26</f>
        <v>0</v>
      </c>
      <c r="H27" s="224"/>
      <c r="I27" s="225"/>
      <c r="J27" s="226"/>
      <c r="K27" s="227"/>
      <c r="N27" s="64"/>
      <c r="O27" s="64"/>
      <c r="P27" s="64"/>
    </row>
    <row r="28" spans="1:20" s="63" customFormat="1" ht="59.25" customHeight="1" thickBot="1" x14ac:dyDescent="0.65">
      <c r="A28" s="60"/>
      <c r="B28" s="67"/>
      <c r="C28" s="228" t="s">
        <v>25</v>
      </c>
      <c r="D28" s="228"/>
      <c r="E28" s="229"/>
      <c r="F28" s="62">
        <v>0</v>
      </c>
      <c r="G28" s="223">
        <v>0</v>
      </c>
      <c r="H28" s="224"/>
      <c r="I28" s="230"/>
      <c r="J28" s="231"/>
      <c r="K28" s="232"/>
      <c r="N28" s="64"/>
      <c r="O28" s="64"/>
      <c r="P28" s="64"/>
    </row>
    <row r="29" spans="1:20" s="63" customFormat="1" ht="59.25" customHeight="1" thickBot="1" x14ac:dyDescent="0.65">
      <c r="B29" s="233" t="s">
        <v>26</v>
      </c>
      <c r="C29" s="234"/>
      <c r="D29" s="234"/>
      <c r="E29" s="235"/>
      <c r="F29" s="62">
        <f>SUM(F23:F28)</f>
        <v>159843750</v>
      </c>
      <c r="G29" s="236">
        <f t="shared" ref="G29" si="1">SUM(G23:G28)</f>
        <v>93750000</v>
      </c>
      <c r="H29" s="237"/>
      <c r="I29" s="238">
        <f>SUM(I23:I28)</f>
        <v>66093750</v>
      </c>
      <c r="J29" s="239"/>
      <c r="K29" s="240"/>
      <c r="N29" s="64"/>
      <c r="O29" s="64"/>
      <c r="P29" s="64"/>
    </row>
    <row r="30" spans="1:20" ht="41.25" customHeight="1" x14ac:dyDescent="0.65">
      <c r="B30" s="250" t="s">
        <v>27</v>
      </c>
      <c r="C30" s="251"/>
      <c r="D30" s="251"/>
      <c r="E30" s="251"/>
      <c r="F30" s="251"/>
      <c r="G30" s="251"/>
      <c r="H30" s="252"/>
      <c r="I30" s="253">
        <f>I20-I29</f>
        <v>374531250</v>
      </c>
      <c r="J30" s="254"/>
      <c r="K30" s="255"/>
    </row>
    <row r="31" spans="1:20" ht="41.25" customHeight="1" thickBot="1" x14ac:dyDescent="0.7">
      <c r="B31" s="256" t="s">
        <v>28</v>
      </c>
      <c r="C31" s="257"/>
      <c r="D31" s="257"/>
      <c r="E31" s="257"/>
      <c r="F31" s="257"/>
      <c r="G31" s="257"/>
      <c r="H31" s="258"/>
      <c r="I31" s="259">
        <f>I20*9%</f>
        <v>39656250</v>
      </c>
      <c r="J31" s="260"/>
      <c r="K31" s="261"/>
    </row>
    <row r="32" spans="1:20" s="46" customFormat="1" ht="41.25" customHeight="1" thickBot="1" x14ac:dyDescent="0.3">
      <c r="B32" s="262" t="s">
        <v>29</v>
      </c>
      <c r="C32" s="263"/>
      <c r="D32" s="263"/>
      <c r="E32" s="263"/>
      <c r="F32" s="263"/>
      <c r="G32" s="263"/>
      <c r="H32" s="264"/>
      <c r="I32" s="265">
        <f>I30+I31</f>
        <v>414187500</v>
      </c>
      <c r="J32" s="266"/>
      <c r="K32" s="267"/>
      <c r="N32" s="32"/>
      <c r="O32" s="32"/>
      <c r="P32" s="32"/>
    </row>
    <row r="33" spans="2:16" ht="41.25" customHeight="1" thickTop="1" thickBot="1" x14ac:dyDescent="0.6">
      <c r="B33" s="241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2:16" ht="41.25" customHeight="1" x14ac:dyDescent="0.55000000000000004">
      <c r="B34" s="244" t="s">
        <v>30</v>
      </c>
      <c r="C34" s="245"/>
      <c r="D34" s="245"/>
      <c r="E34" s="245"/>
      <c r="F34" s="245"/>
      <c r="G34" s="245"/>
      <c r="H34" s="245"/>
      <c r="I34" s="245"/>
      <c r="J34" s="245"/>
      <c r="K34" s="246"/>
    </row>
    <row r="35" spans="2:16" s="39" customFormat="1" ht="23.25" thickBot="1" x14ac:dyDescent="0.6">
      <c r="B35" s="247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2:16" ht="29.25" customHeight="1" x14ac:dyDescent="0.55000000000000004">
      <c r="B36" s="241" t="s">
        <v>55</v>
      </c>
      <c r="C36" s="242"/>
      <c r="D36" s="242"/>
      <c r="E36" s="242"/>
      <c r="F36" s="242"/>
      <c r="G36" s="242"/>
      <c r="H36" s="242"/>
      <c r="I36" s="242"/>
      <c r="J36" s="242"/>
      <c r="K36" s="243"/>
    </row>
    <row r="37" spans="2:16" ht="76.5" customHeight="1" x14ac:dyDescent="0.55000000000000004">
      <c r="B37" s="278" t="s">
        <v>56</v>
      </c>
      <c r="C37" s="279"/>
      <c r="D37" s="279"/>
      <c r="E37" s="279"/>
      <c r="F37" s="279"/>
      <c r="G37" s="279"/>
      <c r="H37" s="279"/>
      <c r="I37" s="279"/>
      <c r="J37" s="279"/>
      <c r="K37" s="280"/>
    </row>
    <row r="38" spans="2:16" s="56" customFormat="1" x14ac:dyDescent="0.55000000000000004">
      <c r="B38" s="268" t="s">
        <v>32</v>
      </c>
      <c r="C38" s="269"/>
      <c r="D38" s="272" t="s">
        <v>33</v>
      </c>
      <c r="E38" s="269"/>
      <c r="F38" s="272" t="s">
        <v>34</v>
      </c>
      <c r="G38" s="269"/>
      <c r="H38" s="272" t="s">
        <v>35</v>
      </c>
      <c r="I38" s="274"/>
      <c r="J38" s="274"/>
      <c r="K38" s="275"/>
      <c r="N38" s="57"/>
      <c r="O38" s="57"/>
      <c r="P38" s="57"/>
    </row>
    <row r="39" spans="2:16" s="56" customFormat="1" x14ac:dyDescent="0.55000000000000004">
      <c r="B39" s="270"/>
      <c r="C39" s="271"/>
      <c r="D39" s="273"/>
      <c r="E39" s="271"/>
      <c r="F39" s="273"/>
      <c r="G39" s="271"/>
      <c r="H39" s="273"/>
      <c r="I39" s="276"/>
      <c r="J39" s="276"/>
      <c r="K39" s="277"/>
      <c r="N39" s="57"/>
      <c r="O39" s="57"/>
      <c r="P39" s="57"/>
    </row>
    <row r="40" spans="2:16" s="56" customFormat="1" x14ac:dyDescent="0.55000000000000004">
      <c r="B40" s="281" t="s">
        <v>52</v>
      </c>
      <c r="C40" s="282"/>
      <c r="D40" s="283"/>
      <c r="E40" s="284"/>
      <c r="F40" s="283"/>
      <c r="G40" s="284"/>
      <c r="H40" s="283"/>
      <c r="I40" s="285"/>
      <c r="J40" s="285"/>
      <c r="K40" s="286"/>
      <c r="N40" s="57"/>
      <c r="O40" s="57"/>
      <c r="P40" s="57"/>
    </row>
    <row r="41" spans="2:16" s="56" customFormat="1" x14ac:dyDescent="0.55000000000000004">
      <c r="B41" s="281"/>
      <c r="C41" s="282"/>
      <c r="D41" s="283"/>
      <c r="E41" s="284"/>
      <c r="F41" s="283"/>
      <c r="G41" s="284"/>
      <c r="H41" s="283"/>
      <c r="I41" s="285"/>
      <c r="J41" s="285"/>
      <c r="K41" s="286"/>
      <c r="N41" s="57"/>
      <c r="O41" s="57"/>
      <c r="P41" s="57"/>
    </row>
    <row r="42" spans="2:16" s="56" customFormat="1" x14ac:dyDescent="0.55000000000000004">
      <c r="B42" s="281" t="s">
        <v>37</v>
      </c>
      <c r="C42" s="282"/>
      <c r="D42" s="289" t="s">
        <v>37</v>
      </c>
      <c r="E42" s="282"/>
      <c r="F42" s="289" t="s">
        <v>37</v>
      </c>
      <c r="G42" s="282"/>
      <c r="H42" s="289" t="s">
        <v>37</v>
      </c>
      <c r="I42" s="291"/>
      <c r="J42" s="291"/>
      <c r="K42" s="292"/>
      <c r="N42" s="57"/>
      <c r="O42" s="57"/>
      <c r="P42" s="57"/>
    </row>
    <row r="43" spans="2:16" s="56" customFormat="1" ht="47.25" customHeight="1" thickBot="1" x14ac:dyDescent="0.6">
      <c r="B43" s="287"/>
      <c r="C43" s="288"/>
      <c r="D43" s="290"/>
      <c r="E43" s="288"/>
      <c r="F43" s="290"/>
      <c r="G43" s="288"/>
      <c r="H43" s="290"/>
      <c r="I43" s="293"/>
      <c r="J43" s="293"/>
      <c r="K43" s="294"/>
      <c r="N43" s="57"/>
      <c r="O43" s="57"/>
      <c r="P43" s="57"/>
    </row>
  </sheetData>
  <mergeCells count="82">
    <mergeCell ref="B40:C41"/>
    <mergeCell ref="D40:E41"/>
    <mergeCell ref="F40:G41"/>
    <mergeCell ref="H40:K41"/>
    <mergeCell ref="B42:C43"/>
    <mergeCell ref="D42:E43"/>
    <mergeCell ref="F42:G43"/>
    <mergeCell ref="H42:K43"/>
    <mergeCell ref="B36:K36"/>
    <mergeCell ref="B38:C39"/>
    <mergeCell ref="D38:E39"/>
    <mergeCell ref="F38:G39"/>
    <mergeCell ref="H38:K39"/>
    <mergeCell ref="B37:K37"/>
    <mergeCell ref="B33:K33"/>
    <mergeCell ref="B34:K34"/>
    <mergeCell ref="B35:K35"/>
    <mergeCell ref="B30:H30"/>
    <mergeCell ref="I30:K30"/>
    <mergeCell ref="B31:H31"/>
    <mergeCell ref="I31:K31"/>
    <mergeCell ref="B32:H32"/>
    <mergeCell ref="I32:K32"/>
    <mergeCell ref="C28:E28"/>
    <mergeCell ref="G28:H28"/>
    <mergeCell ref="I28:K28"/>
    <mergeCell ref="B29:E29"/>
    <mergeCell ref="G29:H29"/>
    <mergeCell ref="I29:K29"/>
    <mergeCell ref="C26:E26"/>
    <mergeCell ref="G26:H26"/>
    <mergeCell ref="I26:K26"/>
    <mergeCell ref="C27:E27"/>
    <mergeCell ref="G27:H27"/>
    <mergeCell ref="I27:K27"/>
    <mergeCell ref="C24:E24"/>
    <mergeCell ref="G24:H24"/>
    <mergeCell ref="I24:K24"/>
    <mergeCell ref="C25:E25"/>
    <mergeCell ref="G25:H25"/>
    <mergeCell ref="I25:K25"/>
    <mergeCell ref="B20:E20"/>
    <mergeCell ref="G20:H20"/>
    <mergeCell ref="I20:K20"/>
    <mergeCell ref="B21:K22"/>
    <mergeCell ref="C23:E23"/>
    <mergeCell ref="G23:H23"/>
    <mergeCell ref="I23:K23"/>
    <mergeCell ref="G17:H17"/>
    <mergeCell ref="I17:J17"/>
    <mergeCell ref="B18:C18"/>
    <mergeCell ref="B19:E19"/>
    <mergeCell ref="G19:H19"/>
    <mergeCell ref="I19:K19"/>
    <mergeCell ref="B15:F15"/>
    <mergeCell ref="B16:F16"/>
    <mergeCell ref="G15:J15"/>
    <mergeCell ref="G16:J16"/>
    <mergeCell ref="G12:H12"/>
    <mergeCell ref="I12:J12"/>
    <mergeCell ref="G13:H13"/>
    <mergeCell ref="I13:J13"/>
    <mergeCell ref="B14:F14"/>
    <mergeCell ref="G14:J14"/>
    <mergeCell ref="B10:C10"/>
    <mergeCell ref="D10:E10"/>
    <mergeCell ref="I10:K10"/>
    <mergeCell ref="B11:C11"/>
    <mergeCell ref="D11:E11"/>
    <mergeCell ref="I11:K11"/>
    <mergeCell ref="B8:C8"/>
    <mergeCell ref="D8:E8"/>
    <mergeCell ref="G8:K8"/>
    <mergeCell ref="B9:C9"/>
    <mergeCell ref="D9:E9"/>
    <mergeCell ref="G9:K9"/>
    <mergeCell ref="B7:K7"/>
    <mergeCell ref="H2:I2"/>
    <mergeCell ref="J2:K2"/>
    <mergeCell ref="G3:I3"/>
    <mergeCell ref="J3:K3"/>
    <mergeCell ref="B4:K4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DAD1-F1F3-4A60-A740-13D0ACCAA90B}">
  <dimension ref="A2:U43"/>
  <sheetViews>
    <sheetView rightToLeft="1" topLeftCell="A7" zoomScale="60" zoomScaleNormal="60" workbookViewId="0">
      <selection activeCell="R25" sqref="R25"/>
    </sheetView>
  </sheetViews>
  <sheetFormatPr defaultColWidth="9.140625" defaultRowHeight="22.5" x14ac:dyDescent="0.55000000000000004"/>
  <cols>
    <col min="1" max="1" width="0.7109375" style="28" customWidth="1"/>
    <col min="2" max="2" width="7.7109375" style="28" customWidth="1"/>
    <col min="3" max="3" width="30.7109375" style="28" customWidth="1"/>
    <col min="4" max="4" width="8.5703125" style="28" customWidth="1"/>
    <col min="5" max="5" width="33.5703125" style="28" customWidth="1"/>
    <col min="6" max="6" width="34.42578125" style="28" customWidth="1"/>
    <col min="7" max="7" width="6.85546875" style="28" bestFit="1" customWidth="1"/>
    <col min="8" max="8" width="27.7109375" style="28" customWidth="1"/>
    <col min="9" max="9" width="4.140625" style="28" customWidth="1"/>
    <col min="10" max="10" width="21.28515625" style="28" customWidth="1"/>
    <col min="11" max="11" width="4.5703125" style="28" customWidth="1"/>
    <col min="12" max="12" width="13.28515625" style="28" bestFit="1" customWidth="1"/>
    <col min="13" max="13" width="9.140625" style="28"/>
    <col min="14" max="14" width="13.28515625" style="29" bestFit="1" customWidth="1"/>
    <col min="15" max="15" width="13.28515625" style="29" customWidth="1"/>
    <col min="16" max="16" width="16.5703125" style="29" bestFit="1" customWidth="1"/>
    <col min="17" max="17" width="9.140625" style="28"/>
    <col min="18" max="18" width="14.85546875" style="28" customWidth="1"/>
    <col min="19" max="19" width="12" style="28" bestFit="1" customWidth="1"/>
    <col min="20" max="20" width="10.85546875" style="28" bestFit="1" customWidth="1"/>
    <col min="21" max="21" width="2" style="28" bestFit="1" customWidth="1"/>
    <col min="22" max="16384" width="9.140625" style="28"/>
  </cols>
  <sheetData>
    <row r="2" spans="2:21" ht="24" x14ac:dyDescent="0.6">
      <c r="H2" s="191" t="s">
        <v>0</v>
      </c>
      <c r="I2" s="191"/>
      <c r="J2" s="192" t="s">
        <v>64</v>
      </c>
      <c r="K2" s="192"/>
      <c r="N2" s="32"/>
      <c r="O2" s="32"/>
      <c r="P2" s="32"/>
    </row>
    <row r="3" spans="2:21" ht="24" x14ac:dyDescent="0.6">
      <c r="G3" s="191" t="s">
        <v>1</v>
      </c>
      <c r="H3" s="191"/>
      <c r="I3" s="191"/>
      <c r="J3" s="192" t="s">
        <v>41</v>
      </c>
      <c r="K3" s="192"/>
      <c r="N3" s="32"/>
      <c r="O3" s="32"/>
      <c r="P3" s="34"/>
    </row>
    <row r="4" spans="2:21" ht="33.75" x14ac:dyDescent="0.85">
      <c r="B4" s="298" t="s">
        <v>2</v>
      </c>
      <c r="C4" s="298"/>
      <c r="D4" s="298"/>
      <c r="E4" s="298"/>
      <c r="F4" s="298"/>
      <c r="G4" s="298"/>
      <c r="H4" s="298"/>
      <c r="I4" s="298"/>
      <c r="J4" s="298"/>
      <c r="K4" s="298"/>
      <c r="P4" s="34"/>
    </row>
    <row r="5" spans="2:21" x14ac:dyDescent="0.55000000000000004">
      <c r="P5" s="34"/>
    </row>
    <row r="6" spans="2:21" ht="23.25" thickBot="1" x14ac:dyDescent="0.6">
      <c r="P6" s="34"/>
    </row>
    <row r="7" spans="2:21" x14ac:dyDescent="0.55000000000000004">
      <c r="B7" s="295" t="s">
        <v>3</v>
      </c>
      <c r="C7" s="296"/>
      <c r="D7" s="296"/>
      <c r="E7" s="296"/>
      <c r="F7" s="296"/>
      <c r="G7" s="296"/>
      <c r="H7" s="296"/>
      <c r="I7" s="296"/>
      <c r="J7" s="296"/>
      <c r="K7" s="297"/>
      <c r="P7" s="34"/>
    </row>
    <row r="8" spans="2:21" ht="24" x14ac:dyDescent="0.55000000000000004">
      <c r="B8" s="158" t="s">
        <v>4</v>
      </c>
      <c r="C8" s="159"/>
      <c r="D8" s="160" t="s">
        <v>5</v>
      </c>
      <c r="E8" s="160"/>
      <c r="F8" s="38" t="s">
        <v>6</v>
      </c>
      <c r="G8" s="160" t="s">
        <v>39</v>
      </c>
      <c r="H8" s="160"/>
      <c r="I8" s="160"/>
      <c r="J8" s="160"/>
      <c r="K8" s="161"/>
      <c r="P8" s="34"/>
      <c r="T8" s="37"/>
    </row>
    <row r="9" spans="2:21" ht="24" x14ac:dyDescent="0.55000000000000004">
      <c r="B9" s="158" t="s">
        <v>53</v>
      </c>
      <c r="C9" s="159"/>
      <c r="D9" s="160" t="s">
        <v>67</v>
      </c>
      <c r="E9" s="160"/>
      <c r="F9" s="38" t="s">
        <v>7</v>
      </c>
      <c r="G9" s="186" t="s">
        <v>40</v>
      </c>
      <c r="H9" s="186"/>
      <c r="I9" s="186"/>
      <c r="J9" s="186"/>
      <c r="K9" s="187"/>
      <c r="P9" s="34"/>
      <c r="Q9" s="39"/>
      <c r="R9" s="39"/>
      <c r="T9" s="37"/>
    </row>
    <row r="10" spans="2:21" s="41" customFormat="1" ht="24" x14ac:dyDescent="0.55000000000000004">
      <c r="B10" s="158" t="s">
        <v>8</v>
      </c>
      <c r="C10" s="159"/>
      <c r="D10" s="160" t="s">
        <v>38</v>
      </c>
      <c r="E10" s="160"/>
      <c r="F10" s="38" t="s">
        <v>45</v>
      </c>
      <c r="G10" s="40" t="s">
        <v>50</v>
      </c>
      <c r="H10" s="38" t="s">
        <v>9</v>
      </c>
      <c r="I10" s="160" t="s">
        <v>51</v>
      </c>
      <c r="J10" s="160"/>
      <c r="K10" s="161"/>
      <c r="N10" s="32"/>
      <c r="O10" s="32"/>
      <c r="P10" s="42"/>
      <c r="R10" s="43"/>
      <c r="S10" s="37"/>
      <c r="T10" s="37"/>
      <c r="U10" s="28"/>
    </row>
    <row r="11" spans="2:21" s="41" customFormat="1" ht="24" x14ac:dyDescent="0.55000000000000004">
      <c r="B11" s="158" t="s">
        <v>10</v>
      </c>
      <c r="C11" s="159"/>
      <c r="D11" s="160" t="s">
        <v>49</v>
      </c>
      <c r="E11" s="160"/>
      <c r="F11" s="44" t="s">
        <v>46</v>
      </c>
      <c r="G11" s="40" t="s">
        <v>50</v>
      </c>
      <c r="H11" s="38" t="s">
        <v>11</v>
      </c>
      <c r="I11" s="160" t="s">
        <v>41</v>
      </c>
      <c r="J11" s="160"/>
      <c r="K11" s="161"/>
      <c r="N11" s="32"/>
      <c r="O11" s="32"/>
      <c r="P11" s="32"/>
      <c r="S11" s="28"/>
      <c r="T11" s="28"/>
      <c r="U11" s="28"/>
    </row>
    <row r="12" spans="2:21" ht="24" customHeight="1" x14ac:dyDescent="0.55000000000000004">
      <c r="B12" s="45" t="s">
        <v>58</v>
      </c>
      <c r="C12" s="46"/>
      <c r="D12" s="47"/>
      <c r="E12" s="47"/>
      <c r="F12" s="47"/>
      <c r="G12" s="164" t="s">
        <v>47</v>
      </c>
      <c r="H12" s="164"/>
      <c r="I12" s="165">
        <v>625000000</v>
      </c>
      <c r="J12" s="165"/>
      <c r="K12" s="48" t="s">
        <v>48</v>
      </c>
      <c r="Q12" s="39"/>
      <c r="R12" s="39"/>
      <c r="T12" s="37"/>
    </row>
    <row r="13" spans="2:21" ht="24" customHeight="1" x14ac:dyDescent="0.6">
      <c r="B13" s="49"/>
      <c r="C13" s="39"/>
      <c r="D13" s="50"/>
      <c r="E13" s="50"/>
      <c r="F13" s="50"/>
      <c r="G13" s="162" t="s">
        <v>54</v>
      </c>
      <c r="H13" s="162"/>
      <c r="I13" s="165">
        <v>881250000</v>
      </c>
      <c r="J13" s="165"/>
      <c r="K13" s="51" t="s">
        <v>48</v>
      </c>
      <c r="N13" s="32"/>
      <c r="O13" s="32"/>
      <c r="P13" s="32"/>
      <c r="Q13" s="39"/>
      <c r="R13" s="39"/>
      <c r="T13" s="37"/>
    </row>
    <row r="14" spans="2:21" ht="24" customHeight="1" x14ac:dyDescent="0.55000000000000004">
      <c r="B14" s="166" t="s">
        <v>63</v>
      </c>
      <c r="C14" s="167"/>
      <c r="D14" s="167"/>
      <c r="E14" s="167"/>
      <c r="F14" s="167"/>
      <c r="G14" s="299" t="s">
        <v>44</v>
      </c>
      <c r="H14" s="299"/>
      <c r="I14" s="299"/>
      <c r="J14" s="299"/>
      <c r="K14" s="52"/>
      <c r="N14" s="32"/>
      <c r="O14" s="32"/>
      <c r="P14" s="34"/>
      <c r="Q14" s="39"/>
      <c r="R14" s="39"/>
    </row>
    <row r="15" spans="2:21" ht="24" customHeight="1" x14ac:dyDescent="0.55000000000000004">
      <c r="B15" s="166" t="s">
        <v>13</v>
      </c>
      <c r="C15" s="167"/>
      <c r="D15" s="167"/>
      <c r="E15" s="167"/>
      <c r="F15" s="167"/>
      <c r="G15" s="299" t="s">
        <v>43</v>
      </c>
      <c r="H15" s="299"/>
      <c r="I15" s="299"/>
      <c r="J15" s="299"/>
      <c r="K15" s="52"/>
      <c r="N15" s="32"/>
      <c r="O15" s="32"/>
      <c r="P15" s="34"/>
      <c r="Q15" s="39"/>
      <c r="R15" s="39"/>
    </row>
    <row r="16" spans="2:21" ht="24" customHeight="1" x14ac:dyDescent="0.55000000000000004">
      <c r="B16" s="166"/>
      <c r="C16" s="167"/>
      <c r="D16" s="167"/>
      <c r="E16" s="167"/>
      <c r="F16" s="167"/>
      <c r="G16" s="299" t="s">
        <v>12</v>
      </c>
      <c r="H16" s="299"/>
      <c r="I16" s="299"/>
      <c r="J16" s="299"/>
      <c r="K16" s="52"/>
      <c r="N16" s="32"/>
      <c r="O16" s="32"/>
      <c r="P16" s="34"/>
      <c r="Q16" s="39"/>
      <c r="R16" s="39"/>
    </row>
    <row r="17" spans="1:20" ht="24" customHeight="1" x14ac:dyDescent="0.55000000000000004">
      <c r="B17" s="53"/>
      <c r="G17" s="168"/>
      <c r="H17" s="168"/>
      <c r="I17" s="169"/>
      <c r="J17" s="169"/>
      <c r="K17" s="52"/>
      <c r="P17" s="34"/>
      <c r="Q17" s="39"/>
      <c r="R17" s="39"/>
      <c r="T17" s="37"/>
    </row>
    <row r="18" spans="1:20" x14ac:dyDescent="0.55000000000000004">
      <c r="B18" s="197"/>
      <c r="C18" s="198"/>
      <c r="D18" s="54"/>
      <c r="E18" s="54"/>
      <c r="F18" s="54"/>
      <c r="G18" s="54"/>
      <c r="H18" s="54"/>
      <c r="I18" s="54"/>
      <c r="J18" s="54"/>
      <c r="K18" s="55"/>
      <c r="P18" s="34"/>
      <c r="Q18" s="39"/>
      <c r="R18" s="39"/>
      <c r="S18" s="39"/>
      <c r="T18" s="39"/>
    </row>
    <row r="19" spans="1:20" ht="25.5" thickBot="1" x14ac:dyDescent="0.6">
      <c r="B19" s="199" t="s">
        <v>14</v>
      </c>
      <c r="C19" s="200"/>
      <c r="D19" s="200"/>
      <c r="E19" s="201"/>
      <c r="F19" s="58" t="s">
        <v>57</v>
      </c>
      <c r="G19" s="202" t="s">
        <v>16</v>
      </c>
      <c r="H19" s="203"/>
      <c r="I19" s="204" t="s">
        <v>17</v>
      </c>
      <c r="J19" s="205"/>
      <c r="K19" s="206"/>
      <c r="P19" s="34"/>
      <c r="Q19" s="39"/>
      <c r="R19" s="39"/>
      <c r="S19" s="39"/>
      <c r="T19" s="39"/>
    </row>
    <row r="20" spans="1:20" ht="30.75" thickBot="1" x14ac:dyDescent="0.6">
      <c r="B20" s="207" t="s">
        <v>18</v>
      </c>
      <c r="C20" s="208"/>
      <c r="D20" s="208"/>
      <c r="E20" s="209"/>
      <c r="F20" s="59">
        <f>G20+I20</f>
        <v>1506250000</v>
      </c>
      <c r="G20" s="210">
        <f>'ص و 2'!F20</f>
        <v>1065625000</v>
      </c>
      <c r="H20" s="211"/>
      <c r="I20" s="212">
        <v>440625000</v>
      </c>
      <c r="J20" s="213"/>
      <c r="K20" s="214"/>
      <c r="P20" s="34"/>
      <c r="Q20" s="39"/>
      <c r="R20" s="39"/>
      <c r="S20" s="39"/>
      <c r="T20" s="39"/>
    </row>
    <row r="21" spans="1:20" x14ac:dyDescent="0.55000000000000004">
      <c r="B21" s="215" t="s">
        <v>19</v>
      </c>
      <c r="C21" s="216"/>
      <c r="D21" s="216"/>
      <c r="E21" s="216"/>
      <c r="F21" s="216"/>
      <c r="G21" s="216"/>
      <c r="H21" s="216"/>
      <c r="I21" s="216"/>
      <c r="J21" s="216"/>
      <c r="K21" s="217"/>
      <c r="P21" s="34"/>
      <c r="Q21" s="39"/>
      <c r="R21" s="39"/>
      <c r="S21" s="39"/>
      <c r="T21" s="39"/>
    </row>
    <row r="22" spans="1:20" x14ac:dyDescent="0.55000000000000004">
      <c r="B22" s="218"/>
      <c r="C22" s="219"/>
      <c r="D22" s="219"/>
      <c r="E22" s="219"/>
      <c r="F22" s="219"/>
      <c r="G22" s="219"/>
      <c r="H22" s="219"/>
      <c r="I22" s="219"/>
      <c r="J22" s="219"/>
      <c r="K22" s="220"/>
      <c r="P22" s="34"/>
      <c r="Q22" s="39"/>
      <c r="R22" s="39"/>
      <c r="S22" s="39"/>
      <c r="T22" s="39"/>
    </row>
    <row r="23" spans="1:20" s="63" customFormat="1" ht="59.25" customHeight="1" x14ac:dyDescent="0.6">
      <c r="A23" s="60"/>
      <c r="B23" s="61"/>
      <c r="C23" s="221" t="s">
        <v>20</v>
      </c>
      <c r="D23" s="221"/>
      <c r="E23" s="222"/>
      <c r="F23" s="62">
        <f>G23+I23</f>
        <v>0</v>
      </c>
      <c r="G23" s="223">
        <f>'[2]ص و 42'!F22</f>
        <v>0</v>
      </c>
      <c r="H23" s="224"/>
      <c r="I23" s="225">
        <f>I20*B23</f>
        <v>0</v>
      </c>
      <c r="J23" s="226"/>
      <c r="K23" s="227"/>
      <c r="N23" s="64"/>
      <c r="O23" s="64"/>
      <c r="P23" s="64"/>
      <c r="Q23" s="65"/>
      <c r="R23" s="65"/>
      <c r="S23" s="65"/>
      <c r="T23" s="65"/>
    </row>
    <row r="24" spans="1:20" s="63" customFormat="1" ht="59.25" customHeight="1" x14ac:dyDescent="0.6">
      <c r="A24" s="60">
        <v>0.1</v>
      </c>
      <c r="B24" s="66">
        <v>0.1</v>
      </c>
      <c r="C24" s="221" t="s">
        <v>21</v>
      </c>
      <c r="D24" s="221"/>
      <c r="E24" s="222"/>
      <c r="F24" s="62">
        <f>G24+I24</f>
        <v>0</v>
      </c>
      <c r="G24" s="223">
        <v>0</v>
      </c>
      <c r="H24" s="224"/>
      <c r="I24" s="225">
        <v>0</v>
      </c>
      <c r="J24" s="226"/>
      <c r="K24" s="227"/>
      <c r="N24" s="64"/>
      <c r="O24" s="64"/>
      <c r="P24" s="64"/>
      <c r="Q24" s="65"/>
      <c r="R24" s="65"/>
      <c r="S24" s="65"/>
      <c r="T24" s="65"/>
    </row>
    <row r="25" spans="1:20" s="63" customFormat="1" ht="59.25" customHeight="1" x14ac:dyDescent="0.6">
      <c r="A25" s="60"/>
      <c r="B25" s="66"/>
      <c r="C25" s="221" t="s">
        <v>22</v>
      </c>
      <c r="D25" s="221"/>
      <c r="E25" s="222"/>
      <c r="F25" s="62">
        <f t="shared" ref="F25:F27" si="0">G25+I25</f>
        <v>0</v>
      </c>
      <c r="G25" s="223">
        <f>'[2]ص و 42'!F24</f>
        <v>0</v>
      </c>
      <c r="H25" s="224"/>
      <c r="I25" s="225">
        <v>0</v>
      </c>
      <c r="J25" s="226"/>
      <c r="K25" s="227"/>
      <c r="N25" s="64"/>
      <c r="O25" s="64"/>
      <c r="P25" s="64"/>
    </row>
    <row r="26" spans="1:20" s="63" customFormat="1" ht="59.25" customHeight="1" x14ac:dyDescent="0.6">
      <c r="A26" s="60">
        <v>0.05</v>
      </c>
      <c r="B26" s="66">
        <v>0.05</v>
      </c>
      <c r="C26" s="221" t="s">
        <v>23</v>
      </c>
      <c r="D26" s="221"/>
      <c r="E26" s="222"/>
      <c r="F26" s="62">
        <f t="shared" si="0"/>
        <v>75312500</v>
      </c>
      <c r="G26" s="223">
        <f>'ص و 2'!F26</f>
        <v>53281250</v>
      </c>
      <c r="H26" s="224"/>
      <c r="I26" s="225">
        <f>I20*5/100</f>
        <v>22031250</v>
      </c>
      <c r="J26" s="226"/>
      <c r="K26" s="227"/>
      <c r="N26" s="64"/>
      <c r="O26" s="64"/>
      <c r="P26" s="64"/>
    </row>
    <row r="27" spans="1:20" s="63" customFormat="1" ht="59.25" customHeight="1" x14ac:dyDescent="0.6">
      <c r="A27" s="60"/>
      <c r="B27" s="61"/>
      <c r="C27" s="221" t="s">
        <v>24</v>
      </c>
      <c r="D27" s="221"/>
      <c r="E27" s="222"/>
      <c r="F27" s="62">
        <f t="shared" si="0"/>
        <v>0</v>
      </c>
      <c r="G27" s="223">
        <f>'[2]ص و 42'!F26</f>
        <v>0</v>
      </c>
      <c r="H27" s="224"/>
      <c r="I27" s="225"/>
      <c r="J27" s="226"/>
      <c r="K27" s="227"/>
      <c r="N27" s="64"/>
      <c r="O27" s="64"/>
      <c r="P27" s="64"/>
    </row>
    <row r="28" spans="1:20" s="63" customFormat="1" ht="59.25" customHeight="1" x14ac:dyDescent="0.6">
      <c r="A28" s="60"/>
      <c r="B28" s="67"/>
      <c r="C28" s="300" t="s">
        <v>25</v>
      </c>
      <c r="D28" s="300"/>
      <c r="E28" s="301"/>
      <c r="F28" s="68">
        <v>0</v>
      </c>
      <c r="G28" s="302">
        <v>0</v>
      </c>
      <c r="H28" s="303"/>
      <c r="I28" s="304"/>
      <c r="J28" s="305"/>
      <c r="K28" s="306"/>
      <c r="N28" s="64"/>
      <c r="O28" s="64"/>
      <c r="P28" s="64"/>
    </row>
    <row r="29" spans="1:20" s="63" customFormat="1" ht="59.25" customHeight="1" x14ac:dyDescent="0.6">
      <c r="B29" s="307" t="s">
        <v>26</v>
      </c>
      <c r="C29" s="308"/>
      <c r="D29" s="308"/>
      <c r="E29" s="308"/>
      <c r="F29" s="62">
        <f>SUM(F23:F28)</f>
        <v>75312500</v>
      </c>
      <c r="G29" s="309">
        <f t="shared" ref="G29" si="1">SUM(G23:G28)</f>
        <v>53281250</v>
      </c>
      <c r="H29" s="309"/>
      <c r="I29" s="310">
        <f>SUM(I23:I28)</f>
        <v>22031250</v>
      </c>
      <c r="J29" s="310"/>
      <c r="K29" s="311"/>
      <c r="N29" s="64"/>
      <c r="O29" s="64"/>
      <c r="P29" s="64"/>
    </row>
    <row r="30" spans="1:20" ht="41.25" customHeight="1" x14ac:dyDescent="0.65">
      <c r="B30" s="312" t="s">
        <v>27</v>
      </c>
      <c r="C30" s="313"/>
      <c r="D30" s="313"/>
      <c r="E30" s="313"/>
      <c r="F30" s="313"/>
      <c r="G30" s="313"/>
      <c r="H30" s="314"/>
      <c r="I30" s="315">
        <f>I20-I29</f>
        <v>418593750</v>
      </c>
      <c r="J30" s="316"/>
      <c r="K30" s="317"/>
    </row>
    <row r="31" spans="1:20" ht="41.25" customHeight="1" thickBot="1" x14ac:dyDescent="0.7">
      <c r="B31" s="256" t="s">
        <v>28</v>
      </c>
      <c r="C31" s="257"/>
      <c r="D31" s="257"/>
      <c r="E31" s="257"/>
      <c r="F31" s="257"/>
      <c r="G31" s="257"/>
      <c r="H31" s="258"/>
      <c r="I31" s="259">
        <f>I20*9%</f>
        <v>39656250</v>
      </c>
      <c r="J31" s="260"/>
      <c r="K31" s="261"/>
    </row>
    <row r="32" spans="1:20" s="46" customFormat="1" ht="41.25" customHeight="1" thickBot="1" x14ac:dyDescent="0.3">
      <c r="B32" s="318" t="s">
        <v>29</v>
      </c>
      <c r="C32" s="319"/>
      <c r="D32" s="319"/>
      <c r="E32" s="319"/>
      <c r="F32" s="319"/>
      <c r="G32" s="319"/>
      <c r="H32" s="320"/>
      <c r="I32" s="265">
        <f>I30+I31</f>
        <v>458250000</v>
      </c>
      <c r="J32" s="266"/>
      <c r="K32" s="267"/>
      <c r="N32" s="32"/>
      <c r="O32" s="32"/>
      <c r="P32" s="32"/>
    </row>
    <row r="33" spans="2:16" ht="41.25" customHeight="1" thickTop="1" thickBot="1" x14ac:dyDescent="0.6">
      <c r="B33" s="241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2:16" ht="26.25" customHeight="1" x14ac:dyDescent="0.55000000000000004">
      <c r="B34" s="244" t="s">
        <v>30</v>
      </c>
      <c r="C34" s="245"/>
      <c r="D34" s="245"/>
      <c r="E34" s="245"/>
      <c r="F34" s="245"/>
      <c r="G34" s="245"/>
      <c r="H34" s="245"/>
      <c r="I34" s="245"/>
      <c r="J34" s="245"/>
      <c r="K34" s="246"/>
    </row>
    <row r="35" spans="2:16" ht="29.25" customHeight="1" x14ac:dyDescent="0.55000000000000004">
      <c r="B35" s="321" t="s">
        <v>62</v>
      </c>
      <c r="C35" s="322"/>
      <c r="D35" s="322"/>
      <c r="E35" s="322"/>
      <c r="F35" s="322"/>
      <c r="G35" s="322"/>
      <c r="H35" s="322"/>
      <c r="I35" s="322"/>
      <c r="J35" s="322"/>
      <c r="K35" s="323"/>
    </row>
    <row r="36" spans="2:16" ht="24" customHeight="1" x14ac:dyDescent="0.55000000000000004">
      <c r="B36" s="321" t="s">
        <v>66</v>
      </c>
      <c r="C36" s="322"/>
      <c r="D36" s="322"/>
      <c r="E36" s="322"/>
      <c r="F36" s="322"/>
      <c r="G36" s="322"/>
      <c r="H36" s="322"/>
      <c r="I36" s="322"/>
      <c r="J36" s="322"/>
      <c r="K36" s="323"/>
    </row>
    <row r="37" spans="2:16" ht="44.25" customHeight="1" thickBot="1" x14ac:dyDescent="0.6">
      <c r="B37" s="324" t="s">
        <v>65</v>
      </c>
      <c r="C37" s="325"/>
      <c r="D37" s="325"/>
      <c r="E37" s="325"/>
      <c r="F37" s="325"/>
      <c r="G37" s="325"/>
      <c r="H37" s="325"/>
      <c r="I37" s="325"/>
      <c r="J37" s="325"/>
      <c r="K37" s="326"/>
    </row>
    <row r="38" spans="2:16" s="56" customFormat="1" x14ac:dyDescent="0.55000000000000004">
      <c r="B38" s="270" t="s">
        <v>32</v>
      </c>
      <c r="C38" s="271"/>
      <c r="D38" s="273" t="s">
        <v>33</v>
      </c>
      <c r="E38" s="271"/>
      <c r="F38" s="273" t="s">
        <v>34</v>
      </c>
      <c r="G38" s="271"/>
      <c r="H38" s="273" t="s">
        <v>35</v>
      </c>
      <c r="I38" s="276"/>
      <c r="J38" s="276"/>
      <c r="K38" s="277"/>
      <c r="N38" s="57"/>
      <c r="O38" s="57"/>
      <c r="P38" s="57"/>
    </row>
    <row r="39" spans="2:16" s="56" customFormat="1" x14ac:dyDescent="0.55000000000000004">
      <c r="B39" s="270"/>
      <c r="C39" s="271"/>
      <c r="D39" s="273"/>
      <c r="E39" s="271"/>
      <c r="F39" s="273"/>
      <c r="G39" s="271"/>
      <c r="H39" s="273"/>
      <c r="I39" s="276"/>
      <c r="J39" s="276"/>
      <c r="K39" s="277"/>
      <c r="N39" s="57"/>
      <c r="O39" s="57"/>
      <c r="P39" s="57"/>
    </row>
    <row r="40" spans="2:16" s="56" customFormat="1" x14ac:dyDescent="0.55000000000000004">
      <c r="B40" s="281" t="s">
        <v>52</v>
      </c>
      <c r="C40" s="282"/>
      <c r="D40" s="283"/>
      <c r="E40" s="284"/>
      <c r="F40" s="283"/>
      <c r="G40" s="284"/>
      <c r="H40" s="283"/>
      <c r="I40" s="285"/>
      <c r="J40" s="285"/>
      <c r="K40" s="286"/>
      <c r="N40" s="57"/>
      <c r="O40" s="57"/>
      <c r="P40" s="57"/>
    </row>
    <row r="41" spans="2:16" s="56" customFormat="1" x14ac:dyDescent="0.55000000000000004">
      <c r="B41" s="281"/>
      <c r="C41" s="282"/>
      <c r="D41" s="283"/>
      <c r="E41" s="284"/>
      <c r="F41" s="283"/>
      <c r="G41" s="284"/>
      <c r="H41" s="283"/>
      <c r="I41" s="285"/>
      <c r="J41" s="285"/>
      <c r="K41" s="286"/>
      <c r="N41" s="57"/>
      <c r="O41" s="57"/>
      <c r="P41" s="57"/>
    </row>
    <row r="42" spans="2:16" s="56" customFormat="1" x14ac:dyDescent="0.55000000000000004">
      <c r="B42" s="281" t="s">
        <v>37</v>
      </c>
      <c r="C42" s="282"/>
      <c r="D42" s="289" t="s">
        <v>37</v>
      </c>
      <c r="E42" s="282"/>
      <c r="F42" s="289" t="s">
        <v>37</v>
      </c>
      <c r="G42" s="282"/>
      <c r="H42" s="289" t="s">
        <v>37</v>
      </c>
      <c r="I42" s="291"/>
      <c r="J42" s="291"/>
      <c r="K42" s="292"/>
      <c r="N42" s="57"/>
      <c r="O42" s="57"/>
      <c r="P42" s="57"/>
    </row>
    <row r="43" spans="2:16" s="56" customFormat="1" ht="47.25" customHeight="1" thickBot="1" x14ac:dyDescent="0.6">
      <c r="B43" s="287"/>
      <c r="C43" s="288"/>
      <c r="D43" s="290"/>
      <c r="E43" s="288"/>
      <c r="F43" s="290"/>
      <c r="G43" s="288"/>
      <c r="H43" s="290"/>
      <c r="I43" s="293"/>
      <c r="J43" s="293"/>
      <c r="K43" s="294"/>
      <c r="N43" s="57"/>
      <c r="O43" s="57"/>
      <c r="P43" s="57"/>
    </row>
  </sheetData>
  <mergeCells count="82">
    <mergeCell ref="B42:C43"/>
    <mergeCell ref="D42:E43"/>
    <mergeCell ref="F42:G43"/>
    <mergeCell ref="H42:K43"/>
    <mergeCell ref="B36:K36"/>
    <mergeCell ref="B38:C39"/>
    <mergeCell ref="D38:E39"/>
    <mergeCell ref="F38:G39"/>
    <mergeCell ref="H38:K39"/>
    <mergeCell ref="B40:C41"/>
    <mergeCell ref="D40:E41"/>
    <mergeCell ref="F40:G41"/>
    <mergeCell ref="H40:K41"/>
    <mergeCell ref="B37:K37"/>
    <mergeCell ref="B32:H32"/>
    <mergeCell ref="I32:K32"/>
    <mergeCell ref="B33:K33"/>
    <mergeCell ref="B35:K35"/>
    <mergeCell ref="B34:K34"/>
    <mergeCell ref="B31:H31"/>
    <mergeCell ref="I31:K31"/>
    <mergeCell ref="C27:E27"/>
    <mergeCell ref="G27:H27"/>
    <mergeCell ref="I27:K27"/>
    <mergeCell ref="C28:E28"/>
    <mergeCell ref="G28:H28"/>
    <mergeCell ref="I28:K28"/>
    <mergeCell ref="B29:E29"/>
    <mergeCell ref="G29:H29"/>
    <mergeCell ref="I29:K29"/>
    <mergeCell ref="B30:H30"/>
    <mergeCell ref="I30:K30"/>
    <mergeCell ref="C25:E25"/>
    <mergeCell ref="G25:H25"/>
    <mergeCell ref="I25:K25"/>
    <mergeCell ref="C26:E26"/>
    <mergeCell ref="G26:H26"/>
    <mergeCell ref="I26:K26"/>
    <mergeCell ref="B21:K22"/>
    <mergeCell ref="C23:E23"/>
    <mergeCell ref="G23:H23"/>
    <mergeCell ref="I23:K23"/>
    <mergeCell ref="C24:E24"/>
    <mergeCell ref="G24:H24"/>
    <mergeCell ref="I24:K24"/>
    <mergeCell ref="B18:C18"/>
    <mergeCell ref="B19:E19"/>
    <mergeCell ref="G19:H19"/>
    <mergeCell ref="I19:K19"/>
    <mergeCell ref="B20:E20"/>
    <mergeCell ref="G20:H20"/>
    <mergeCell ref="I20:K20"/>
    <mergeCell ref="B15:F15"/>
    <mergeCell ref="G15:J15"/>
    <mergeCell ref="B16:F16"/>
    <mergeCell ref="G16:J16"/>
    <mergeCell ref="G17:H17"/>
    <mergeCell ref="I17:J17"/>
    <mergeCell ref="G12:H12"/>
    <mergeCell ref="I12:J12"/>
    <mergeCell ref="G13:H13"/>
    <mergeCell ref="I13:J13"/>
    <mergeCell ref="B14:F14"/>
    <mergeCell ref="G14:J14"/>
    <mergeCell ref="B10:C10"/>
    <mergeCell ref="D10:E10"/>
    <mergeCell ref="I10:K10"/>
    <mergeCell ref="B11:C11"/>
    <mergeCell ref="D11:E11"/>
    <mergeCell ref="I11:K11"/>
    <mergeCell ref="B8:C8"/>
    <mergeCell ref="D8:E8"/>
    <mergeCell ref="G8:K8"/>
    <mergeCell ref="B9:C9"/>
    <mergeCell ref="D9:E9"/>
    <mergeCell ref="G9:K9"/>
    <mergeCell ref="B7:K7"/>
    <mergeCell ref="H2:I2"/>
    <mergeCell ref="J2:K2"/>
    <mergeCell ref="G3:I3"/>
    <mergeCell ref="J3:K3"/>
    <mergeCell ref="B4:K4"/>
  </mergeCells>
  <pageMargins left="0.7" right="0.7" top="0.75" bottom="0.75" header="0.3" footer="0.3"/>
  <pageSetup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9C27-B802-48AB-8D4E-0EED3C0707F5}">
  <dimension ref="A2:U45"/>
  <sheetViews>
    <sheetView rightToLeft="1" tabSelected="1" zoomScale="55" zoomScaleNormal="55" workbookViewId="0">
      <selection activeCell="T6" sqref="T6"/>
    </sheetView>
  </sheetViews>
  <sheetFormatPr defaultColWidth="9.140625" defaultRowHeight="22.5" x14ac:dyDescent="0.55000000000000004"/>
  <cols>
    <col min="1" max="1" width="0.7109375" style="28" customWidth="1"/>
    <col min="2" max="2" width="7.7109375" style="28" customWidth="1"/>
    <col min="3" max="3" width="34.28515625" style="28" customWidth="1"/>
    <col min="4" max="4" width="8.5703125" style="28" customWidth="1"/>
    <col min="5" max="5" width="33.7109375" style="28" customWidth="1"/>
    <col min="6" max="6" width="35.42578125" style="28" customWidth="1"/>
    <col min="7" max="7" width="8.85546875" style="28" customWidth="1"/>
    <col min="8" max="8" width="27.7109375" style="28" customWidth="1"/>
    <col min="9" max="9" width="3.28515625" style="28" customWidth="1"/>
    <col min="10" max="10" width="23.7109375" style="28" customWidth="1"/>
    <col min="11" max="11" width="4.5703125" style="28" customWidth="1"/>
    <col min="12" max="12" width="13.28515625" style="28" bestFit="1" customWidth="1"/>
    <col min="13" max="13" width="9.140625" style="28"/>
    <col min="14" max="14" width="13.28515625" style="29" bestFit="1" customWidth="1"/>
    <col min="15" max="15" width="13.28515625" style="29" customWidth="1"/>
    <col min="16" max="16" width="16.5703125" style="29" bestFit="1" customWidth="1"/>
    <col min="17" max="17" width="9.140625" style="28"/>
    <col min="18" max="18" width="14.85546875" style="28" customWidth="1"/>
    <col min="19" max="19" width="12" style="28" bestFit="1" customWidth="1"/>
    <col min="20" max="20" width="10.85546875" style="28" bestFit="1" customWidth="1"/>
    <col min="21" max="21" width="2" style="28" bestFit="1" customWidth="1"/>
    <col min="22" max="16384" width="9.140625" style="28"/>
  </cols>
  <sheetData>
    <row r="2" spans="2:21" ht="24" x14ac:dyDescent="0.6">
      <c r="H2" s="191" t="s">
        <v>0</v>
      </c>
      <c r="I2" s="191"/>
      <c r="J2" s="192">
        <v>142</v>
      </c>
      <c r="K2" s="192"/>
      <c r="N2" s="32"/>
      <c r="O2" s="32"/>
      <c r="P2" s="32"/>
    </row>
    <row r="3" spans="2:21" ht="24" x14ac:dyDescent="0.6">
      <c r="G3" s="191" t="s">
        <v>1</v>
      </c>
      <c r="H3" s="191"/>
      <c r="I3" s="191"/>
      <c r="J3" s="192" t="s">
        <v>69</v>
      </c>
      <c r="K3" s="192"/>
      <c r="N3" s="32"/>
      <c r="O3" s="32"/>
      <c r="P3" s="34"/>
    </row>
    <row r="4" spans="2:21" ht="33.75" x14ac:dyDescent="0.85">
      <c r="B4" s="298" t="s">
        <v>2</v>
      </c>
      <c r="C4" s="298"/>
      <c r="D4" s="298"/>
      <c r="E4" s="298"/>
      <c r="F4" s="298"/>
      <c r="G4" s="298"/>
      <c r="H4" s="298"/>
      <c r="I4" s="298"/>
      <c r="J4" s="298"/>
      <c r="K4" s="298"/>
      <c r="P4" s="34"/>
    </row>
    <row r="5" spans="2:21" x14ac:dyDescent="0.55000000000000004">
      <c r="P5" s="34"/>
    </row>
    <row r="6" spans="2:21" ht="23.25" thickBot="1" x14ac:dyDescent="0.6">
      <c r="P6" s="34"/>
    </row>
    <row r="7" spans="2:21" x14ac:dyDescent="0.55000000000000004">
      <c r="B7" s="295" t="s">
        <v>3</v>
      </c>
      <c r="C7" s="296"/>
      <c r="D7" s="296"/>
      <c r="E7" s="296"/>
      <c r="F7" s="296"/>
      <c r="G7" s="296"/>
      <c r="H7" s="296"/>
      <c r="I7" s="296"/>
      <c r="J7" s="296"/>
      <c r="K7" s="297"/>
      <c r="P7" s="34"/>
    </row>
    <row r="8" spans="2:21" ht="24" x14ac:dyDescent="0.55000000000000004">
      <c r="B8" s="158" t="s">
        <v>4</v>
      </c>
      <c r="C8" s="159"/>
      <c r="D8" s="160" t="s">
        <v>5</v>
      </c>
      <c r="E8" s="160"/>
      <c r="F8" s="38" t="s">
        <v>6</v>
      </c>
      <c r="G8" s="160" t="s">
        <v>39</v>
      </c>
      <c r="H8" s="160"/>
      <c r="I8" s="160"/>
      <c r="J8" s="160"/>
      <c r="K8" s="161"/>
      <c r="P8" s="34"/>
      <c r="T8" s="37"/>
    </row>
    <row r="9" spans="2:21" ht="24" x14ac:dyDescent="0.55000000000000004">
      <c r="B9" s="158" t="s">
        <v>53</v>
      </c>
      <c r="C9" s="159"/>
      <c r="D9" s="160" t="s">
        <v>70</v>
      </c>
      <c r="E9" s="160"/>
      <c r="F9" s="38" t="s">
        <v>7</v>
      </c>
      <c r="G9" s="186" t="s">
        <v>40</v>
      </c>
      <c r="H9" s="186"/>
      <c r="I9" s="186"/>
      <c r="J9" s="186"/>
      <c r="K9" s="187"/>
      <c r="P9" s="34"/>
      <c r="Q9" s="39"/>
      <c r="R9" s="39"/>
      <c r="T9" s="37"/>
    </row>
    <row r="10" spans="2:21" s="41" customFormat="1" ht="24" x14ac:dyDescent="0.55000000000000004">
      <c r="B10" s="158" t="s">
        <v>8</v>
      </c>
      <c r="C10" s="159"/>
      <c r="D10" s="160" t="s">
        <v>38</v>
      </c>
      <c r="E10" s="160"/>
      <c r="F10" s="38" t="s">
        <v>45</v>
      </c>
      <c r="G10" s="40" t="s">
        <v>50</v>
      </c>
      <c r="H10" s="38" t="s">
        <v>9</v>
      </c>
      <c r="I10" s="160" t="s">
        <v>51</v>
      </c>
      <c r="J10" s="160"/>
      <c r="K10" s="161"/>
      <c r="N10" s="32"/>
      <c r="O10" s="32"/>
      <c r="P10" s="42"/>
      <c r="R10" s="43"/>
      <c r="S10" s="37"/>
      <c r="T10" s="37"/>
      <c r="U10" s="28"/>
    </row>
    <row r="11" spans="2:21" s="41" customFormat="1" ht="24" x14ac:dyDescent="0.55000000000000004">
      <c r="B11" s="158" t="s">
        <v>10</v>
      </c>
      <c r="C11" s="159"/>
      <c r="D11" s="160" t="s">
        <v>73</v>
      </c>
      <c r="E11" s="160"/>
      <c r="F11" s="44" t="s">
        <v>46</v>
      </c>
      <c r="G11" s="40" t="s">
        <v>50</v>
      </c>
      <c r="H11" s="38" t="s">
        <v>11</v>
      </c>
      <c r="I11" s="160" t="s">
        <v>41</v>
      </c>
      <c r="J11" s="160"/>
      <c r="K11" s="161"/>
      <c r="N11" s="32"/>
      <c r="O11" s="32"/>
      <c r="P11" s="32"/>
      <c r="S11" s="28"/>
      <c r="T11" s="28"/>
      <c r="U11" s="28"/>
    </row>
    <row r="12" spans="2:21" s="41" customFormat="1" ht="24" x14ac:dyDescent="0.55000000000000004">
      <c r="B12" s="327"/>
      <c r="C12" s="328"/>
      <c r="D12" s="329"/>
      <c r="E12" s="329"/>
      <c r="F12" s="330"/>
      <c r="G12" s="40" t="s">
        <v>50</v>
      </c>
      <c r="H12" s="38" t="s">
        <v>11</v>
      </c>
      <c r="I12" s="160" t="s">
        <v>71</v>
      </c>
      <c r="J12" s="160"/>
      <c r="K12" s="161"/>
      <c r="N12" s="32"/>
      <c r="O12" s="32"/>
      <c r="P12" s="32"/>
      <c r="S12" s="28"/>
      <c r="T12" s="28"/>
      <c r="U12" s="28"/>
    </row>
    <row r="13" spans="2:21" ht="24" customHeight="1" x14ac:dyDescent="0.55000000000000004">
      <c r="B13" s="45" t="s">
        <v>58</v>
      </c>
      <c r="C13" s="46"/>
      <c r="D13" s="47"/>
      <c r="E13" s="47"/>
      <c r="F13" s="47"/>
      <c r="G13" s="164" t="s">
        <v>47</v>
      </c>
      <c r="H13" s="164"/>
      <c r="I13" s="165">
        <v>625000000</v>
      </c>
      <c r="J13" s="165"/>
      <c r="K13" s="48" t="s">
        <v>48</v>
      </c>
      <c r="Q13" s="39"/>
      <c r="R13" s="39"/>
      <c r="T13" s="37"/>
    </row>
    <row r="14" spans="2:21" ht="24" customHeight="1" x14ac:dyDescent="0.6">
      <c r="B14" s="49"/>
      <c r="C14" s="39"/>
      <c r="D14" s="50"/>
      <c r="E14" s="50"/>
      <c r="F14" s="50"/>
      <c r="G14" s="162" t="s">
        <v>74</v>
      </c>
      <c r="H14" s="162"/>
      <c r="I14" s="165">
        <v>881250000</v>
      </c>
      <c r="J14" s="165"/>
      <c r="K14" s="51" t="s">
        <v>48</v>
      </c>
      <c r="N14" s="32"/>
      <c r="O14" s="32"/>
      <c r="P14" s="32"/>
      <c r="Q14" s="39"/>
      <c r="R14" s="39"/>
      <c r="T14" s="37"/>
    </row>
    <row r="15" spans="2:21" ht="24" customHeight="1" x14ac:dyDescent="0.6">
      <c r="B15" s="49"/>
      <c r="C15" s="39"/>
      <c r="D15" s="50"/>
      <c r="E15" s="50"/>
      <c r="F15" s="50"/>
      <c r="G15" s="162" t="s">
        <v>75</v>
      </c>
      <c r="H15" s="162"/>
      <c r="I15" s="165">
        <v>1200000000</v>
      </c>
      <c r="J15" s="165"/>
      <c r="K15" s="51" t="s">
        <v>48</v>
      </c>
      <c r="N15" s="32"/>
      <c r="O15" s="32"/>
      <c r="P15" s="32"/>
      <c r="Q15" s="39"/>
      <c r="R15" s="39"/>
      <c r="T15" s="37"/>
    </row>
    <row r="16" spans="2:21" ht="24" customHeight="1" x14ac:dyDescent="0.55000000000000004">
      <c r="B16" s="166" t="s">
        <v>72</v>
      </c>
      <c r="C16" s="167"/>
      <c r="D16" s="167"/>
      <c r="E16" s="167"/>
      <c r="F16" s="167"/>
      <c r="G16" s="299" t="s">
        <v>44</v>
      </c>
      <c r="H16" s="299"/>
      <c r="I16" s="299"/>
      <c r="J16" s="299"/>
      <c r="K16" s="52"/>
      <c r="N16" s="32"/>
      <c r="O16" s="32"/>
      <c r="P16" s="34"/>
      <c r="Q16" s="39"/>
      <c r="R16" s="39"/>
    </row>
    <row r="17" spans="1:20" ht="24" customHeight="1" x14ac:dyDescent="0.55000000000000004">
      <c r="B17" s="166" t="s">
        <v>13</v>
      </c>
      <c r="C17" s="167"/>
      <c r="D17" s="167"/>
      <c r="E17" s="167"/>
      <c r="F17" s="167"/>
      <c r="G17" s="299" t="s">
        <v>43</v>
      </c>
      <c r="H17" s="299"/>
      <c r="I17" s="299"/>
      <c r="J17" s="299"/>
      <c r="K17" s="52"/>
      <c r="N17" s="32"/>
      <c r="O17" s="32"/>
      <c r="P17" s="34"/>
      <c r="Q17" s="39"/>
      <c r="R17" s="39"/>
    </row>
    <row r="18" spans="1:20" ht="24" customHeight="1" x14ac:dyDescent="0.55000000000000004">
      <c r="B18" s="166"/>
      <c r="C18" s="167"/>
      <c r="D18" s="167"/>
      <c r="E18" s="167"/>
      <c r="F18" s="167"/>
      <c r="G18" s="299" t="s">
        <v>12</v>
      </c>
      <c r="H18" s="299"/>
      <c r="I18" s="299"/>
      <c r="J18" s="299"/>
      <c r="K18" s="52"/>
      <c r="N18" s="32"/>
      <c r="O18" s="32"/>
      <c r="P18" s="34"/>
      <c r="Q18" s="39"/>
      <c r="R18" s="39"/>
    </row>
    <row r="19" spans="1:20" ht="24" customHeight="1" x14ac:dyDescent="0.55000000000000004">
      <c r="B19" s="53"/>
      <c r="G19" s="168"/>
      <c r="H19" s="168"/>
      <c r="I19" s="169"/>
      <c r="J19" s="169"/>
      <c r="K19" s="52"/>
      <c r="P19" s="34"/>
      <c r="Q19" s="39"/>
      <c r="R19" s="39"/>
      <c r="T19" s="37"/>
    </row>
    <row r="20" spans="1:20" x14ac:dyDescent="0.55000000000000004">
      <c r="B20" s="197"/>
      <c r="C20" s="198"/>
      <c r="D20" s="54"/>
      <c r="E20" s="54"/>
      <c r="F20" s="54"/>
      <c r="G20" s="54"/>
      <c r="H20" s="54"/>
      <c r="I20" s="54"/>
      <c r="J20" s="54"/>
      <c r="K20" s="55"/>
      <c r="P20" s="34"/>
      <c r="Q20" s="39"/>
      <c r="R20" s="39"/>
      <c r="S20" s="39"/>
      <c r="T20" s="39"/>
    </row>
    <row r="21" spans="1:20" ht="25.5" thickBot="1" x14ac:dyDescent="0.6">
      <c r="B21" s="199" t="s">
        <v>14</v>
      </c>
      <c r="C21" s="200"/>
      <c r="D21" s="200"/>
      <c r="E21" s="201"/>
      <c r="F21" s="58" t="s">
        <v>57</v>
      </c>
      <c r="G21" s="202" t="s">
        <v>16</v>
      </c>
      <c r="H21" s="203"/>
      <c r="I21" s="204" t="s">
        <v>17</v>
      </c>
      <c r="J21" s="205"/>
      <c r="K21" s="206"/>
      <c r="P21" s="34"/>
      <c r="Q21" s="39"/>
      <c r="R21" s="39"/>
      <c r="S21" s="39"/>
      <c r="T21" s="39"/>
    </row>
    <row r="22" spans="1:20" ht="30.75" thickBot="1" x14ac:dyDescent="0.6">
      <c r="B22" s="207" t="s">
        <v>18</v>
      </c>
      <c r="C22" s="208"/>
      <c r="D22" s="208"/>
      <c r="E22" s="209"/>
      <c r="F22" s="59">
        <f>G22+I22</f>
        <v>2706250000</v>
      </c>
      <c r="G22" s="210">
        <f>'ص و 3'!F20</f>
        <v>1506250000</v>
      </c>
      <c r="H22" s="211"/>
      <c r="I22" s="212">
        <v>1200000000</v>
      </c>
      <c r="J22" s="213"/>
      <c r="K22" s="214"/>
      <c r="P22" s="34"/>
      <c r="Q22" s="39"/>
      <c r="R22" s="39"/>
      <c r="S22" s="39"/>
      <c r="T22" s="39"/>
    </row>
    <row r="23" spans="1:20" x14ac:dyDescent="0.55000000000000004">
      <c r="B23" s="215" t="s">
        <v>19</v>
      </c>
      <c r="C23" s="216"/>
      <c r="D23" s="216"/>
      <c r="E23" s="216"/>
      <c r="F23" s="216"/>
      <c r="G23" s="216"/>
      <c r="H23" s="216"/>
      <c r="I23" s="216"/>
      <c r="J23" s="216"/>
      <c r="K23" s="217"/>
      <c r="P23" s="34"/>
      <c r="Q23" s="39"/>
      <c r="R23" s="39"/>
      <c r="S23" s="39"/>
      <c r="T23" s="39"/>
    </row>
    <row r="24" spans="1:20" x14ac:dyDescent="0.55000000000000004">
      <c r="B24" s="218"/>
      <c r="C24" s="219"/>
      <c r="D24" s="219"/>
      <c r="E24" s="219"/>
      <c r="F24" s="219"/>
      <c r="G24" s="219"/>
      <c r="H24" s="219"/>
      <c r="I24" s="219"/>
      <c r="J24" s="219"/>
      <c r="K24" s="220"/>
      <c r="P24" s="34"/>
      <c r="Q24" s="39"/>
      <c r="R24" s="39"/>
      <c r="S24" s="39"/>
      <c r="T24" s="39"/>
    </row>
    <row r="25" spans="1:20" s="63" customFormat="1" ht="59.25" customHeight="1" x14ac:dyDescent="0.6">
      <c r="A25" s="60"/>
      <c r="B25" s="61"/>
      <c r="C25" s="221" t="s">
        <v>20</v>
      </c>
      <c r="D25" s="221"/>
      <c r="E25" s="222"/>
      <c r="F25" s="62">
        <f>G25+I25</f>
        <v>0</v>
      </c>
      <c r="G25" s="223">
        <f>'ص و 3'!F23</f>
        <v>0</v>
      </c>
      <c r="H25" s="224"/>
      <c r="I25" s="225">
        <f>I22*B25</f>
        <v>0</v>
      </c>
      <c r="J25" s="226"/>
      <c r="K25" s="227"/>
      <c r="N25" s="64"/>
      <c r="O25" s="64"/>
      <c r="P25" s="64"/>
      <c r="Q25" s="65"/>
      <c r="R25" s="65"/>
      <c r="S25" s="65"/>
      <c r="T25" s="65"/>
    </row>
    <row r="26" spans="1:20" s="63" customFormat="1" ht="59.25" customHeight="1" x14ac:dyDescent="0.6">
      <c r="A26" s="60">
        <v>0.1</v>
      </c>
      <c r="B26" s="66">
        <v>0.1</v>
      </c>
      <c r="C26" s="221" t="s">
        <v>21</v>
      </c>
      <c r="D26" s="221"/>
      <c r="E26" s="222"/>
      <c r="F26" s="62">
        <f>G26+I26</f>
        <v>0</v>
      </c>
      <c r="G26" s="223">
        <f>'ص و 3'!F24</f>
        <v>0</v>
      </c>
      <c r="H26" s="224"/>
      <c r="I26" s="225">
        <v>0</v>
      </c>
      <c r="J26" s="226"/>
      <c r="K26" s="227"/>
      <c r="N26" s="64"/>
      <c r="O26" s="64"/>
      <c r="P26" s="64"/>
      <c r="Q26" s="65"/>
      <c r="R26" s="65"/>
      <c r="S26" s="65"/>
      <c r="T26" s="65"/>
    </row>
    <row r="27" spans="1:20" s="63" customFormat="1" ht="59.25" customHeight="1" x14ac:dyDescent="0.6">
      <c r="A27" s="60"/>
      <c r="B27" s="66"/>
      <c r="C27" s="221" t="s">
        <v>22</v>
      </c>
      <c r="D27" s="221"/>
      <c r="E27" s="222"/>
      <c r="F27" s="62">
        <f t="shared" ref="F27:F29" si="0">G27+I27</f>
        <v>0</v>
      </c>
      <c r="G27" s="223">
        <f>'ص و 3'!F25</f>
        <v>0</v>
      </c>
      <c r="H27" s="224"/>
      <c r="I27" s="225">
        <f>I22*B27</f>
        <v>0</v>
      </c>
      <c r="J27" s="226"/>
      <c r="K27" s="227"/>
      <c r="N27" s="64"/>
      <c r="O27" s="64"/>
      <c r="P27" s="64"/>
    </row>
    <row r="28" spans="1:20" s="63" customFormat="1" ht="59.25" customHeight="1" x14ac:dyDescent="0.6">
      <c r="A28" s="60">
        <v>0.05</v>
      </c>
      <c r="B28" s="66">
        <v>0.05</v>
      </c>
      <c r="C28" s="221" t="s">
        <v>23</v>
      </c>
      <c r="D28" s="221"/>
      <c r="E28" s="222"/>
      <c r="F28" s="62">
        <f t="shared" si="0"/>
        <v>135312500</v>
      </c>
      <c r="G28" s="223">
        <f>'ص و 3'!F26</f>
        <v>75312500</v>
      </c>
      <c r="H28" s="224"/>
      <c r="I28" s="225">
        <f>I22*B28</f>
        <v>60000000</v>
      </c>
      <c r="J28" s="226"/>
      <c r="K28" s="227"/>
      <c r="N28" s="64"/>
      <c r="O28" s="64"/>
      <c r="P28" s="64"/>
    </row>
    <row r="29" spans="1:20" s="63" customFormat="1" ht="59.25" customHeight="1" x14ac:dyDescent="0.6">
      <c r="A29" s="60"/>
      <c r="B29" s="61"/>
      <c r="C29" s="221" t="s">
        <v>24</v>
      </c>
      <c r="D29" s="221"/>
      <c r="E29" s="222"/>
      <c r="F29" s="62">
        <f t="shared" si="0"/>
        <v>0</v>
      </c>
      <c r="G29" s="223">
        <f>'ص و 3'!F27</f>
        <v>0</v>
      </c>
      <c r="H29" s="224"/>
      <c r="I29" s="225"/>
      <c r="J29" s="226"/>
      <c r="K29" s="227"/>
      <c r="N29" s="64"/>
      <c r="O29" s="64"/>
      <c r="P29" s="64"/>
    </row>
    <row r="30" spans="1:20" s="63" customFormat="1" ht="59.25" customHeight="1" x14ac:dyDescent="0.6">
      <c r="A30" s="60"/>
      <c r="B30" s="67"/>
      <c r="C30" s="300" t="s">
        <v>25</v>
      </c>
      <c r="D30" s="300"/>
      <c r="E30" s="301"/>
      <c r="F30" s="68">
        <v>0</v>
      </c>
      <c r="G30" s="223">
        <f>'ص و 3'!F28</f>
        <v>0</v>
      </c>
      <c r="H30" s="224"/>
      <c r="I30" s="304"/>
      <c r="J30" s="305"/>
      <c r="K30" s="306"/>
      <c r="N30" s="64"/>
      <c r="O30" s="64"/>
      <c r="P30" s="64"/>
    </row>
    <row r="31" spans="1:20" s="63" customFormat="1" ht="59.25" customHeight="1" x14ac:dyDescent="0.6">
      <c r="B31" s="307" t="s">
        <v>26</v>
      </c>
      <c r="C31" s="308"/>
      <c r="D31" s="308"/>
      <c r="E31" s="308"/>
      <c r="F31" s="62">
        <f>SUM(F25:F30)</f>
        <v>135312500</v>
      </c>
      <c r="G31" s="309">
        <f>SUM(G25:H30)</f>
        <v>75312500</v>
      </c>
      <c r="H31" s="309"/>
      <c r="I31" s="310">
        <f>SUM(I25:K30)</f>
        <v>60000000</v>
      </c>
      <c r="J31" s="310"/>
      <c r="K31" s="311"/>
      <c r="N31" s="64"/>
      <c r="O31" s="64"/>
      <c r="P31" s="64"/>
    </row>
    <row r="32" spans="1:20" ht="41.25" customHeight="1" x14ac:dyDescent="0.65">
      <c r="B32" s="312" t="s">
        <v>27</v>
      </c>
      <c r="C32" s="313"/>
      <c r="D32" s="313"/>
      <c r="E32" s="313"/>
      <c r="F32" s="313"/>
      <c r="G32" s="313"/>
      <c r="H32" s="314"/>
      <c r="I32" s="315">
        <f>I22-I31</f>
        <v>1140000000</v>
      </c>
      <c r="J32" s="316"/>
      <c r="K32" s="317"/>
    </row>
    <row r="33" spans="2:16" ht="41.25" customHeight="1" thickBot="1" x14ac:dyDescent="0.7">
      <c r="B33" s="256" t="s">
        <v>28</v>
      </c>
      <c r="C33" s="257"/>
      <c r="D33" s="257"/>
      <c r="E33" s="257"/>
      <c r="F33" s="257"/>
      <c r="G33" s="257"/>
      <c r="H33" s="258"/>
      <c r="I33" s="259">
        <f>I22*10%</f>
        <v>120000000</v>
      </c>
      <c r="J33" s="260"/>
      <c r="K33" s="261"/>
    </row>
    <row r="34" spans="2:16" s="46" customFormat="1" ht="41.25" customHeight="1" thickBot="1" x14ac:dyDescent="0.3">
      <c r="B34" s="318" t="s">
        <v>29</v>
      </c>
      <c r="C34" s="319"/>
      <c r="D34" s="319"/>
      <c r="E34" s="319"/>
      <c r="F34" s="319"/>
      <c r="G34" s="319"/>
      <c r="H34" s="320"/>
      <c r="I34" s="265">
        <f>I32+I33</f>
        <v>1260000000</v>
      </c>
      <c r="J34" s="266"/>
      <c r="K34" s="267"/>
      <c r="N34" s="32"/>
      <c r="O34" s="32"/>
      <c r="P34" s="32"/>
    </row>
    <row r="35" spans="2:16" ht="41.25" customHeight="1" thickTop="1" thickBot="1" x14ac:dyDescent="0.6">
      <c r="B35" s="241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2:16" ht="26.25" customHeight="1" x14ac:dyDescent="0.55000000000000004">
      <c r="B36" s="244" t="s">
        <v>30</v>
      </c>
      <c r="C36" s="245"/>
      <c r="D36" s="245"/>
      <c r="E36" s="245"/>
      <c r="F36" s="245"/>
      <c r="G36" s="245"/>
      <c r="H36" s="245"/>
      <c r="I36" s="245"/>
      <c r="J36" s="245"/>
      <c r="K36" s="246"/>
    </row>
    <row r="37" spans="2:16" ht="29.25" customHeight="1" x14ac:dyDescent="0.55000000000000004">
      <c r="B37" s="321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2:16" ht="24" customHeight="1" x14ac:dyDescent="0.55000000000000004">
      <c r="B38" s="321"/>
      <c r="C38" s="322"/>
      <c r="D38" s="322"/>
      <c r="E38" s="322"/>
      <c r="F38" s="322"/>
      <c r="G38" s="322"/>
      <c r="H38" s="322"/>
      <c r="I38" s="322"/>
      <c r="J38" s="322"/>
      <c r="K38" s="323"/>
    </row>
    <row r="39" spans="2:16" ht="44.25" customHeight="1" thickBot="1" x14ac:dyDescent="0.6">
      <c r="B39" s="324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2:16" s="56" customFormat="1" x14ac:dyDescent="0.55000000000000004">
      <c r="B40" s="270" t="s">
        <v>32</v>
      </c>
      <c r="C40" s="271"/>
      <c r="D40" s="273" t="s">
        <v>33</v>
      </c>
      <c r="E40" s="271"/>
      <c r="F40" s="273" t="s">
        <v>34</v>
      </c>
      <c r="G40" s="271"/>
      <c r="H40" s="273" t="s">
        <v>35</v>
      </c>
      <c r="I40" s="276"/>
      <c r="J40" s="276"/>
      <c r="K40" s="277"/>
      <c r="N40" s="57"/>
      <c r="O40" s="57"/>
      <c r="P40" s="57"/>
    </row>
    <row r="41" spans="2:16" s="56" customFormat="1" x14ac:dyDescent="0.55000000000000004">
      <c r="B41" s="270"/>
      <c r="C41" s="271"/>
      <c r="D41" s="273"/>
      <c r="E41" s="271"/>
      <c r="F41" s="273"/>
      <c r="G41" s="271"/>
      <c r="H41" s="273"/>
      <c r="I41" s="276"/>
      <c r="J41" s="276"/>
      <c r="K41" s="277"/>
      <c r="N41" s="57"/>
      <c r="O41" s="57"/>
      <c r="P41" s="57"/>
    </row>
    <row r="42" spans="2:16" s="56" customFormat="1" x14ac:dyDescent="0.55000000000000004">
      <c r="B42" s="281"/>
      <c r="C42" s="282"/>
      <c r="D42" s="283"/>
      <c r="E42" s="284"/>
      <c r="F42" s="283"/>
      <c r="G42" s="284"/>
      <c r="H42" s="283"/>
      <c r="I42" s="285"/>
      <c r="J42" s="285"/>
      <c r="K42" s="286"/>
      <c r="N42" s="57"/>
      <c r="O42" s="57"/>
      <c r="P42" s="57"/>
    </row>
    <row r="43" spans="2:16" s="56" customFormat="1" x14ac:dyDescent="0.55000000000000004">
      <c r="B43" s="281"/>
      <c r="C43" s="282"/>
      <c r="D43" s="283"/>
      <c r="E43" s="284"/>
      <c r="F43" s="283"/>
      <c r="G43" s="284"/>
      <c r="H43" s="283"/>
      <c r="I43" s="285"/>
      <c r="J43" s="285"/>
      <c r="K43" s="286"/>
      <c r="N43" s="57"/>
      <c r="O43" s="57"/>
      <c r="P43" s="57"/>
    </row>
    <row r="44" spans="2:16" s="56" customFormat="1" x14ac:dyDescent="0.55000000000000004">
      <c r="B44" s="281" t="s">
        <v>37</v>
      </c>
      <c r="C44" s="282"/>
      <c r="D44" s="289" t="s">
        <v>37</v>
      </c>
      <c r="E44" s="282"/>
      <c r="F44" s="289" t="s">
        <v>37</v>
      </c>
      <c r="G44" s="282"/>
      <c r="H44" s="289" t="s">
        <v>37</v>
      </c>
      <c r="I44" s="291"/>
      <c r="J44" s="291"/>
      <c r="K44" s="292"/>
      <c r="N44" s="57"/>
      <c r="O44" s="57"/>
      <c r="P44" s="57"/>
    </row>
    <row r="45" spans="2:16" s="56" customFormat="1" ht="47.25" customHeight="1" thickBot="1" x14ac:dyDescent="0.6">
      <c r="B45" s="287"/>
      <c r="C45" s="288"/>
      <c r="D45" s="290"/>
      <c r="E45" s="288"/>
      <c r="F45" s="290"/>
      <c r="G45" s="288"/>
      <c r="H45" s="290"/>
      <c r="I45" s="293"/>
      <c r="J45" s="293"/>
      <c r="K45" s="294"/>
      <c r="N45" s="57"/>
      <c r="O45" s="57"/>
      <c r="P45" s="57"/>
    </row>
  </sheetData>
  <mergeCells count="85">
    <mergeCell ref="B44:C45"/>
    <mergeCell ref="D44:E45"/>
    <mergeCell ref="F44:G45"/>
    <mergeCell ref="H44:K45"/>
    <mergeCell ref="I12:K12"/>
    <mergeCell ref="G15:H15"/>
    <mergeCell ref="I15:J15"/>
    <mergeCell ref="B39:K39"/>
    <mergeCell ref="B40:C41"/>
    <mergeCell ref="D40:E41"/>
    <mergeCell ref="F40:G41"/>
    <mergeCell ref="H40:K41"/>
    <mergeCell ref="B42:C43"/>
    <mergeCell ref="D42:E43"/>
    <mergeCell ref="F42:G43"/>
    <mergeCell ref="H42:K43"/>
    <mergeCell ref="B34:H34"/>
    <mergeCell ref="I34:K34"/>
    <mergeCell ref="B35:K35"/>
    <mergeCell ref="B36:K36"/>
    <mergeCell ref="B37:K37"/>
    <mergeCell ref="B38:K38"/>
    <mergeCell ref="B31:E31"/>
    <mergeCell ref="G31:H31"/>
    <mergeCell ref="I31:K31"/>
    <mergeCell ref="B32:H32"/>
    <mergeCell ref="I32:K32"/>
    <mergeCell ref="B33:H33"/>
    <mergeCell ref="I33:K33"/>
    <mergeCell ref="C29:E29"/>
    <mergeCell ref="G29:H29"/>
    <mergeCell ref="I29:K29"/>
    <mergeCell ref="C30:E30"/>
    <mergeCell ref="G30:H30"/>
    <mergeCell ref="I30:K30"/>
    <mergeCell ref="C27:E27"/>
    <mergeCell ref="G27:H27"/>
    <mergeCell ref="I27:K27"/>
    <mergeCell ref="C28:E28"/>
    <mergeCell ref="G28:H28"/>
    <mergeCell ref="I28:K28"/>
    <mergeCell ref="B23:K24"/>
    <mergeCell ref="C25:E25"/>
    <mergeCell ref="G25:H25"/>
    <mergeCell ref="I25:K25"/>
    <mergeCell ref="C26:E26"/>
    <mergeCell ref="G26:H26"/>
    <mergeCell ref="I26:K26"/>
    <mergeCell ref="B20:C20"/>
    <mergeCell ref="B21:E21"/>
    <mergeCell ref="G21:H21"/>
    <mergeCell ref="I21:K21"/>
    <mergeCell ref="B22:E22"/>
    <mergeCell ref="G22:H22"/>
    <mergeCell ref="I22:K22"/>
    <mergeCell ref="B17:F17"/>
    <mergeCell ref="G17:J17"/>
    <mergeCell ref="B18:F18"/>
    <mergeCell ref="G18:J18"/>
    <mergeCell ref="G19:H19"/>
    <mergeCell ref="I19:J19"/>
    <mergeCell ref="G13:H13"/>
    <mergeCell ref="I13:J13"/>
    <mergeCell ref="G14:H14"/>
    <mergeCell ref="I14:J14"/>
    <mergeCell ref="B16:F16"/>
    <mergeCell ref="G16:J16"/>
    <mergeCell ref="B10:C10"/>
    <mergeCell ref="D10:E10"/>
    <mergeCell ref="I10:K10"/>
    <mergeCell ref="B11:C11"/>
    <mergeCell ref="D11:E11"/>
    <mergeCell ref="I11:K11"/>
    <mergeCell ref="B8:C8"/>
    <mergeCell ref="D8:E8"/>
    <mergeCell ref="G8:K8"/>
    <mergeCell ref="B9:C9"/>
    <mergeCell ref="D9:E9"/>
    <mergeCell ref="G9:K9"/>
    <mergeCell ref="H2:I2"/>
    <mergeCell ref="J2:K2"/>
    <mergeCell ref="G3:I3"/>
    <mergeCell ref="J3:K3"/>
    <mergeCell ref="B4:K4"/>
    <mergeCell ref="B7:K7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ص و 1</vt:lpstr>
      <vt:lpstr>ص و 2</vt:lpstr>
      <vt:lpstr>ص و 3</vt:lpstr>
      <vt:lpstr>ص و 4 </vt:lpstr>
      <vt:lpstr>'ص و 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Mohammad Keshavarz ba haghighat</cp:lastModifiedBy>
  <cp:lastPrinted>2025-01-07T10:30:30Z</cp:lastPrinted>
  <dcterms:created xsi:type="dcterms:W3CDTF">2023-05-27T05:05:25Z</dcterms:created>
  <dcterms:modified xsi:type="dcterms:W3CDTF">2025-01-07T11:09:52Z</dcterms:modified>
</cp:coreProperties>
</file>