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8_{3E4A0315-9B6A-4D7F-B027-DC71F48CFA84}" xr6:coauthVersionLast="47" xr6:coauthVersionMax="47" xr10:uidLastSave="{00000000-0000-0000-0000-000000000000}"/>
  <bookViews>
    <workbookView xWindow="-120" yWindow="-120" windowWidth="29040" windowHeight="15840" activeTab="3" xr2:uid="{645CDF13-6FFD-4A98-9806-C91A6CEA610E}"/>
  </bookViews>
  <sheets>
    <sheet name="جدول 1" sheetId="1" r:id="rId1"/>
    <sheet name="جدول شماره 2" sheetId="2" r:id="rId2"/>
    <sheet name="جدول شماره 2 (2)" sheetId="4" r:id="rId3"/>
    <sheet name="نهایی" sheetId="3" r:id="rId4"/>
  </sheets>
  <definedNames>
    <definedName name="_xlnm.Print_Area" localSheetId="3">نهایی!$A$1:$U$88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3" l="1"/>
  <c r="R78" i="3" s="1"/>
  <c r="H77" i="3"/>
  <c r="R77" i="3" s="1"/>
  <c r="H74" i="3"/>
  <c r="H75" i="3"/>
  <c r="N65" i="3" l="1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7" i="3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0" i="4"/>
  <c r="I28" i="4"/>
  <c r="I27" i="4"/>
  <c r="I26" i="4"/>
  <c r="I25" i="4"/>
  <c r="I24" i="4"/>
  <c r="I23" i="4"/>
  <c r="I22" i="4"/>
  <c r="I18" i="4"/>
  <c r="I11" i="4"/>
  <c r="I4" i="4"/>
  <c r="T28" i="3"/>
  <c r="T27" i="3"/>
  <c r="T26" i="3"/>
  <c r="T25" i="3"/>
  <c r="T24" i="3"/>
  <c r="T15" i="3"/>
  <c r="T11" i="3"/>
  <c r="T8" i="3"/>
  <c r="T7" i="3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32" i="2"/>
  <c r="I30" i="2"/>
  <c r="I28" i="2"/>
  <c r="I23" i="2"/>
  <c r="I24" i="2"/>
  <c r="I25" i="2"/>
  <c r="I26" i="2"/>
  <c r="I27" i="2"/>
  <c r="I22" i="2"/>
  <c r="I18" i="2"/>
  <c r="I11" i="2"/>
  <c r="I4" i="2"/>
  <c r="I109" i="1"/>
  <c r="I108" i="1"/>
  <c r="I106" i="1"/>
  <c r="I107" i="1"/>
  <c r="I105" i="1"/>
  <c r="I42" i="1"/>
  <c r="I27" i="1"/>
  <c r="I11" i="1"/>
  <c r="I4" i="1"/>
  <c r="H69" i="3" l="1"/>
  <c r="H76" i="3" s="1"/>
  <c r="T65" i="3"/>
  <c r="H70" i="3" l="1"/>
  <c r="H71" i="3"/>
  <c r="H79" i="3"/>
  <c r="R76" i="3"/>
  <c r="R79" i="3" s="1"/>
  <c r="H81" i="3" l="1"/>
  <c r="R81" i="3" s="1"/>
  <c r="R69" i="3"/>
  <c r="R70" i="3"/>
  <c r="R71" i="3" l="1"/>
</calcChain>
</file>

<file path=xl/sharedStrings.xml><?xml version="1.0" encoding="utf-8"?>
<sst xmlns="http://schemas.openxmlformats.org/spreadsheetml/2006/main" count="585" uniqueCount="226">
  <si>
    <t>Price Breakdown Table No. 1</t>
  </si>
  <si>
    <t>Item</t>
  </si>
  <si>
    <t>Part No.</t>
  </si>
  <si>
    <t>Description</t>
  </si>
  <si>
    <t>Qty</t>
  </si>
  <si>
    <t>Unit</t>
  </si>
  <si>
    <t>Unit Price (EUR)</t>
  </si>
  <si>
    <t>Amount (EUR)</t>
  </si>
  <si>
    <t>BMD 320-35 SS F14 N14 N14 KI</t>
  </si>
  <si>
    <t>BMD 320-35 change over panel</t>
  </si>
  <si>
    <t>Material: SS316L</t>
  </si>
  <si>
    <t>inlet pressure: 230 Bar</t>
  </si>
  <si>
    <t>outlet pressure: 14 Bar</t>
  </si>
  <si>
    <t>with 2x internal purging and 2x contact gauges</t>
  </si>
  <si>
    <t>For Gas: H2, He, N2, Ar, Air</t>
  </si>
  <si>
    <t>GCE Druva Germany</t>
  </si>
  <si>
    <t>Each</t>
  </si>
  <si>
    <t>BMD 320-35 BC F14 N14 N14 KI</t>
  </si>
  <si>
    <t>Material: Brass Chrome Plated</t>
  </si>
  <si>
    <t>For Gas: O2</t>
  </si>
  <si>
    <t>BMD 200-29 BC E1,5</t>
  </si>
  <si>
    <t>FS KI</t>
  </si>
  <si>
    <t>BMD 200-29 Panel Regulator</t>
  </si>
  <si>
    <t>Material: Brass chrome plated</t>
  </si>
  <si>
    <t>inlet pressure: 40 Bar</t>
  </si>
  <si>
    <t>outlet pressure: 0-1.5 Bar</t>
  </si>
  <si>
    <t>with flash arrestor and contact gauges</t>
  </si>
  <si>
    <t>for C2H2</t>
  </si>
  <si>
    <t>H03110301</t>
  </si>
  <si>
    <t>Cylinder Holder</t>
  </si>
  <si>
    <t>SS ateel plate with nylon belt and D-rings</t>
  </si>
  <si>
    <t>GCE DruVa, Germany</t>
  </si>
  <si>
    <t>***</t>
  </si>
  <si>
    <t>Flexible hose</t>
  </si>
  <si>
    <t>Material: All stainless steel</t>
  </si>
  <si>
    <t>length: 1,0 m</t>
  </si>
  <si>
    <t>Inlet: cylinder connection equiped with fastening tool.</t>
  </si>
  <si>
    <t>Outlet: 1/4" MNPT to be connected to the inlet of panels.</t>
  </si>
  <si>
    <t>Equiped with safety cables.</t>
  </si>
  <si>
    <t>Ball Valve</t>
  </si>
  <si>
    <t>1/4" OD</t>
  </si>
  <si>
    <t>For Valve Box</t>
  </si>
  <si>
    <t>1/4" FNPT</t>
  </si>
  <si>
    <t>Pressure Gauge</t>
  </si>
  <si>
    <t>EMD 400-06 BC E10</t>
  </si>
  <si>
    <t>G14 G14</t>
  </si>
  <si>
    <t>EMD 400-06 POU Regulator</t>
  </si>
  <si>
    <t>outlet pressure: 0.5-10.5 Bar</t>
  </si>
  <si>
    <t>Inlet &amp; Outlet: 1/4" G</t>
  </si>
  <si>
    <t>with outlet gauge, inlet shut-off valve</t>
  </si>
  <si>
    <t>Wall mounted</t>
  </si>
  <si>
    <t>EMD 400-07 BC E10</t>
  </si>
  <si>
    <t>G14 G14 FS</t>
  </si>
  <si>
    <t>EMD 400-07 POU Regulator</t>
  </si>
  <si>
    <t>outlet pressure: 0.5-1.5 Bar</t>
  </si>
  <si>
    <t>with outlet gauge and flash arrestor, inlet</t>
  </si>
  <si>
    <t>shut-off valve</t>
  </si>
  <si>
    <t>Wall mounted for C2H2</t>
  </si>
  <si>
    <t>L000337</t>
  </si>
  <si>
    <t>Flash Arrestor</t>
  </si>
  <si>
    <t>Material: Brass</t>
  </si>
  <si>
    <t>Pressure: 10 bar</t>
  </si>
  <si>
    <t>Inlet: 1/4" G male</t>
  </si>
  <si>
    <t>outlet: 1/4" G Female</t>
  </si>
  <si>
    <t>Gas: H2</t>
  </si>
  <si>
    <t>DGM SK10 220V</t>
  </si>
  <si>
    <t>EX</t>
  </si>
  <si>
    <t>Alarm Box</t>
  </si>
  <si>
    <t>to control 10- chnaeel</t>
  </si>
  <si>
    <t>with audioable and visual signal in case of cylinder empty</t>
  </si>
  <si>
    <t>220 V - EX</t>
  </si>
  <si>
    <t>DGM SK06 220V</t>
  </si>
  <si>
    <t>to control 6- chnaeel</t>
  </si>
  <si>
    <t>Tube With all needed fitings</t>
  </si>
  <si>
    <t>SS316L</t>
  </si>
  <si>
    <t>OD: 1/4",</t>
  </si>
  <si>
    <t>WT: 0.035"</t>
  </si>
  <si>
    <t>Length: 6m</t>
  </si>
  <si>
    <t>Meter</t>
  </si>
  <si>
    <t>SI-100 H2</t>
  </si>
  <si>
    <t>Fixed type gas detector</t>
  </si>
  <si>
    <t>(H2, 0~1,000ppm)</t>
  </si>
  <si>
    <t>* SI-100 display with LCD</t>
  </si>
  <si>
    <t>* Easy magnetic bar operation</t>
  </si>
  <si>
    <t>* Big digital LCD installed with a bluebacklight</t>
  </si>
  <si>
    <t>* Explosive proof structure</t>
  </si>
  <si>
    <t>* Water/dust proof structure</t>
  </si>
  <si>
    <t>* Simple gas calibration</t>
  </si>
  <si>
    <t>Seko South Korea</t>
  </si>
  <si>
    <t>SI-100 LEL</t>
  </si>
  <si>
    <t>(Combustible, 0~100%LEL)</t>
  </si>
  <si>
    <t>SI-100 O2</t>
  </si>
  <si>
    <t>(O2, 0~30%Vol)</t>
  </si>
  <si>
    <t>Gas Detector Monitoring</t>
  </si>
  <si>
    <t>Tube support</t>
  </si>
  <si>
    <t>Tube label</t>
  </si>
  <si>
    <t>Panel label</t>
  </si>
  <si>
    <t>Electrical Equipment For Alarm Box</t>
  </si>
  <si>
    <t>including: Junction boxes, Terminals, Cable gland, Cables, etc</t>
  </si>
  <si>
    <t>set</t>
  </si>
  <si>
    <t>Total Price (Euro)-EXW</t>
  </si>
  <si>
    <t>Transportation (DDP Adish refinery site)</t>
  </si>
  <si>
    <t>Included</t>
  </si>
  <si>
    <t>Grand Total Price DDP site (Euro)</t>
  </si>
  <si>
    <t>جدول شماره 2 ریز اقلام و شکست مبلغ قرارداد</t>
  </si>
  <si>
    <t>Price Breakdown Table No.2</t>
  </si>
  <si>
    <t>Doc No.</t>
  </si>
  <si>
    <t>Qty.</t>
  </si>
  <si>
    <r>
      <t xml:space="preserve">هود شیمیایی در ابعاد 230 × 80 × 150   (  شاسی آهنی -  بدنه </t>
    </r>
    <r>
      <rPr>
        <i/>
        <sz val="10"/>
        <color rgb="FF000000"/>
        <rFont val="Arial"/>
        <family val="2"/>
      </rPr>
      <t>MDF</t>
    </r>
    <r>
      <rPr>
        <i/>
        <sz val="10"/>
        <color rgb="FF000000"/>
        <rFont val="B Nazanin"/>
      </rPr>
      <t xml:space="preserve">  و داخل اتاقک ورق </t>
    </r>
    <r>
      <rPr>
        <i/>
        <sz val="10"/>
        <color rgb="FF000000"/>
        <rFont val="Arial"/>
        <family val="2"/>
      </rPr>
      <t>HPL</t>
    </r>
    <r>
      <rPr>
        <i/>
        <sz val="10"/>
        <color rgb="FF000000"/>
        <rFont val="B Nazanin"/>
      </rPr>
      <t xml:space="preserve">  )</t>
    </r>
  </si>
  <si>
    <r>
      <t xml:space="preserve">فن سانتریفیوژ با الکترو موتور  </t>
    </r>
    <r>
      <rPr>
        <i/>
        <sz val="10"/>
        <color rgb="FF000000"/>
        <rFont val="Arial"/>
        <family val="2"/>
      </rPr>
      <t>WEG</t>
    </r>
    <r>
      <rPr>
        <i/>
        <sz val="10"/>
        <color rgb="FF000000"/>
        <rFont val="B Nazanin"/>
      </rPr>
      <t xml:space="preserve">  محصول برزیل  ( جهت  هودهای شیمی )</t>
    </r>
  </si>
  <si>
    <r>
      <t xml:space="preserve"> ضد جرقه ( </t>
    </r>
    <r>
      <rPr>
        <i/>
        <sz val="10"/>
        <color rgb="FF000000"/>
        <rFont val="Arial"/>
        <family val="2"/>
      </rPr>
      <t>EX</t>
    </r>
    <r>
      <rPr>
        <i/>
        <sz val="10"/>
        <color rgb="FF000000"/>
        <rFont val="B Nazanin"/>
      </rPr>
      <t xml:space="preserve"> )  -  دور موتور 2800</t>
    </r>
    <r>
      <rPr>
        <i/>
        <sz val="10"/>
        <color rgb="FF000000"/>
        <rFont val="Arial"/>
        <family val="2"/>
      </rPr>
      <t>rpm</t>
    </r>
    <r>
      <rPr>
        <i/>
        <sz val="10"/>
        <color rgb="FF000000"/>
        <rFont val="B Nazanin"/>
      </rPr>
      <t xml:space="preserve"> و قدرت 1/5 کیلو وات</t>
    </r>
  </si>
  <si>
    <t>پره و پوسته فلزی با پوشش رنگ اپوکسی - شاسی دوبل بهمراه لرزه گیر و  محافظ باران</t>
  </si>
  <si>
    <t xml:space="preserve">بهمراه جعبه برق  و کلیدهای مربوطه +  اینورتر + دمپر یکسو کننده  جریان هوا   </t>
  </si>
  <si>
    <t>دستگاه</t>
  </si>
  <si>
    <t>هود سقفی از ورق استنلس استیل 316  در ابعاد 40 × 40 سانتیمتر</t>
  </si>
  <si>
    <t xml:space="preserve">مدل آویز از سقف  </t>
  </si>
  <si>
    <t>عدد</t>
  </si>
  <si>
    <t>6.2 - 0</t>
  </si>
  <si>
    <r>
      <t xml:space="preserve">فن سانتریفیوژ با الکترو موتور   </t>
    </r>
    <r>
      <rPr>
        <i/>
        <sz val="10"/>
        <color rgb="FF000000"/>
        <rFont val="Arial"/>
        <family val="2"/>
      </rPr>
      <t>WEG</t>
    </r>
    <r>
      <rPr>
        <i/>
        <sz val="10"/>
        <color rgb="FF000000"/>
        <rFont val="B Nazanin"/>
      </rPr>
      <t xml:space="preserve">  محصول برزیل   (  جهت هود سقفی استیل   )</t>
    </r>
  </si>
  <si>
    <r>
      <t xml:space="preserve"> ضد جرقه ( </t>
    </r>
    <r>
      <rPr>
        <i/>
        <sz val="10"/>
        <color rgb="FF000000"/>
        <rFont val="Arial"/>
        <family val="2"/>
      </rPr>
      <t>EX</t>
    </r>
    <r>
      <rPr>
        <i/>
        <sz val="10"/>
        <color rgb="FF000000"/>
        <rFont val="B Nazanin"/>
      </rPr>
      <t xml:space="preserve"> ) -  دور موتور 1500</t>
    </r>
    <r>
      <rPr>
        <i/>
        <sz val="10"/>
        <color rgb="FF000000"/>
        <rFont val="Arial"/>
        <family val="2"/>
      </rPr>
      <t>rpm</t>
    </r>
    <r>
      <rPr>
        <i/>
        <sz val="10"/>
        <color rgb="FF000000"/>
        <rFont val="B Nazanin"/>
      </rPr>
      <t xml:space="preserve"> و قدرت 0/75  کیلو وات</t>
    </r>
  </si>
  <si>
    <t xml:space="preserve">بهمراه جعبه برق  و کلیدهای مربوطه   اینورتر + دمپر یکسو کننده  جریان هوا  </t>
  </si>
  <si>
    <r>
      <t xml:space="preserve">هود  بازوئی ( مفصلی ) با طول 200 سانتیمتر -  مارک </t>
    </r>
    <r>
      <rPr>
        <i/>
        <sz val="10"/>
        <color rgb="FF000000"/>
        <rFont val="Arial"/>
        <family val="2"/>
      </rPr>
      <t>Fumex</t>
    </r>
    <r>
      <rPr>
        <i/>
        <sz val="10"/>
        <color rgb="FF000000"/>
        <rFont val="B Nazanin"/>
      </rPr>
      <t xml:space="preserve"> و محصول کشور سوئد</t>
    </r>
  </si>
  <si>
    <t>مدل آویز از سقف</t>
  </si>
  <si>
    <t xml:space="preserve">لوله ها از جنس آلومینیوم آنادایز شده </t>
  </si>
  <si>
    <t>6.3 - 0</t>
  </si>
  <si>
    <r>
      <t xml:space="preserve">فن سانتریفیوژ با الکترو موتور   </t>
    </r>
    <r>
      <rPr>
        <i/>
        <sz val="10"/>
        <color rgb="FF000000"/>
        <rFont val="Arial"/>
        <family val="2"/>
      </rPr>
      <t>WEG</t>
    </r>
    <r>
      <rPr>
        <i/>
        <sz val="10"/>
        <color rgb="FF000000"/>
        <rFont val="B Nazanin"/>
      </rPr>
      <t xml:space="preserve">  محصول برزیل  (  جهت هودهای بازوئی   )</t>
    </r>
  </si>
  <si>
    <r>
      <t xml:space="preserve"> ضد جرقه ( </t>
    </r>
    <r>
      <rPr>
        <i/>
        <sz val="10"/>
        <color rgb="FF000000"/>
        <rFont val="Arial"/>
        <family val="2"/>
      </rPr>
      <t>EX</t>
    </r>
    <r>
      <rPr>
        <i/>
        <sz val="10"/>
        <color rgb="FF000000"/>
        <rFont val="B Nazanin"/>
      </rPr>
      <t xml:space="preserve"> )   -  دور موتور 1500</t>
    </r>
    <r>
      <rPr>
        <i/>
        <sz val="10"/>
        <color rgb="FF000000"/>
        <rFont val="Arial"/>
        <family val="2"/>
      </rPr>
      <t>rpm</t>
    </r>
    <r>
      <rPr>
        <i/>
        <sz val="10"/>
        <color rgb="FF000000"/>
        <rFont val="B Nazanin"/>
      </rPr>
      <t xml:space="preserve"> و قدرت 0/75  کیلو وات</t>
    </r>
  </si>
  <si>
    <t xml:space="preserve">بهمراه جعبه برق  و کلیدهای مربوطه    اینورتر + دمپر یکسو کننده  جریان هوا   </t>
  </si>
  <si>
    <t xml:space="preserve">میز ترازو با ستون  آهنی در ابعاد 90×75×90 سانتیمتر  با صفحه 40 × 50 </t>
  </si>
  <si>
    <r>
      <t xml:space="preserve">میز وسط در ابعاد واحد 90 × 150 × 100   ( رویه میز  ورق </t>
    </r>
    <r>
      <rPr>
        <i/>
        <sz val="10"/>
        <color rgb="FF000000"/>
        <rFont val="Arial"/>
        <family val="2"/>
      </rPr>
      <t>HPL</t>
    </r>
    <r>
      <rPr>
        <i/>
        <sz val="10"/>
        <color rgb="FF000000"/>
        <rFont val="B Nazanin"/>
      </rPr>
      <t xml:space="preserve">  مارک </t>
    </r>
    <r>
      <rPr>
        <i/>
        <sz val="10"/>
        <color rgb="FF000000"/>
        <rFont val="Arial"/>
        <family val="2"/>
      </rPr>
      <t>Fundermax</t>
    </r>
    <r>
      <rPr>
        <i/>
        <sz val="10"/>
        <color rgb="FF000000"/>
        <rFont val="B Nazanin"/>
      </rPr>
      <t xml:space="preserve"> )</t>
    </r>
  </si>
  <si>
    <t>متر طول</t>
  </si>
  <si>
    <t>6.5- 0</t>
  </si>
  <si>
    <t xml:space="preserve">کابینت زمینی میز وسط   - 1 درب  و 1 کشو   68 × 50 × 45 </t>
  </si>
  <si>
    <t xml:space="preserve">کابینت زمینی  میز وسط  - 3 کشو   68 × 50 × 45 </t>
  </si>
  <si>
    <t xml:space="preserve">کابینت زمینی میز وسط  - 2 درب   68 × 50 × 90 </t>
  </si>
  <si>
    <t>6.5 - 2</t>
  </si>
  <si>
    <r>
      <t xml:space="preserve">شلف  تک پایه  میز وسط با پروفیل آهنی 3 × 10  دارای  باکس </t>
    </r>
    <r>
      <rPr>
        <i/>
        <sz val="10"/>
        <color rgb="FF000000"/>
        <rFont val="Arial"/>
        <family val="2"/>
      </rPr>
      <t>MDF</t>
    </r>
    <r>
      <rPr>
        <i/>
        <sz val="10"/>
        <color rgb="FF000000"/>
        <rFont val="B Nazanin"/>
      </rPr>
      <t xml:space="preserve">   ( طبقات فلزی و متحرک )</t>
    </r>
  </si>
  <si>
    <r>
      <t>میز شستشو وسط با عرض 70</t>
    </r>
    <r>
      <rPr>
        <i/>
        <sz val="10"/>
        <color rgb="FF000000"/>
        <rFont val="Arial"/>
        <family val="2"/>
      </rPr>
      <t>cm</t>
    </r>
    <r>
      <rPr>
        <i/>
        <sz val="10"/>
        <color rgb="FF000000"/>
        <rFont val="B Nazanin"/>
      </rPr>
      <t xml:space="preserve"> و طول 150  </t>
    </r>
    <r>
      <rPr>
        <sz val="10"/>
        <color rgb="FF000000"/>
        <rFont val="B Nazanin"/>
      </rPr>
      <t xml:space="preserve"> ( رویه ورق </t>
    </r>
    <r>
      <rPr>
        <sz val="10"/>
        <color rgb="FF000000"/>
        <rFont val="Arial"/>
        <family val="2"/>
      </rPr>
      <t>HPL</t>
    </r>
    <r>
      <rPr>
        <sz val="10"/>
        <color rgb="FF000000"/>
        <rFont val="B Nazanin"/>
      </rPr>
      <t xml:space="preserve"> مارک </t>
    </r>
    <r>
      <rPr>
        <sz val="10"/>
        <color rgb="FF000000"/>
        <rFont val="Arial"/>
        <family val="2"/>
      </rPr>
      <t>Fundermax</t>
    </r>
    <r>
      <rPr>
        <sz val="10"/>
        <color rgb="FF000000"/>
        <rFont val="B Nazanin"/>
      </rPr>
      <t xml:space="preserve"> )</t>
    </r>
  </si>
  <si>
    <r>
      <t xml:space="preserve">داری   پلی پروپیلن  ضد اسید ( </t>
    </r>
    <r>
      <rPr>
        <sz val="10"/>
        <color rgb="FF000000"/>
        <rFont val="Arial"/>
        <family val="2"/>
      </rPr>
      <t>PP</t>
    </r>
    <r>
      <rPr>
        <sz val="10"/>
        <color rgb="FF000000"/>
        <rFont val="B Nazanin"/>
      </rPr>
      <t xml:space="preserve"> )   ایتالیائی  30 ×  45 × 60  + شیر آب مخلوط توکاسه </t>
    </r>
    <r>
      <rPr>
        <sz val="10"/>
        <color rgb="FF000000"/>
        <rFont val="Arial"/>
        <family val="2"/>
      </rPr>
      <t>Far</t>
    </r>
    <r>
      <rPr>
        <sz val="10"/>
        <color rgb="FF000000"/>
        <rFont val="B Nazanin"/>
      </rPr>
      <t xml:space="preserve"> ایتالیا  </t>
    </r>
  </si>
  <si>
    <t>6.6 - 0</t>
  </si>
  <si>
    <r>
      <t>میز شستشو کنار با عرض 80</t>
    </r>
    <r>
      <rPr>
        <i/>
        <sz val="10"/>
        <color rgb="FF000000"/>
        <rFont val="Arial"/>
        <family val="2"/>
      </rPr>
      <t>cm</t>
    </r>
    <r>
      <rPr>
        <i/>
        <sz val="10"/>
        <color rgb="FF000000"/>
        <rFont val="B Nazanin"/>
      </rPr>
      <t xml:space="preserve"> و طول 76  </t>
    </r>
    <r>
      <rPr>
        <sz val="10"/>
        <color rgb="FF000000"/>
        <rFont val="B Nazanin"/>
      </rPr>
      <t xml:space="preserve">   ( رویه ورق </t>
    </r>
    <r>
      <rPr>
        <sz val="10"/>
        <color rgb="FF000000"/>
        <rFont val="Arial"/>
        <family val="2"/>
      </rPr>
      <t>HPL</t>
    </r>
    <r>
      <rPr>
        <sz val="10"/>
        <color rgb="FF000000"/>
        <rFont val="B Nazanin"/>
      </rPr>
      <t xml:space="preserve"> مارک </t>
    </r>
    <r>
      <rPr>
        <sz val="10"/>
        <color rgb="FF000000"/>
        <rFont val="Arial"/>
        <family val="2"/>
      </rPr>
      <t>Fundermax</t>
    </r>
    <r>
      <rPr>
        <sz val="10"/>
        <color rgb="FF000000"/>
        <rFont val="B Nazanin"/>
      </rPr>
      <t xml:space="preserve"> )</t>
    </r>
  </si>
  <si>
    <r>
      <t xml:space="preserve">داری سینک پلی پروپیلن  ضد اسید ( </t>
    </r>
    <r>
      <rPr>
        <sz val="10"/>
        <color rgb="FF000000"/>
        <rFont val="Arial"/>
        <family val="2"/>
      </rPr>
      <t>PP</t>
    </r>
    <r>
      <rPr>
        <sz val="10"/>
        <color rgb="FF000000"/>
        <rFont val="B Nazanin"/>
      </rPr>
      <t xml:space="preserve"> )   ایتالیائی  30 ×  45 × 60  + شیر آب مخلوط توکاسه </t>
    </r>
    <r>
      <rPr>
        <sz val="10"/>
        <color rgb="FF000000"/>
        <rFont val="Arial"/>
        <family val="2"/>
      </rPr>
      <t>FAR</t>
    </r>
    <r>
      <rPr>
        <sz val="10"/>
        <color rgb="FF000000"/>
        <rFont val="B Nazanin"/>
      </rPr>
      <t xml:space="preserve"> ایتالیا  </t>
    </r>
  </si>
  <si>
    <r>
      <t xml:space="preserve">سینک کوچک  پلی پروپیلن  ضد اسید ( </t>
    </r>
    <r>
      <rPr>
        <i/>
        <sz val="10"/>
        <color rgb="FF000000"/>
        <rFont val="Arial"/>
        <family val="2"/>
      </rPr>
      <t>PP</t>
    </r>
    <r>
      <rPr>
        <i/>
        <sz val="10"/>
        <color rgb="FF000000"/>
        <rFont val="B Nazanin"/>
      </rPr>
      <t xml:space="preserve"> )   ایتالیائی  در ابعاد 15 × 30 سانتیمتر</t>
    </r>
  </si>
  <si>
    <t xml:space="preserve">عدد </t>
  </si>
  <si>
    <t>6.8 - 1</t>
  </si>
  <si>
    <r>
      <t xml:space="preserve">کابینت دیواری دو درب  90 × 30 × 90 و 80  با درب قابدار </t>
    </r>
    <r>
      <rPr>
        <i/>
        <sz val="10"/>
        <color rgb="FF000000"/>
        <rFont val="Arial"/>
        <family val="2"/>
      </rPr>
      <t>MDF</t>
    </r>
    <r>
      <rPr>
        <i/>
        <sz val="10"/>
        <color rgb="FF000000"/>
        <rFont val="B Nazanin"/>
      </rPr>
      <t xml:space="preserve">  و  شیشه</t>
    </r>
  </si>
  <si>
    <t>6.8 - 2</t>
  </si>
  <si>
    <r>
      <t xml:space="preserve">میز کنار  در ابعاد واحد  90 × 80 × 100  </t>
    </r>
    <r>
      <rPr>
        <sz val="10"/>
        <color rgb="FF000000"/>
        <rFont val="B Nazanin"/>
      </rPr>
      <t xml:space="preserve">( رویه میز  ورق </t>
    </r>
    <r>
      <rPr>
        <sz val="10"/>
        <color rgb="FF000000"/>
        <rFont val="Arial"/>
        <family val="2"/>
      </rPr>
      <t>HPL</t>
    </r>
    <r>
      <rPr>
        <sz val="10"/>
        <color rgb="FF000000"/>
        <rFont val="B Nazanin"/>
      </rPr>
      <t xml:space="preserve">  مارک </t>
    </r>
    <r>
      <rPr>
        <sz val="10"/>
        <color rgb="FF000000"/>
        <rFont val="Arial"/>
        <family val="2"/>
      </rPr>
      <t>Fundermax</t>
    </r>
    <r>
      <rPr>
        <sz val="10"/>
        <color rgb="FF000000"/>
        <rFont val="B Nazanin"/>
      </rPr>
      <t xml:space="preserve"> )</t>
    </r>
  </si>
  <si>
    <r>
      <t xml:space="preserve">میز وسط یکطرفه جهت دستگاههای جی سی   75 × 90 × 100 </t>
    </r>
    <r>
      <rPr>
        <sz val="10"/>
        <color rgb="FF000000"/>
        <rFont val="B Nazanin"/>
      </rPr>
      <t xml:space="preserve"> رویه میز  ورق </t>
    </r>
    <r>
      <rPr>
        <sz val="10"/>
        <color rgb="FF000000"/>
        <rFont val="Arial"/>
        <family val="2"/>
      </rPr>
      <t>HPL</t>
    </r>
    <r>
      <rPr>
        <sz val="10"/>
        <color rgb="FF000000"/>
        <rFont val="B Nazanin"/>
      </rPr>
      <t xml:space="preserve">  مارک </t>
    </r>
    <r>
      <rPr>
        <sz val="10"/>
        <color rgb="FF000000"/>
        <rFont val="Arial"/>
        <family val="2"/>
      </rPr>
      <t>Fundermax</t>
    </r>
    <r>
      <rPr>
        <sz val="10"/>
        <color rgb="FF000000"/>
        <rFont val="B Nazanin"/>
      </rPr>
      <t xml:space="preserve"> )</t>
    </r>
  </si>
  <si>
    <t>6.8- 0</t>
  </si>
  <si>
    <t xml:space="preserve">کابینت زمینی میز کنار   - 1 درب  و 1 کشو   50 × 50 × 45 </t>
  </si>
  <si>
    <t xml:space="preserve">کابینت زمینی  میز کنار  - 3 کشو   50 × 50 × 45 </t>
  </si>
  <si>
    <t xml:space="preserve">کابینت زمینی  میز کنار   - 2 درب   50 × 50 × 90 </t>
  </si>
  <si>
    <t xml:space="preserve">پریز برق درب دار خارجی </t>
  </si>
  <si>
    <t>6.9- 1</t>
  </si>
  <si>
    <t xml:space="preserve">پایه پریز دوبل آهنی رومیزی  </t>
  </si>
  <si>
    <t>صندلی آزمایشگاهی  ( بدون دسته  - چرخدار و جک دار )</t>
  </si>
  <si>
    <t>6.1-1</t>
  </si>
  <si>
    <t>صندلی آزمایشگاهی  ( دسته دار   - چرخدار و جک دار )</t>
  </si>
  <si>
    <r>
      <t xml:space="preserve">کمد نگهداری مواد شیمیائی </t>
    </r>
    <r>
      <rPr>
        <i/>
        <sz val="10"/>
        <color theme="1"/>
        <rFont val="Arial"/>
        <family val="2"/>
      </rPr>
      <t>Type 90</t>
    </r>
    <r>
      <rPr>
        <i/>
        <sz val="10"/>
        <color theme="1"/>
        <rFont val="B Nazanin"/>
      </rPr>
      <t xml:space="preserve">  در ابعاد  208 ×61 × 120   - به همراه فن مربوطه</t>
    </r>
  </si>
  <si>
    <t xml:space="preserve">کمد ایستاده نگهداری تجهیزات  ( دربدار و قفل دار  ) در ابعاد  200 × 40 × 90 </t>
  </si>
  <si>
    <t>6.12 - 1</t>
  </si>
  <si>
    <t xml:space="preserve">کمد ایستاده نگهداری تجهیزات  ( بدون درب  ) در ابعاد  200 × 40 × 90 </t>
  </si>
  <si>
    <t xml:space="preserve">میز اداری ( کارشناسان ) در ابعاد  75 × 70 × 120  بهمراه فایل یک درب و یک کشو چرخدار </t>
  </si>
  <si>
    <r>
      <t xml:space="preserve">شیر آب سرد  تک رومیزی آزمایشگاهی </t>
    </r>
    <r>
      <rPr>
        <i/>
        <sz val="10"/>
        <color theme="1"/>
        <rFont val="Arial"/>
        <family val="2"/>
      </rPr>
      <t>TOF</t>
    </r>
    <r>
      <rPr>
        <i/>
        <sz val="10"/>
        <color theme="1"/>
        <rFont val="B Nazanin"/>
      </rPr>
      <t xml:space="preserve"> یا </t>
    </r>
    <r>
      <rPr>
        <i/>
        <sz val="10"/>
        <color theme="1"/>
        <rFont val="Arial"/>
        <family val="2"/>
      </rPr>
      <t>FAR</t>
    </r>
    <r>
      <rPr>
        <i/>
        <sz val="10"/>
        <color theme="1"/>
        <rFont val="B Nazanin"/>
      </rPr>
      <t xml:space="preserve"> ایتالیا </t>
    </r>
  </si>
  <si>
    <r>
      <t xml:space="preserve">شیر آب سرد زیر شلفی آزمایشگاهی  </t>
    </r>
    <r>
      <rPr>
        <i/>
        <sz val="10"/>
        <color theme="1"/>
        <rFont val="Arial"/>
        <family val="2"/>
      </rPr>
      <t>TOF</t>
    </r>
    <r>
      <rPr>
        <i/>
        <sz val="10"/>
        <color theme="1"/>
        <rFont val="B Nazanin"/>
      </rPr>
      <t xml:space="preserve"> یا </t>
    </r>
    <r>
      <rPr>
        <i/>
        <sz val="10"/>
        <color theme="1"/>
        <rFont val="Arial"/>
        <family val="2"/>
      </rPr>
      <t>FAR</t>
    </r>
    <r>
      <rPr>
        <i/>
        <sz val="10"/>
        <color theme="1"/>
        <rFont val="B Nazanin"/>
      </rPr>
      <t xml:space="preserve"> ایتالیا </t>
    </r>
  </si>
  <si>
    <t>6.13 - 1</t>
  </si>
  <si>
    <t>شلنگ  پلی اورتان نمره 10  و اتصالات پنوماتیک  ( مربوط به لوله کشی آب )</t>
  </si>
  <si>
    <t>سری</t>
  </si>
  <si>
    <t>6.13 - 2</t>
  </si>
  <si>
    <r>
      <t xml:space="preserve">لوله مسی تیپ </t>
    </r>
    <r>
      <rPr>
        <i/>
        <sz val="10"/>
        <color theme="1"/>
        <rFont val="Arial"/>
        <family val="2"/>
      </rPr>
      <t>K</t>
    </r>
    <r>
      <rPr>
        <i/>
        <sz val="10"/>
        <color theme="1"/>
        <rFont val="B Nazanin"/>
      </rPr>
      <t xml:space="preserve">  نمره 12 و اتصالات فیتینگی ( مربوط به لوله کشی گاز )</t>
    </r>
  </si>
  <si>
    <t>6.13 - 3</t>
  </si>
  <si>
    <r>
      <t xml:space="preserve"> سیفون پلی پروپیلن ( </t>
    </r>
    <r>
      <rPr>
        <i/>
        <sz val="10"/>
        <color theme="1"/>
        <rFont val="Arial"/>
        <family val="2"/>
      </rPr>
      <t>PP</t>
    </r>
    <r>
      <rPr>
        <i/>
        <sz val="10"/>
        <color theme="1"/>
        <rFont val="B Nazanin"/>
      </rPr>
      <t xml:space="preserve"> )  و اتصالات مربوطه  ( جهت سینکها ) </t>
    </r>
  </si>
  <si>
    <r>
      <t xml:space="preserve">دوش و چشم شوی اضطراری ایستاده  </t>
    </r>
    <r>
      <rPr>
        <i/>
        <sz val="10"/>
        <color theme="1"/>
        <rFont val="Arial"/>
        <family val="2"/>
      </rPr>
      <t>TOF</t>
    </r>
    <r>
      <rPr>
        <i/>
        <sz val="10"/>
        <color theme="1"/>
        <rFont val="B Nazanin"/>
      </rPr>
      <t xml:space="preserve"> یا </t>
    </r>
    <r>
      <rPr>
        <i/>
        <sz val="10"/>
        <color theme="1"/>
        <rFont val="Arial"/>
        <family val="2"/>
      </rPr>
      <t>FAR</t>
    </r>
    <r>
      <rPr>
        <i/>
        <sz val="10"/>
        <color theme="1"/>
        <rFont val="B Nazanin"/>
      </rPr>
      <t xml:space="preserve"> ایتالیا </t>
    </r>
  </si>
  <si>
    <t xml:space="preserve"> </t>
  </si>
  <si>
    <t xml:space="preserve">راک آزمایشگاهی   سایزمتوسط  55 × 11  × 40  </t>
  </si>
  <si>
    <r>
      <t>جمع کل (</t>
    </r>
    <r>
      <rPr>
        <sz val="11"/>
        <color theme="1"/>
        <rFont val="Arial"/>
        <family val="2"/>
      </rPr>
      <t>EUR</t>
    </r>
    <r>
      <rPr>
        <sz val="11"/>
        <color theme="1"/>
        <rFont val="B Nazanin"/>
      </rPr>
      <t>)</t>
    </r>
  </si>
  <si>
    <t>حمل تا سایت پالایشگاه آدیش</t>
  </si>
  <si>
    <t>لحاظ شده است</t>
  </si>
  <si>
    <r>
      <t>قابل پرداخت (</t>
    </r>
    <r>
      <rPr>
        <b/>
        <sz val="11"/>
        <color theme="1"/>
        <rFont val="Arial"/>
        <family val="2"/>
      </rPr>
      <t>EUR</t>
    </r>
    <r>
      <rPr>
        <b/>
        <sz val="11"/>
        <color theme="1"/>
        <rFont val="B Nazanin"/>
      </rPr>
      <t>)</t>
    </r>
  </si>
  <si>
    <t>mrs</t>
  </si>
  <si>
    <t>مانده</t>
  </si>
  <si>
    <t>ردیف</t>
  </si>
  <si>
    <t>آیتم مربوط به ردیف29 که ارسال نشده است</t>
  </si>
  <si>
    <t>هود شیمیایی در ابعاد 230 × 80 × 150   (  شاسی آهنی -  بدنه MDF  و داخل اتاقک ورق HPL  )</t>
  </si>
  <si>
    <t>فن سانتریفیوژ با الکترو موتور   WEG  محصول برزیل   (  جهت هود سقفی استیل   )</t>
  </si>
  <si>
    <t>هود  بازوئی ( مفصلی ) با طول 200 سانتیمتر -  مارک Fumex و محصول کشور سوئد</t>
  </si>
  <si>
    <t>فن سانتریفیوژ با الکترو موتور   WEG  محصول برزیل  (  جهت هودهای بازوئی   )</t>
  </si>
  <si>
    <t>میز وسط در ابعاد واحد 90 × 150 × 100   ( رویه میز  ورق HPL  مارک Fundermax )</t>
  </si>
  <si>
    <t>شلف  تک پایه  میز وسط با پروفیل آهنی 3 × 10  دارای  باکس MDF   ( طبقات فلزی و متحرک )</t>
  </si>
  <si>
    <t>سینک کوچک  پلی پروپیلن  ضد اسید ( PP )   ایتالیائی  در ابعاد 15 × 30 سانتیمتر</t>
  </si>
  <si>
    <t>کابینت دیواری دو درب  90 × 30 × 90 و 80  با درب قابدار MDF  و  شیشه</t>
  </si>
  <si>
    <t>کمد نگهداری مواد شیمیائی Type 90  در ابعاد  208 ×61 × 120   - به همراه فن مربوطه</t>
  </si>
  <si>
    <t xml:space="preserve">شیر آب سرد  تک رومیزی آزمایشگاهی TOF یا FAR ایتالیا </t>
  </si>
  <si>
    <t xml:space="preserve">شیر آب سرد زیر شلفی آزمایشگاهی  TOF یا FAR ایتالیا </t>
  </si>
  <si>
    <t>لوله مسی تیپ K  نمره 12 و اتصالات فیتینگی ( مربوط به لوله کشی گاز )</t>
  </si>
  <si>
    <t xml:space="preserve"> سیفون پلی پروپیلن ( PP )  و اتصالات مربوطه  ( جهت سینکها ) </t>
  </si>
  <si>
    <t xml:space="preserve">دوش و چشم شوی اضطراری ایستاده  TOF یا FAR ایتالیا </t>
  </si>
  <si>
    <t>شکستگی یکی از اقلام طبق نامه</t>
  </si>
  <si>
    <t>میز شستشو وسط با عرض 70cm و طول 150   ( رویه ورق HPL مارک Fundermax )</t>
  </si>
  <si>
    <t>میز شستشو کنار با عرض 80cm و طول 76     ( رویه ورق HPL مارک Fundermax )</t>
  </si>
  <si>
    <t>میز کنار  در ابعاد واحد  90 × 80 × 100  ( رویه میز  ورق HPL  مارک Fundermax )</t>
  </si>
  <si>
    <t>میز وسط یکطرفه جهت دستگاههای جی سی   75 × 90 × 100  رویه میز  ورق HPL  مارک Fundermax )</t>
  </si>
  <si>
    <t>درصد پیشرفت</t>
  </si>
  <si>
    <t>خریدار: شرکت پالایشگاه میعانات گازی آدیش جنوبی</t>
  </si>
  <si>
    <t>خلاصه مالی خرید تجهیزات لابراتور</t>
  </si>
  <si>
    <t>فروشنده: شرکت رایتک پویا</t>
  </si>
  <si>
    <t>شماره قرارداد: ADSH-P-PO-GE-067</t>
  </si>
  <si>
    <t>تاریخ قرارداد: 1401/05/18</t>
  </si>
  <si>
    <t>تاریخ تهیه گزارش: 1402/04/19</t>
  </si>
  <si>
    <t>خلاصه محاسبات پرداخت صورت حساب:</t>
  </si>
  <si>
    <t>(یورو)</t>
  </si>
  <si>
    <t>جمع کالای دریافتی</t>
  </si>
  <si>
    <t>مالیات و عوارض بر ارزش افزوده (9%)</t>
  </si>
  <si>
    <t>جمع صورتحسابها</t>
  </si>
  <si>
    <t>کسور:</t>
  </si>
  <si>
    <t>جمع کسور</t>
  </si>
  <si>
    <t>خالص قابل پرداخت</t>
  </si>
  <si>
    <t>توضیحات:</t>
  </si>
  <si>
    <t>استهلاک پیش پرداخت مرحله اول (5%)</t>
  </si>
  <si>
    <t>استهلاک پیش پرداخت مرحله دوم (5%)</t>
  </si>
  <si>
    <t>(ریالی)</t>
  </si>
  <si>
    <t>(10%) حسن انجام کار</t>
  </si>
  <si>
    <t>طبق اعلام وندور مبلغ 327 یورو بابت خسارت وارده به 6 عدد یونیت شستشو می باشد که مورد تائید وندور قرار گرفت.</t>
  </si>
  <si>
    <t>نرخ ریالی کردن صورتحساب بر مبنای تاریخ پرداخت سنا اسکناس فروش معادل 451/837 ریال مورخ 1402/04/19 در نظر گرفته شده است.</t>
  </si>
  <si>
    <r>
      <t>کالاهای رسید شده با شماره مرجع MRS-RTC-067-001 این مرحله صورتحساب شده است که تماما بایکماه تاخیر نسبت به زمان پرداخت پیش پرداخت قرارداد به انبار رسید شده است و دلیل آن تعطیلات نوروز و آماده نبودن انبار می باشد. لذا مشمول جریمه تاخیر نمی باشد.</t>
    </r>
    <r>
      <rPr>
        <b/>
        <sz val="11"/>
        <color theme="1"/>
        <rFont val="B Nazanin"/>
        <charset val="178"/>
      </rPr>
      <t>آیتم ردیف 29 ارسال نشده است که ارزش 196/64 یورو از مبلغ کسر گردید.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</si>
</sst>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5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B Traffic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B Nazanin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B Nazanin"/>
    </font>
    <font>
      <sz val="10"/>
      <color rgb="FF000000"/>
      <name val="B Nazanin"/>
    </font>
    <font>
      <i/>
      <sz val="11"/>
      <color theme="1"/>
      <name val="B Nazanin"/>
    </font>
    <font>
      <sz val="11"/>
      <color theme="1"/>
      <name val="B Nazanin"/>
    </font>
    <font>
      <b/>
      <sz val="11"/>
      <color theme="1"/>
      <name val="B Nazanin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b/>
      <sz val="8"/>
      <color theme="1"/>
      <name val="B Nazanin"/>
      <charset val="178"/>
    </font>
    <font>
      <sz val="8"/>
      <color theme="1"/>
      <name val="B Nazanin"/>
      <charset val="178"/>
    </font>
    <font>
      <i/>
      <sz val="8"/>
      <color theme="1"/>
      <name val="B Nazanin"/>
      <charset val="178"/>
    </font>
    <font>
      <i/>
      <sz val="8"/>
      <color rgb="FF000000"/>
      <name val="B Nazanin"/>
      <charset val="178"/>
    </font>
    <font>
      <sz val="10"/>
      <color rgb="FF000000"/>
      <name val="B Nazanin"/>
      <charset val="178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2"/>
      <color theme="1"/>
      <name val="B Lotus"/>
      <charset val="178"/>
    </font>
    <font>
      <sz val="12"/>
      <color theme="1"/>
      <name val="B Nazanin"/>
      <charset val="178"/>
    </font>
    <font>
      <b/>
      <sz val="12"/>
      <color theme="1"/>
      <name val="B Lotus"/>
      <charset val="178"/>
    </font>
    <font>
      <sz val="10"/>
      <color theme="1"/>
      <name val="B Lotus"/>
      <charset val="178"/>
    </font>
    <font>
      <b/>
      <sz val="11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" fontId="13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readingOrder="2"/>
    </xf>
    <xf numFmtId="0" fontId="15" fillId="0" borderId="0" xfId="0" applyFont="1" applyAlignment="1">
      <alignment horizontal="center" vertical="center" readingOrder="2"/>
    </xf>
    <xf numFmtId="0" fontId="18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right" vertical="center" wrapText="1" readingOrder="2"/>
    </xf>
    <xf numFmtId="0" fontId="21" fillId="3" borderId="10" xfId="0" applyFont="1" applyFill="1" applyBorder="1" applyAlignment="1">
      <alignment horizontal="right" vertical="center" wrapText="1" readingOrder="2"/>
    </xf>
    <xf numFmtId="0" fontId="19" fillId="0" borderId="5" xfId="0" applyFont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 readingOrder="2"/>
    </xf>
    <xf numFmtId="0" fontId="20" fillId="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0" fontId="25" fillId="3" borderId="10" xfId="0" applyFont="1" applyFill="1" applyBorder="1" applyAlignment="1">
      <alignment horizontal="right" vertical="center" wrapText="1" readingOrder="2"/>
    </xf>
    <xf numFmtId="0" fontId="19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right" vertical="center" wrapText="1" readingOrder="2"/>
    </xf>
    <xf numFmtId="0" fontId="24" fillId="0" borderId="10" xfId="0" applyFont="1" applyBorder="1" applyAlignment="1">
      <alignment horizontal="center" vertical="center" wrapText="1" readingOrder="2"/>
    </xf>
    <xf numFmtId="0" fontId="23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right" vertical="center" wrapText="1" readingOrder="2"/>
    </xf>
    <xf numFmtId="0" fontId="26" fillId="0" borderId="10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readingOrder="2"/>
    </xf>
    <xf numFmtId="0" fontId="20" fillId="3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right" vertical="center" wrapText="1" readingOrder="2"/>
    </xf>
    <xf numFmtId="0" fontId="2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 readingOrder="2"/>
    </xf>
    <xf numFmtId="0" fontId="21" fillId="3" borderId="7" xfId="0" applyFont="1" applyFill="1" applyBorder="1" applyAlignment="1">
      <alignment horizontal="center" vertical="center" wrapText="1" readingOrder="2"/>
    </xf>
    <xf numFmtId="0" fontId="21" fillId="3" borderId="5" xfId="0" applyFont="1" applyFill="1" applyBorder="1" applyAlignment="1">
      <alignment horizontal="center" vertical="center" wrapText="1" readingOrder="2"/>
    </xf>
    <xf numFmtId="4" fontId="19" fillId="0" borderId="12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7" fillId="0" borderId="2" xfId="0" applyFont="1" applyBorder="1" applyAlignment="1">
      <alignment horizontal="right" vertical="center" readingOrder="2"/>
    </xf>
    <xf numFmtId="0" fontId="27" fillId="0" borderId="3" xfId="0" applyFont="1" applyBorder="1" applyAlignment="1">
      <alignment horizontal="right" vertical="center" readingOrder="2"/>
    </xf>
    <xf numFmtId="0" fontId="27" fillId="0" borderId="4" xfId="0" applyFont="1" applyBorder="1" applyAlignment="1">
      <alignment horizontal="right" vertical="center" readingOrder="2"/>
    </xf>
    <xf numFmtId="0" fontId="28" fillId="0" borderId="2" xfId="0" applyFont="1" applyBorder="1" applyAlignment="1">
      <alignment horizontal="right" vertical="center" readingOrder="2"/>
    </xf>
    <xf numFmtId="0" fontId="28" fillId="0" borderId="3" xfId="0" applyFont="1" applyBorder="1" applyAlignment="1">
      <alignment horizontal="right" vertical="center" readingOrder="2"/>
    </xf>
    <xf numFmtId="0" fontId="28" fillId="0" borderId="4" xfId="0" applyFont="1" applyBorder="1" applyAlignment="1">
      <alignment horizontal="right" vertical="center" readingOrder="2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/>
    </xf>
    <xf numFmtId="40" fontId="32" fillId="0" borderId="0" xfId="0" applyNumberFormat="1" applyFont="1" applyBorder="1" applyAlignment="1">
      <alignment horizontal="center" vertical="center"/>
    </xf>
    <xf numFmtId="40" fontId="32" fillId="0" borderId="16" xfId="0" applyNumberFormat="1" applyFont="1" applyBorder="1" applyAlignment="1">
      <alignment horizontal="center" vertical="center"/>
    </xf>
    <xf numFmtId="9" fontId="32" fillId="0" borderId="0" xfId="2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 wrapText="1" readingOrder="2"/>
    </xf>
    <xf numFmtId="0" fontId="37" fillId="0" borderId="16" xfId="0" applyFont="1" applyBorder="1" applyAlignment="1">
      <alignment horizontal="center" vertical="center" wrapText="1" readingOrder="2"/>
    </xf>
    <xf numFmtId="0" fontId="37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40" fontId="32" fillId="0" borderId="20" xfId="0" applyNumberFormat="1" applyFont="1" applyBorder="1" applyAlignment="1">
      <alignment horizontal="center" vertical="center"/>
    </xf>
    <xf numFmtId="40" fontId="32" fillId="0" borderId="21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0" fontId="32" fillId="0" borderId="23" xfId="0" applyNumberFormat="1" applyFont="1" applyBorder="1" applyAlignment="1">
      <alignment horizontal="center" vertical="center"/>
    </xf>
    <xf numFmtId="0" fontId="34" fillId="3" borderId="22" xfId="0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 wrapText="1" readingOrder="2"/>
    </xf>
    <xf numFmtId="40" fontId="32" fillId="0" borderId="25" xfId="0" applyNumberFormat="1" applyFont="1" applyBorder="1" applyAlignment="1">
      <alignment horizontal="center" vertical="center"/>
    </xf>
    <xf numFmtId="40" fontId="32" fillId="0" borderId="26" xfId="0" applyNumberFormat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left" vertical="center" wrapText="1"/>
    </xf>
    <xf numFmtId="0" fontId="39" fillId="3" borderId="23" xfId="0" applyFont="1" applyFill="1" applyBorder="1" applyAlignment="1">
      <alignment horizontal="left" vertical="center" wrapText="1" readingOrder="2"/>
    </xf>
    <xf numFmtId="0" fontId="33" fillId="0" borderId="23" xfId="0" applyFont="1" applyBorder="1" applyAlignment="1">
      <alignment horizontal="left" vertical="center" wrapText="1" readingOrder="2"/>
    </xf>
    <xf numFmtId="0" fontId="33" fillId="0" borderId="26" xfId="0" applyFont="1" applyBorder="1" applyAlignment="1">
      <alignment horizontal="left" vertical="center" wrapText="1" readingOrder="2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40" fontId="32" fillId="5" borderId="1" xfId="0" applyNumberFormat="1" applyFont="1" applyFill="1" applyBorder="1" applyAlignment="1">
      <alignment horizontal="center" vertical="center" wrapText="1"/>
    </xf>
    <xf numFmtId="9" fontId="32" fillId="5" borderId="1" xfId="2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35" fillId="5" borderId="1" xfId="0" applyFont="1" applyFill="1" applyBorder="1" applyAlignment="1">
      <alignment horizontal="center" vertical="center" wrapText="1"/>
    </xf>
    <xf numFmtId="40" fontId="32" fillId="0" borderId="27" xfId="0" applyNumberFormat="1" applyFont="1" applyBorder="1" applyAlignment="1">
      <alignment horizontal="center" vertical="center"/>
    </xf>
    <xf numFmtId="9" fontId="32" fillId="0" borderId="19" xfId="2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9" fontId="32" fillId="0" borderId="22" xfId="2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9" fontId="32" fillId="0" borderId="24" xfId="2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40" fillId="0" borderId="0" xfId="3" applyFont="1" applyAlignment="1">
      <alignment vertical="center"/>
    </xf>
    <xf numFmtId="0" fontId="41" fillId="0" borderId="0" xfId="3" applyFont="1" applyAlignment="1">
      <alignment horizontal="left" vertical="center"/>
    </xf>
    <xf numFmtId="0" fontId="40" fillId="0" borderId="15" xfId="3" applyFont="1" applyBorder="1" applyAlignment="1">
      <alignment vertical="center"/>
    </xf>
    <xf numFmtId="0" fontId="42" fillId="0" borderId="15" xfId="3" applyFont="1" applyBorder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0" fontId="43" fillId="0" borderId="0" xfId="3" applyFont="1"/>
    <xf numFmtId="0" fontId="44" fillId="0" borderId="0" xfId="3" applyFont="1"/>
    <xf numFmtId="0" fontId="44" fillId="0" borderId="0" xfId="3" applyFont="1" applyAlignment="1">
      <alignment vertical="center"/>
    </xf>
    <xf numFmtId="10" fontId="43" fillId="0" borderId="0" xfId="4" applyNumberFormat="1" applyFont="1" applyAlignment="1">
      <alignment vertical="center"/>
    </xf>
    <xf numFmtId="10" fontId="43" fillId="0" borderId="0" xfId="4" applyNumberFormat="1" applyFont="1" applyBorder="1" applyAlignment="1">
      <alignment horizontal="left" vertical="center"/>
    </xf>
    <xf numFmtId="0" fontId="40" fillId="0" borderId="0" xfId="3" applyFont="1" applyBorder="1" applyAlignment="1">
      <alignment vertical="center"/>
    </xf>
    <xf numFmtId="0" fontId="40" fillId="0" borderId="0" xfId="3" applyFont="1" applyBorder="1" applyAlignment="1">
      <alignment horizontal="right" vertical="center"/>
    </xf>
    <xf numFmtId="0" fontId="42" fillId="0" borderId="0" xfId="3" applyFont="1" applyBorder="1" applyAlignment="1">
      <alignment vertical="center"/>
    </xf>
    <xf numFmtId="0" fontId="41" fillId="0" borderId="15" xfId="3" applyFont="1" applyBorder="1" applyAlignment="1">
      <alignment vertical="center"/>
    </xf>
    <xf numFmtId="38" fontId="33" fillId="0" borderId="0" xfId="0" applyNumberFormat="1" applyFont="1" applyBorder="1" applyAlignment="1">
      <alignment horizontal="center" vertical="center"/>
    </xf>
    <xf numFmtId="38" fontId="32" fillId="0" borderId="0" xfId="0" applyNumberFormat="1" applyFont="1" applyBorder="1" applyAlignment="1">
      <alignment horizontal="center" vertical="center"/>
    </xf>
    <xf numFmtId="0" fontId="43" fillId="0" borderId="0" xfId="3" applyFont="1" applyAlignment="1">
      <alignment horizontal="right" vertical="center"/>
    </xf>
    <xf numFmtId="40" fontId="45" fillId="0" borderId="0" xfId="4" applyNumberFormat="1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40" fontId="30" fillId="0" borderId="0" xfId="0" applyNumberFormat="1" applyFont="1" applyBorder="1" applyAlignment="1">
      <alignment horizontal="center" vertical="center"/>
    </xf>
    <xf numFmtId="38" fontId="46" fillId="0" borderId="0" xfId="0" applyNumberFormat="1" applyFont="1" applyBorder="1" applyAlignment="1">
      <alignment horizontal="center" vertical="center"/>
    </xf>
    <xf numFmtId="40" fontId="45" fillId="0" borderId="0" xfId="1" applyNumberFormat="1" applyFont="1" applyBorder="1" applyAlignment="1">
      <alignment horizontal="center"/>
    </xf>
    <xf numFmtId="40" fontId="47" fillId="0" borderId="27" xfId="1" applyNumberFormat="1" applyFont="1" applyBorder="1" applyAlignment="1">
      <alignment horizontal="center"/>
    </xf>
    <xf numFmtId="40" fontId="46" fillId="0" borderId="0" xfId="0" applyNumberFormat="1" applyFont="1" applyBorder="1" applyAlignment="1">
      <alignment horizontal="center" vertical="center"/>
    </xf>
    <xf numFmtId="40" fontId="45" fillId="0" borderId="0" xfId="1" applyNumberFormat="1" applyFont="1" applyAlignment="1">
      <alignment horizontal="center" vertical="center"/>
    </xf>
    <xf numFmtId="40" fontId="45" fillId="0" borderId="0" xfId="1" applyNumberFormat="1" applyFont="1" applyAlignment="1">
      <alignment horizontal="center" vertical="center"/>
    </xf>
    <xf numFmtId="3" fontId="46" fillId="0" borderId="0" xfId="0" applyNumberFormat="1" applyFont="1" applyBorder="1" applyAlignment="1">
      <alignment horizontal="center" vertical="center"/>
    </xf>
    <xf numFmtId="40" fontId="45" fillId="0" borderId="0" xfId="1" applyNumberFormat="1" applyFont="1" applyBorder="1" applyAlignment="1">
      <alignment horizontal="center" vertical="center"/>
    </xf>
    <xf numFmtId="40" fontId="45" fillId="0" borderId="15" xfId="1" applyNumberFormat="1" applyFont="1" applyBorder="1" applyAlignment="1">
      <alignment horizontal="center" vertical="center"/>
    </xf>
    <xf numFmtId="40" fontId="30" fillId="0" borderId="0" xfId="0" applyNumberFormat="1" applyFont="1" applyBorder="1" applyAlignment="1">
      <alignment horizontal="center" vertical="center"/>
    </xf>
    <xf numFmtId="40" fontId="47" fillId="0" borderId="15" xfId="4" applyNumberFormat="1" applyFont="1" applyBorder="1" applyAlignment="1">
      <alignment horizontal="center" vertical="center"/>
    </xf>
    <xf numFmtId="0" fontId="43" fillId="0" borderId="0" xfId="3" applyFont="1" applyBorder="1" applyAlignment="1">
      <alignment vertical="top" wrapText="1"/>
    </xf>
    <xf numFmtId="0" fontId="48" fillId="0" borderId="0" xfId="3" applyFont="1" applyBorder="1" applyAlignment="1">
      <alignment vertical="top" wrapText="1"/>
    </xf>
    <xf numFmtId="0" fontId="33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vertical="top" wrapText="1"/>
    </xf>
    <xf numFmtId="0" fontId="48" fillId="0" borderId="0" xfId="3" applyFont="1" applyBorder="1" applyAlignment="1">
      <alignment vertical="center" wrapText="1"/>
    </xf>
    <xf numFmtId="38" fontId="30" fillId="0" borderId="27" xfId="0" applyNumberFormat="1" applyFont="1" applyBorder="1" applyAlignment="1">
      <alignment horizontal="center" vertical="center"/>
    </xf>
    <xf numFmtId="38" fontId="30" fillId="0" borderId="0" xfId="0" applyNumberFormat="1" applyFont="1" applyBorder="1" applyAlignment="1">
      <alignment horizontal="center" vertical="center"/>
    </xf>
    <xf numFmtId="38" fontId="46" fillId="0" borderId="15" xfId="0" applyNumberFormat="1" applyFont="1" applyBorder="1" applyAlignment="1">
      <alignment horizontal="center" vertical="center"/>
    </xf>
    <xf numFmtId="38" fontId="46" fillId="0" borderId="0" xfId="0" applyNumberFormat="1" applyFont="1" applyBorder="1" applyAlignment="1">
      <alignment horizontal="center" vertical="center"/>
    </xf>
    <xf numFmtId="38" fontId="46" fillId="0" borderId="27" xfId="0" applyNumberFormat="1" applyFont="1" applyBorder="1" applyAlignment="1">
      <alignment horizontal="center" vertical="center"/>
    </xf>
    <xf numFmtId="38" fontId="30" fillId="0" borderId="15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right" vertical="center"/>
    </xf>
    <xf numFmtId="0" fontId="39" fillId="0" borderId="20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9" fillId="3" borderId="16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687BA61E-821A-483A-AF4E-BE71944F72C3}"/>
    <cellStyle name="Percent" xfId="2" builtinId="5"/>
    <cellStyle name="Percent 2" xfId="4" xr:uid="{8ACE0951-E6AA-4291-B964-5718F5F5A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0A7D-66C4-4702-9091-5E62B11B0675}">
  <dimension ref="A1:I118"/>
  <sheetViews>
    <sheetView rightToLeft="1" workbookViewId="0">
      <selection activeCell="A2" sqref="A2:I110"/>
    </sheetView>
  </sheetViews>
  <sheetFormatPr defaultColWidth="46.140625" defaultRowHeight="15" customHeight="1"/>
  <cols>
    <col min="1" max="1" width="5.28515625" bestFit="1" customWidth="1"/>
    <col min="2" max="2" width="33.140625" bestFit="1" customWidth="1"/>
    <col min="3" max="3" width="61" bestFit="1" customWidth="1"/>
    <col min="4" max="4" width="11.5703125" customWidth="1"/>
    <col min="5" max="5" width="7" bestFit="1" customWidth="1"/>
    <col min="6" max="6" width="17.85546875" bestFit="1" customWidth="1"/>
    <col min="7" max="7" width="15.28515625" bestFit="1" customWidth="1"/>
    <col min="8" max="9" width="19.140625" customWidth="1"/>
  </cols>
  <sheetData>
    <row r="1" spans="1:9" ht="15" customHeight="1">
      <c r="A1" s="1"/>
    </row>
    <row r="2" spans="1:9" ht="15" customHeight="1">
      <c r="A2" s="78" t="s">
        <v>0</v>
      </c>
      <c r="B2" s="79"/>
      <c r="C2" s="79"/>
      <c r="D2" s="79"/>
      <c r="E2" s="79"/>
      <c r="F2" s="79"/>
      <c r="G2" s="79"/>
      <c r="H2" s="80"/>
      <c r="I2" s="56"/>
    </row>
    <row r="3" spans="1:9" ht="15" customHeight="1" thickBo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3" t="s">
        <v>180</v>
      </c>
      <c r="I3" s="3" t="s">
        <v>181</v>
      </c>
    </row>
    <row r="4" spans="1:9" ht="15" customHeight="1">
      <c r="A4" s="73">
        <v>1</v>
      </c>
      <c r="B4" s="67" t="s">
        <v>8</v>
      </c>
      <c r="C4" s="5" t="s">
        <v>9</v>
      </c>
      <c r="D4" s="64">
        <v>6</v>
      </c>
      <c r="E4" s="64" t="s">
        <v>16</v>
      </c>
      <c r="F4" s="70">
        <v>2310</v>
      </c>
      <c r="G4" s="70">
        <v>13860</v>
      </c>
      <c r="H4" s="64">
        <v>6</v>
      </c>
      <c r="I4" s="64">
        <f>H4-D4</f>
        <v>0</v>
      </c>
    </row>
    <row r="5" spans="1:9" ht="15" customHeight="1">
      <c r="A5" s="74"/>
      <c r="B5" s="68"/>
      <c r="C5" s="6" t="s">
        <v>10</v>
      </c>
      <c r="D5" s="65"/>
      <c r="E5" s="65"/>
      <c r="F5" s="71"/>
      <c r="G5" s="71"/>
      <c r="H5" s="65"/>
      <c r="I5" s="65"/>
    </row>
    <row r="6" spans="1:9" ht="15" customHeight="1">
      <c r="A6" s="74"/>
      <c r="B6" s="68"/>
      <c r="C6" s="6" t="s">
        <v>11</v>
      </c>
      <c r="D6" s="65"/>
      <c r="E6" s="65"/>
      <c r="F6" s="71"/>
      <c r="G6" s="71"/>
      <c r="H6" s="65"/>
      <c r="I6" s="65"/>
    </row>
    <row r="7" spans="1:9" ht="15" customHeight="1">
      <c r="A7" s="74"/>
      <c r="B7" s="68"/>
      <c r="C7" s="6" t="s">
        <v>12</v>
      </c>
      <c r="D7" s="65"/>
      <c r="E7" s="65"/>
      <c r="F7" s="71"/>
      <c r="G7" s="71"/>
      <c r="H7" s="65"/>
      <c r="I7" s="65"/>
    </row>
    <row r="8" spans="1:9" ht="15" customHeight="1">
      <c r="A8" s="74"/>
      <c r="B8" s="68"/>
      <c r="C8" s="6" t="s">
        <v>13</v>
      </c>
      <c r="D8" s="65"/>
      <c r="E8" s="65"/>
      <c r="F8" s="71"/>
      <c r="G8" s="71"/>
      <c r="H8" s="65"/>
      <c r="I8" s="65"/>
    </row>
    <row r="9" spans="1:9" ht="15" customHeight="1">
      <c r="A9" s="74"/>
      <c r="B9" s="68"/>
      <c r="C9" s="6" t="s">
        <v>14</v>
      </c>
      <c r="D9" s="65"/>
      <c r="E9" s="65"/>
      <c r="F9" s="71"/>
      <c r="G9" s="71"/>
      <c r="H9" s="65"/>
      <c r="I9" s="65"/>
    </row>
    <row r="10" spans="1:9" ht="15" customHeight="1" thickBot="1">
      <c r="A10" s="75"/>
      <c r="B10" s="69"/>
      <c r="C10" s="7" t="s">
        <v>15</v>
      </c>
      <c r="D10" s="66"/>
      <c r="E10" s="66"/>
      <c r="F10" s="72"/>
      <c r="G10" s="72"/>
      <c r="H10" s="66"/>
      <c r="I10" s="66"/>
    </row>
    <row r="11" spans="1:9" ht="15" customHeight="1">
      <c r="A11" s="64">
        <v>2</v>
      </c>
      <c r="B11" s="67" t="s">
        <v>17</v>
      </c>
      <c r="C11" s="9" t="s">
        <v>9</v>
      </c>
      <c r="D11" s="64">
        <v>1</v>
      </c>
      <c r="E11" s="64" t="s">
        <v>16</v>
      </c>
      <c r="F11" s="70">
        <v>1980</v>
      </c>
      <c r="G11" s="70">
        <v>1980</v>
      </c>
      <c r="H11" s="64">
        <v>1</v>
      </c>
      <c r="I11" s="64">
        <f>H11-D11</f>
        <v>0</v>
      </c>
    </row>
    <row r="12" spans="1:9" ht="15" customHeight="1">
      <c r="A12" s="65"/>
      <c r="B12" s="68"/>
      <c r="C12" s="6" t="s">
        <v>18</v>
      </c>
      <c r="D12" s="65"/>
      <c r="E12" s="65"/>
      <c r="F12" s="71"/>
      <c r="G12" s="71"/>
      <c r="H12" s="65"/>
      <c r="I12" s="65"/>
    </row>
    <row r="13" spans="1:9" ht="15" customHeight="1">
      <c r="A13" s="65"/>
      <c r="B13" s="68"/>
      <c r="C13" s="6" t="s">
        <v>11</v>
      </c>
      <c r="D13" s="65"/>
      <c r="E13" s="65"/>
      <c r="F13" s="71"/>
      <c r="G13" s="71"/>
      <c r="H13" s="65"/>
      <c r="I13" s="65"/>
    </row>
    <row r="14" spans="1:9" ht="15" customHeight="1">
      <c r="A14" s="65"/>
      <c r="B14" s="68"/>
      <c r="C14" s="6" t="s">
        <v>12</v>
      </c>
      <c r="D14" s="65"/>
      <c r="E14" s="65"/>
      <c r="F14" s="71"/>
      <c r="G14" s="71"/>
      <c r="H14" s="65"/>
      <c r="I14" s="65"/>
    </row>
    <row r="15" spans="1:9" ht="15" customHeight="1">
      <c r="A15" s="65"/>
      <c r="B15" s="68"/>
      <c r="C15" s="6" t="s">
        <v>13</v>
      </c>
      <c r="D15" s="65"/>
      <c r="E15" s="65"/>
      <c r="F15" s="71"/>
      <c r="G15" s="71"/>
      <c r="H15" s="65"/>
      <c r="I15" s="65"/>
    </row>
    <row r="16" spans="1:9" ht="15" customHeight="1">
      <c r="A16" s="65"/>
      <c r="B16" s="68"/>
      <c r="C16" s="6" t="s">
        <v>19</v>
      </c>
      <c r="D16" s="65"/>
      <c r="E16" s="65"/>
      <c r="F16" s="71"/>
      <c r="G16" s="71"/>
      <c r="H16" s="65"/>
      <c r="I16" s="65"/>
    </row>
    <row r="17" spans="1:9" ht="15" customHeight="1" thickBot="1">
      <c r="A17" s="66"/>
      <c r="B17" s="69"/>
      <c r="C17" s="7" t="s">
        <v>15</v>
      </c>
      <c r="D17" s="66"/>
      <c r="E17" s="66"/>
      <c r="F17" s="72"/>
      <c r="G17" s="72"/>
      <c r="H17" s="66"/>
      <c r="I17" s="66"/>
    </row>
    <row r="18" spans="1:9" ht="15" customHeight="1">
      <c r="A18" s="64">
        <v>3</v>
      </c>
      <c r="B18" s="8" t="s">
        <v>20</v>
      </c>
      <c r="C18" s="9" t="s">
        <v>22</v>
      </c>
      <c r="D18" s="64">
        <v>1</v>
      </c>
      <c r="E18" s="64" t="s">
        <v>16</v>
      </c>
      <c r="F18" s="70">
        <v>1980</v>
      </c>
      <c r="G18" s="70">
        <v>1980</v>
      </c>
      <c r="H18" s="64">
        <v>1</v>
      </c>
      <c r="I18" s="64">
        <v>0</v>
      </c>
    </row>
    <row r="19" spans="1:9" ht="15" customHeight="1">
      <c r="A19" s="65"/>
      <c r="B19" s="8" t="s">
        <v>21</v>
      </c>
      <c r="C19" s="12" t="s">
        <v>23</v>
      </c>
      <c r="D19" s="65"/>
      <c r="E19" s="65"/>
      <c r="F19" s="71"/>
      <c r="G19" s="71"/>
      <c r="H19" s="65"/>
      <c r="I19" s="65"/>
    </row>
    <row r="20" spans="1:9" ht="15" customHeight="1">
      <c r="A20" s="65"/>
      <c r="B20" s="10"/>
      <c r="C20" s="12" t="s">
        <v>24</v>
      </c>
      <c r="D20" s="65"/>
      <c r="E20" s="65"/>
      <c r="F20" s="71"/>
      <c r="G20" s="71"/>
      <c r="H20" s="65"/>
      <c r="I20" s="65"/>
    </row>
    <row r="21" spans="1:9" ht="15" customHeight="1">
      <c r="A21" s="65"/>
      <c r="B21" s="10"/>
      <c r="C21" s="12" t="s">
        <v>25</v>
      </c>
      <c r="D21" s="65"/>
      <c r="E21" s="65"/>
      <c r="F21" s="71"/>
      <c r="G21" s="71"/>
      <c r="H21" s="65"/>
      <c r="I21" s="65"/>
    </row>
    <row r="22" spans="1:9" ht="15" customHeight="1">
      <c r="A22" s="65"/>
      <c r="B22" s="10"/>
      <c r="C22" s="12" t="s">
        <v>26</v>
      </c>
      <c r="D22" s="65"/>
      <c r="E22" s="65"/>
      <c r="F22" s="71"/>
      <c r="G22" s="71"/>
      <c r="H22" s="65"/>
      <c r="I22" s="65"/>
    </row>
    <row r="23" spans="1:9" ht="15" customHeight="1" thickBot="1">
      <c r="A23" s="66"/>
      <c r="B23" s="11"/>
      <c r="C23" s="13" t="s">
        <v>27</v>
      </c>
      <c r="D23" s="66"/>
      <c r="E23" s="66"/>
      <c r="F23" s="72"/>
      <c r="G23" s="72"/>
      <c r="H23" s="66"/>
      <c r="I23" s="66"/>
    </row>
    <row r="24" spans="1:9" ht="15" customHeight="1">
      <c r="A24" s="64">
        <v>4</v>
      </c>
      <c r="B24" s="73" t="s">
        <v>28</v>
      </c>
      <c r="C24" s="9" t="s">
        <v>29</v>
      </c>
      <c r="D24" s="64">
        <v>16</v>
      </c>
      <c r="E24" s="64" t="s">
        <v>16</v>
      </c>
      <c r="F24" s="64">
        <v>44</v>
      </c>
      <c r="G24" s="64">
        <v>704</v>
      </c>
      <c r="H24" s="64">
        <v>16</v>
      </c>
      <c r="I24" s="64">
        <v>0</v>
      </c>
    </row>
    <row r="25" spans="1:9" ht="15" customHeight="1">
      <c r="A25" s="65"/>
      <c r="B25" s="74"/>
      <c r="C25" s="14" t="s">
        <v>30</v>
      </c>
      <c r="D25" s="65"/>
      <c r="E25" s="65"/>
      <c r="F25" s="65"/>
      <c r="G25" s="65"/>
      <c r="H25" s="65"/>
      <c r="I25" s="65"/>
    </row>
    <row r="26" spans="1:9" ht="15" customHeight="1" thickBot="1">
      <c r="A26" s="66"/>
      <c r="B26" s="75"/>
      <c r="C26" s="13" t="s">
        <v>31</v>
      </c>
      <c r="D26" s="66"/>
      <c r="E26" s="66"/>
      <c r="F26" s="66"/>
      <c r="G26" s="66"/>
      <c r="H26" s="66"/>
      <c r="I26" s="66"/>
    </row>
    <row r="27" spans="1:9" ht="15" customHeight="1">
      <c r="A27" s="64">
        <v>5</v>
      </c>
      <c r="B27" s="73" t="s">
        <v>32</v>
      </c>
      <c r="C27" s="9" t="s">
        <v>33</v>
      </c>
      <c r="D27" s="64">
        <v>16</v>
      </c>
      <c r="E27" s="64" t="s">
        <v>16</v>
      </c>
      <c r="F27" s="64">
        <v>275</v>
      </c>
      <c r="G27" s="70">
        <v>4400</v>
      </c>
      <c r="H27" s="64">
        <v>16</v>
      </c>
      <c r="I27" s="64">
        <f>H27-D27</f>
        <v>0</v>
      </c>
    </row>
    <row r="28" spans="1:9" ht="15" customHeight="1">
      <c r="A28" s="65"/>
      <c r="B28" s="74"/>
      <c r="C28" s="14" t="s">
        <v>34</v>
      </c>
      <c r="D28" s="65"/>
      <c r="E28" s="65"/>
      <c r="F28" s="65"/>
      <c r="G28" s="71"/>
      <c r="H28" s="65"/>
      <c r="I28" s="65"/>
    </row>
    <row r="29" spans="1:9" ht="15" customHeight="1">
      <c r="A29" s="65"/>
      <c r="B29" s="74"/>
      <c r="C29" s="14" t="s">
        <v>35</v>
      </c>
      <c r="D29" s="65"/>
      <c r="E29" s="65"/>
      <c r="F29" s="65"/>
      <c r="G29" s="71"/>
      <c r="H29" s="65"/>
      <c r="I29" s="65"/>
    </row>
    <row r="30" spans="1:9" ht="15" customHeight="1">
      <c r="A30" s="65"/>
      <c r="B30" s="74"/>
      <c r="C30" s="14" t="s">
        <v>36</v>
      </c>
      <c r="D30" s="65"/>
      <c r="E30" s="65"/>
      <c r="F30" s="65"/>
      <c r="G30" s="71"/>
      <c r="H30" s="65"/>
      <c r="I30" s="65"/>
    </row>
    <row r="31" spans="1:9" ht="15" customHeight="1">
      <c r="A31" s="65"/>
      <c r="B31" s="74"/>
      <c r="C31" s="14" t="s">
        <v>37</v>
      </c>
      <c r="D31" s="65"/>
      <c r="E31" s="65"/>
      <c r="F31" s="65"/>
      <c r="G31" s="71"/>
      <c r="H31" s="65"/>
      <c r="I31" s="65"/>
    </row>
    <row r="32" spans="1:9" ht="15" customHeight="1">
      <c r="A32" s="65"/>
      <c r="B32" s="74"/>
      <c r="C32" s="14" t="s">
        <v>38</v>
      </c>
      <c r="D32" s="65"/>
      <c r="E32" s="65"/>
      <c r="F32" s="65"/>
      <c r="G32" s="71"/>
      <c r="H32" s="65"/>
      <c r="I32" s="65"/>
    </row>
    <row r="33" spans="1:9" ht="15" customHeight="1" thickBot="1">
      <c r="A33" s="66"/>
      <c r="B33" s="75"/>
      <c r="C33" s="13" t="s">
        <v>31</v>
      </c>
      <c r="D33" s="66"/>
      <c r="E33" s="66"/>
      <c r="F33" s="66"/>
      <c r="G33" s="72"/>
      <c r="H33" s="66"/>
      <c r="I33" s="66"/>
    </row>
    <row r="34" spans="1:9" ht="15" customHeight="1">
      <c r="A34" s="64">
        <v>6</v>
      </c>
      <c r="B34" s="73" t="s">
        <v>32</v>
      </c>
      <c r="C34" s="9" t="s">
        <v>39</v>
      </c>
      <c r="D34" s="64">
        <v>8</v>
      </c>
      <c r="E34" s="64" t="s">
        <v>16</v>
      </c>
      <c r="F34" s="64">
        <v>88</v>
      </c>
      <c r="G34" s="64">
        <v>704</v>
      </c>
      <c r="H34" s="64">
        <v>8</v>
      </c>
      <c r="I34" s="64">
        <v>0</v>
      </c>
    </row>
    <row r="35" spans="1:9" ht="15" customHeight="1">
      <c r="A35" s="65"/>
      <c r="B35" s="74"/>
      <c r="C35" s="12" t="s">
        <v>40</v>
      </c>
      <c r="D35" s="65"/>
      <c r="E35" s="65"/>
      <c r="F35" s="65"/>
      <c r="G35" s="65"/>
      <c r="H35" s="65"/>
      <c r="I35" s="65"/>
    </row>
    <row r="36" spans="1:9" ht="15" customHeight="1" thickBot="1">
      <c r="A36" s="66"/>
      <c r="B36" s="75"/>
      <c r="C36" s="15" t="s">
        <v>41</v>
      </c>
      <c r="D36" s="66"/>
      <c r="E36" s="66"/>
      <c r="F36" s="66"/>
      <c r="G36" s="66"/>
      <c r="H36" s="66"/>
      <c r="I36" s="66"/>
    </row>
    <row r="37" spans="1:9" ht="15" customHeight="1">
      <c r="A37" s="64">
        <v>7</v>
      </c>
      <c r="B37" s="73" t="s">
        <v>32</v>
      </c>
      <c r="C37" s="9" t="s">
        <v>39</v>
      </c>
      <c r="D37" s="64">
        <v>8</v>
      </c>
      <c r="E37" s="64" t="s">
        <v>16</v>
      </c>
      <c r="F37" s="64">
        <v>88</v>
      </c>
      <c r="G37" s="64">
        <v>704</v>
      </c>
      <c r="H37" s="64">
        <v>8</v>
      </c>
      <c r="I37" s="64">
        <v>0</v>
      </c>
    </row>
    <row r="38" spans="1:9" ht="15" customHeight="1">
      <c r="A38" s="65"/>
      <c r="B38" s="74"/>
      <c r="C38" s="14" t="s">
        <v>42</v>
      </c>
      <c r="D38" s="65"/>
      <c r="E38" s="65"/>
      <c r="F38" s="65"/>
      <c r="G38" s="65"/>
      <c r="H38" s="65"/>
      <c r="I38" s="65"/>
    </row>
    <row r="39" spans="1:9" ht="15" customHeight="1" thickBot="1">
      <c r="A39" s="66"/>
      <c r="B39" s="75"/>
      <c r="C39" s="16" t="s">
        <v>41</v>
      </c>
      <c r="D39" s="66"/>
      <c r="E39" s="66"/>
      <c r="F39" s="66"/>
      <c r="G39" s="66"/>
      <c r="H39" s="66"/>
      <c r="I39" s="66"/>
    </row>
    <row r="40" spans="1:9" ht="15" customHeight="1">
      <c r="A40" s="64">
        <v>8</v>
      </c>
      <c r="B40" s="73" t="s">
        <v>32</v>
      </c>
      <c r="C40" s="9" t="s">
        <v>43</v>
      </c>
      <c r="D40" s="64">
        <v>8</v>
      </c>
      <c r="E40" s="64" t="s">
        <v>16</v>
      </c>
      <c r="F40" s="64">
        <v>66</v>
      </c>
      <c r="G40" s="64">
        <v>528</v>
      </c>
      <c r="H40" s="64">
        <v>8</v>
      </c>
      <c r="I40" s="64">
        <v>0</v>
      </c>
    </row>
    <row r="41" spans="1:9" ht="15" customHeight="1" thickBot="1">
      <c r="A41" s="66"/>
      <c r="B41" s="75"/>
      <c r="C41" s="15" t="s">
        <v>41</v>
      </c>
      <c r="D41" s="66"/>
      <c r="E41" s="66"/>
      <c r="F41" s="66"/>
      <c r="G41" s="66"/>
      <c r="H41" s="66"/>
      <c r="I41" s="66"/>
    </row>
    <row r="42" spans="1:9" ht="15" customHeight="1">
      <c r="A42" s="64">
        <v>9</v>
      </c>
      <c r="B42" s="4" t="s">
        <v>44</v>
      </c>
      <c r="C42" s="9" t="s">
        <v>46</v>
      </c>
      <c r="D42" s="64">
        <v>34</v>
      </c>
      <c r="E42" s="64" t="s">
        <v>16</v>
      </c>
      <c r="F42" s="64">
        <v>308</v>
      </c>
      <c r="G42" s="70">
        <v>10472</v>
      </c>
      <c r="H42" s="64">
        <v>34</v>
      </c>
      <c r="I42" s="64">
        <f>H42-D42</f>
        <v>0</v>
      </c>
    </row>
    <row r="43" spans="1:9" ht="15" customHeight="1">
      <c r="A43" s="65"/>
      <c r="B43" s="4" t="s">
        <v>45</v>
      </c>
      <c r="C43" s="12" t="s">
        <v>23</v>
      </c>
      <c r="D43" s="65"/>
      <c r="E43" s="65"/>
      <c r="F43" s="65"/>
      <c r="G43" s="71"/>
      <c r="H43" s="65"/>
      <c r="I43" s="65"/>
    </row>
    <row r="44" spans="1:9" ht="15" customHeight="1">
      <c r="A44" s="65"/>
      <c r="B44" s="10"/>
      <c r="C44" s="12" t="s">
        <v>24</v>
      </c>
      <c r="D44" s="65"/>
      <c r="E44" s="65"/>
      <c r="F44" s="65"/>
      <c r="G44" s="71"/>
      <c r="H44" s="65"/>
      <c r="I44" s="65"/>
    </row>
    <row r="45" spans="1:9" ht="15" customHeight="1">
      <c r="A45" s="65"/>
      <c r="B45" s="10"/>
      <c r="C45" s="12" t="s">
        <v>47</v>
      </c>
      <c r="D45" s="65"/>
      <c r="E45" s="65"/>
      <c r="F45" s="65"/>
      <c r="G45" s="71"/>
      <c r="H45" s="65"/>
      <c r="I45" s="65"/>
    </row>
    <row r="46" spans="1:9" ht="15" customHeight="1">
      <c r="A46" s="65"/>
      <c r="B46" s="10"/>
      <c r="C46" s="12" t="s">
        <v>48</v>
      </c>
      <c r="D46" s="65"/>
      <c r="E46" s="65"/>
      <c r="F46" s="65"/>
      <c r="G46" s="71"/>
      <c r="H46" s="65"/>
      <c r="I46" s="65"/>
    </row>
    <row r="47" spans="1:9" ht="15" customHeight="1">
      <c r="A47" s="65"/>
      <c r="B47" s="10"/>
      <c r="C47" s="12" t="s">
        <v>49</v>
      </c>
      <c r="D47" s="65"/>
      <c r="E47" s="65"/>
      <c r="F47" s="65"/>
      <c r="G47" s="71"/>
      <c r="H47" s="65"/>
      <c r="I47" s="65"/>
    </row>
    <row r="48" spans="1:9" ht="15" customHeight="1" thickBot="1">
      <c r="A48" s="66"/>
      <c r="B48" s="11"/>
      <c r="C48" s="15" t="s">
        <v>50</v>
      </c>
      <c r="D48" s="66"/>
      <c r="E48" s="66"/>
      <c r="F48" s="66"/>
      <c r="G48" s="72"/>
      <c r="H48" s="66"/>
      <c r="I48" s="66"/>
    </row>
    <row r="49" spans="1:9" ht="15" customHeight="1">
      <c r="A49" s="73">
        <v>10</v>
      </c>
      <c r="B49" s="4" t="s">
        <v>51</v>
      </c>
      <c r="C49" s="9" t="s">
        <v>53</v>
      </c>
      <c r="D49" s="64">
        <v>1</v>
      </c>
      <c r="E49" s="64" t="s">
        <v>16</v>
      </c>
      <c r="F49" s="64">
        <v>440</v>
      </c>
      <c r="G49" s="64">
        <v>440</v>
      </c>
      <c r="H49" s="64">
        <v>1</v>
      </c>
      <c r="I49" s="64">
        <v>0</v>
      </c>
    </row>
    <row r="50" spans="1:9" ht="15" customHeight="1">
      <c r="A50" s="74"/>
      <c r="B50" s="4" t="s">
        <v>52</v>
      </c>
      <c r="C50" s="12" t="s">
        <v>23</v>
      </c>
      <c r="D50" s="65"/>
      <c r="E50" s="65"/>
      <c r="F50" s="65"/>
      <c r="G50" s="65"/>
      <c r="H50" s="65"/>
      <c r="I50" s="65"/>
    </row>
    <row r="51" spans="1:9" ht="15" customHeight="1">
      <c r="A51" s="74"/>
      <c r="B51" s="10"/>
      <c r="C51" s="12" t="s">
        <v>24</v>
      </c>
      <c r="D51" s="65"/>
      <c r="E51" s="65"/>
      <c r="F51" s="65"/>
      <c r="G51" s="65"/>
      <c r="H51" s="65"/>
      <c r="I51" s="65"/>
    </row>
    <row r="52" spans="1:9" ht="15" customHeight="1">
      <c r="A52" s="74"/>
      <c r="B52" s="10"/>
      <c r="C52" s="12" t="s">
        <v>54</v>
      </c>
      <c r="D52" s="65"/>
      <c r="E52" s="65"/>
      <c r="F52" s="65"/>
      <c r="G52" s="65"/>
      <c r="H52" s="65"/>
      <c r="I52" s="65"/>
    </row>
    <row r="53" spans="1:9" ht="15" customHeight="1">
      <c r="A53" s="74"/>
      <c r="B53" s="10"/>
      <c r="C53" s="12" t="s">
        <v>48</v>
      </c>
      <c r="D53" s="65"/>
      <c r="E53" s="65"/>
      <c r="F53" s="65"/>
      <c r="G53" s="65"/>
      <c r="H53" s="65"/>
      <c r="I53" s="65"/>
    </row>
    <row r="54" spans="1:9" ht="15" customHeight="1">
      <c r="A54" s="74"/>
      <c r="B54" s="10"/>
      <c r="C54" s="12" t="s">
        <v>55</v>
      </c>
      <c r="D54" s="65"/>
      <c r="E54" s="65"/>
      <c r="F54" s="65"/>
      <c r="G54" s="65"/>
      <c r="H54" s="65"/>
      <c r="I54" s="65"/>
    </row>
    <row r="55" spans="1:9" ht="15" customHeight="1">
      <c r="A55" s="74"/>
      <c r="B55" s="10"/>
      <c r="C55" s="12" t="s">
        <v>56</v>
      </c>
      <c r="D55" s="65"/>
      <c r="E55" s="65"/>
      <c r="F55" s="65"/>
      <c r="G55" s="65"/>
      <c r="H55" s="65"/>
      <c r="I55" s="65"/>
    </row>
    <row r="56" spans="1:9" ht="15" customHeight="1" thickBot="1">
      <c r="A56" s="75"/>
      <c r="B56" s="11"/>
      <c r="C56" s="13" t="s">
        <v>57</v>
      </c>
      <c r="D56" s="66"/>
      <c r="E56" s="66"/>
      <c r="F56" s="66"/>
      <c r="G56" s="66"/>
      <c r="H56" s="66"/>
      <c r="I56" s="66"/>
    </row>
    <row r="57" spans="1:9" ht="15" customHeight="1">
      <c r="A57" s="64">
        <v>11</v>
      </c>
      <c r="B57" s="73" t="s">
        <v>58</v>
      </c>
      <c r="C57" s="9" t="s">
        <v>59</v>
      </c>
      <c r="D57" s="64">
        <v>7</v>
      </c>
      <c r="E57" s="64" t="s">
        <v>16</v>
      </c>
      <c r="F57" s="64">
        <v>154</v>
      </c>
      <c r="G57" s="70">
        <v>1078</v>
      </c>
      <c r="H57" s="64">
        <v>7</v>
      </c>
      <c r="I57" s="64">
        <v>0</v>
      </c>
    </row>
    <row r="58" spans="1:9" ht="15" customHeight="1">
      <c r="A58" s="65"/>
      <c r="B58" s="74"/>
      <c r="C58" s="12" t="s">
        <v>60</v>
      </c>
      <c r="D58" s="65"/>
      <c r="E58" s="65"/>
      <c r="F58" s="65"/>
      <c r="G58" s="71"/>
      <c r="H58" s="65"/>
      <c r="I58" s="65"/>
    </row>
    <row r="59" spans="1:9" ht="15" customHeight="1">
      <c r="A59" s="65"/>
      <c r="B59" s="74"/>
      <c r="C59" s="12" t="s">
        <v>61</v>
      </c>
      <c r="D59" s="65"/>
      <c r="E59" s="65"/>
      <c r="F59" s="65"/>
      <c r="G59" s="71"/>
      <c r="H59" s="65"/>
      <c r="I59" s="65"/>
    </row>
    <row r="60" spans="1:9" ht="15" customHeight="1">
      <c r="A60" s="65"/>
      <c r="B60" s="74"/>
      <c r="C60" s="12" t="s">
        <v>62</v>
      </c>
      <c r="D60" s="65"/>
      <c r="E60" s="65"/>
      <c r="F60" s="65"/>
      <c r="G60" s="71"/>
      <c r="H60" s="65"/>
      <c r="I60" s="65"/>
    </row>
    <row r="61" spans="1:9" ht="15" customHeight="1">
      <c r="A61" s="65"/>
      <c r="B61" s="74"/>
      <c r="C61" s="12" t="s">
        <v>63</v>
      </c>
      <c r="D61" s="65"/>
      <c r="E61" s="65"/>
      <c r="F61" s="65"/>
      <c r="G61" s="71"/>
      <c r="H61" s="65"/>
      <c r="I61" s="65"/>
    </row>
    <row r="62" spans="1:9" ht="15" customHeight="1" thickBot="1">
      <c r="A62" s="66"/>
      <c r="B62" s="75"/>
      <c r="C62" s="13" t="s">
        <v>64</v>
      </c>
      <c r="D62" s="66"/>
      <c r="E62" s="66"/>
      <c r="F62" s="66"/>
      <c r="G62" s="72"/>
      <c r="H62" s="66"/>
      <c r="I62" s="66"/>
    </row>
    <row r="63" spans="1:9" ht="15" customHeight="1">
      <c r="A63" s="64">
        <v>12</v>
      </c>
      <c r="B63" s="4" t="s">
        <v>65</v>
      </c>
      <c r="C63" s="9" t="s">
        <v>67</v>
      </c>
      <c r="D63" s="64">
        <v>1</v>
      </c>
      <c r="E63" s="64" t="s">
        <v>16</v>
      </c>
      <c r="F63" s="70">
        <v>2530</v>
      </c>
      <c r="G63" s="70">
        <v>2530</v>
      </c>
      <c r="H63" s="64">
        <v>1</v>
      </c>
      <c r="I63" s="64">
        <v>0</v>
      </c>
    </row>
    <row r="64" spans="1:9" ht="15" customHeight="1">
      <c r="A64" s="65"/>
      <c r="B64" s="4" t="s">
        <v>66</v>
      </c>
      <c r="C64" s="14" t="s">
        <v>68</v>
      </c>
      <c r="D64" s="65"/>
      <c r="E64" s="65"/>
      <c r="F64" s="71"/>
      <c r="G64" s="71"/>
      <c r="H64" s="65"/>
      <c r="I64" s="65"/>
    </row>
    <row r="65" spans="1:9" ht="15" customHeight="1">
      <c r="A65" s="65"/>
      <c r="B65" s="10"/>
      <c r="C65" s="14" t="s">
        <v>69</v>
      </c>
      <c r="D65" s="65"/>
      <c r="E65" s="65"/>
      <c r="F65" s="71"/>
      <c r="G65" s="71"/>
      <c r="H65" s="65"/>
      <c r="I65" s="65"/>
    </row>
    <row r="66" spans="1:9" ht="15" customHeight="1">
      <c r="A66" s="65"/>
      <c r="B66" s="10"/>
      <c r="C66" s="14" t="s">
        <v>70</v>
      </c>
      <c r="D66" s="65"/>
      <c r="E66" s="65"/>
      <c r="F66" s="71"/>
      <c r="G66" s="71"/>
      <c r="H66" s="65"/>
      <c r="I66" s="65"/>
    </row>
    <row r="67" spans="1:9" ht="15" customHeight="1" thickBot="1">
      <c r="A67" s="66"/>
      <c r="B67" s="11"/>
      <c r="C67" s="13" t="s">
        <v>31</v>
      </c>
      <c r="D67" s="66"/>
      <c r="E67" s="66"/>
      <c r="F67" s="72"/>
      <c r="G67" s="72"/>
      <c r="H67" s="66"/>
      <c r="I67" s="66"/>
    </row>
    <row r="68" spans="1:9" ht="15" customHeight="1">
      <c r="A68" s="64">
        <v>13</v>
      </c>
      <c r="B68" s="4" t="s">
        <v>71</v>
      </c>
      <c r="C68" s="9" t="s">
        <v>67</v>
      </c>
      <c r="D68" s="64">
        <v>1</v>
      </c>
      <c r="E68" s="64" t="s">
        <v>16</v>
      </c>
      <c r="F68" s="70">
        <v>1870</v>
      </c>
      <c r="G68" s="70">
        <v>1870</v>
      </c>
      <c r="H68" s="64">
        <v>1</v>
      </c>
      <c r="I68" s="64">
        <v>0</v>
      </c>
    </row>
    <row r="69" spans="1:9" ht="15" customHeight="1">
      <c r="A69" s="65"/>
      <c r="B69" s="4" t="s">
        <v>66</v>
      </c>
      <c r="C69" s="14" t="s">
        <v>72</v>
      </c>
      <c r="D69" s="65"/>
      <c r="E69" s="65"/>
      <c r="F69" s="71"/>
      <c r="G69" s="71"/>
      <c r="H69" s="65"/>
      <c r="I69" s="65"/>
    </row>
    <row r="70" spans="1:9" ht="15" customHeight="1">
      <c r="A70" s="65"/>
      <c r="B70" s="10"/>
      <c r="C70" s="14" t="s">
        <v>69</v>
      </c>
      <c r="D70" s="65"/>
      <c r="E70" s="65"/>
      <c r="F70" s="71"/>
      <c r="G70" s="71"/>
      <c r="H70" s="65"/>
      <c r="I70" s="65"/>
    </row>
    <row r="71" spans="1:9" ht="15" customHeight="1">
      <c r="A71" s="65"/>
      <c r="B71" s="10"/>
      <c r="C71" s="14" t="s">
        <v>70</v>
      </c>
      <c r="D71" s="65"/>
      <c r="E71" s="65"/>
      <c r="F71" s="71"/>
      <c r="G71" s="71"/>
      <c r="H71" s="65"/>
      <c r="I71" s="65"/>
    </row>
    <row r="72" spans="1:9" ht="15" customHeight="1" thickBot="1">
      <c r="A72" s="66"/>
      <c r="B72" s="11"/>
      <c r="C72" s="13" t="s">
        <v>31</v>
      </c>
      <c r="D72" s="66"/>
      <c r="E72" s="66"/>
      <c r="F72" s="72"/>
      <c r="G72" s="72"/>
      <c r="H72" s="66"/>
      <c r="I72" s="66"/>
    </row>
    <row r="73" spans="1:9" ht="15" customHeight="1">
      <c r="A73" s="64">
        <v>14</v>
      </c>
      <c r="B73" s="73" t="s">
        <v>32</v>
      </c>
      <c r="C73" s="9" t="s">
        <v>73</v>
      </c>
      <c r="D73" s="64">
        <v>360</v>
      </c>
      <c r="E73" s="64" t="s">
        <v>78</v>
      </c>
      <c r="F73" s="64">
        <v>44</v>
      </c>
      <c r="G73" s="70">
        <v>15840</v>
      </c>
      <c r="H73" s="64">
        <v>360</v>
      </c>
      <c r="I73" s="64">
        <v>0</v>
      </c>
    </row>
    <row r="74" spans="1:9" ht="15" customHeight="1">
      <c r="A74" s="65"/>
      <c r="B74" s="74"/>
      <c r="C74" s="14" t="s">
        <v>74</v>
      </c>
      <c r="D74" s="65"/>
      <c r="E74" s="65"/>
      <c r="F74" s="65"/>
      <c r="G74" s="71"/>
      <c r="H74" s="65"/>
      <c r="I74" s="65"/>
    </row>
    <row r="75" spans="1:9" ht="15" customHeight="1">
      <c r="A75" s="65"/>
      <c r="B75" s="74"/>
      <c r="C75" s="14" t="s">
        <v>75</v>
      </c>
      <c r="D75" s="65"/>
      <c r="E75" s="65"/>
      <c r="F75" s="65"/>
      <c r="G75" s="71"/>
      <c r="H75" s="65"/>
      <c r="I75" s="65"/>
    </row>
    <row r="76" spans="1:9" ht="15" customHeight="1">
      <c r="A76" s="65"/>
      <c r="B76" s="74"/>
      <c r="C76" s="14" t="s">
        <v>76</v>
      </c>
      <c r="D76" s="65"/>
      <c r="E76" s="65"/>
      <c r="F76" s="65"/>
      <c r="G76" s="71"/>
      <c r="H76" s="65"/>
      <c r="I76" s="65"/>
    </row>
    <row r="77" spans="1:9" ht="15" customHeight="1" thickBot="1">
      <c r="A77" s="66"/>
      <c r="B77" s="75"/>
      <c r="C77" s="16" t="s">
        <v>77</v>
      </c>
      <c r="D77" s="66"/>
      <c r="E77" s="66"/>
      <c r="F77" s="66"/>
      <c r="G77" s="72"/>
      <c r="H77" s="66"/>
      <c r="I77" s="66"/>
    </row>
    <row r="78" spans="1:9" ht="15" customHeight="1">
      <c r="A78" s="64">
        <v>15</v>
      </c>
      <c r="B78" s="73" t="s">
        <v>79</v>
      </c>
      <c r="C78" s="9" t="s">
        <v>80</v>
      </c>
      <c r="D78" s="64">
        <v>2</v>
      </c>
      <c r="E78" s="64" t="s">
        <v>16</v>
      </c>
      <c r="F78" s="70">
        <v>1100</v>
      </c>
      <c r="G78" s="70">
        <v>2200</v>
      </c>
      <c r="H78" s="64">
        <v>2</v>
      </c>
      <c r="I78" s="64">
        <v>0</v>
      </c>
    </row>
    <row r="79" spans="1:9" ht="15" customHeight="1">
      <c r="A79" s="65"/>
      <c r="B79" s="74"/>
      <c r="C79" s="9" t="s">
        <v>81</v>
      </c>
      <c r="D79" s="65"/>
      <c r="E79" s="65"/>
      <c r="F79" s="71"/>
      <c r="G79" s="71"/>
      <c r="H79" s="65"/>
      <c r="I79" s="65"/>
    </row>
    <row r="80" spans="1:9" ht="15" customHeight="1">
      <c r="A80" s="65"/>
      <c r="B80" s="74"/>
      <c r="C80" s="12" t="s">
        <v>82</v>
      </c>
      <c r="D80" s="65"/>
      <c r="E80" s="65"/>
      <c r="F80" s="71"/>
      <c r="G80" s="71"/>
      <c r="H80" s="65"/>
      <c r="I80" s="65"/>
    </row>
    <row r="81" spans="1:9" ht="15" customHeight="1">
      <c r="A81" s="65"/>
      <c r="B81" s="74"/>
      <c r="C81" s="12" t="s">
        <v>83</v>
      </c>
      <c r="D81" s="65"/>
      <c r="E81" s="65"/>
      <c r="F81" s="71"/>
      <c r="G81" s="71"/>
      <c r="H81" s="65"/>
      <c r="I81" s="65"/>
    </row>
    <row r="82" spans="1:9" ht="15" customHeight="1">
      <c r="A82" s="65"/>
      <c r="B82" s="74"/>
      <c r="C82" s="12" t="s">
        <v>84</v>
      </c>
      <c r="D82" s="65"/>
      <c r="E82" s="65"/>
      <c r="F82" s="71"/>
      <c r="G82" s="71"/>
      <c r="H82" s="65"/>
      <c r="I82" s="65"/>
    </row>
    <row r="83" spans="1:9" ht="15" customHeight="1">
      <c r="A83" s="65"/>
      <c r="B83" s="74"/>
      <c r="C83" s="12" t="s">
        <v>85</v>
      </c>
      <c r="D83" s="65"/>
      <c r="E83" s="65"/>
      <c r="F83" s="71"/>
      <c r="G83" s="71"/>
      <c r="H83" s="65"/>
      <c r="I83" s="65"/>
    </row>
    <row r="84" spans="1:9" ht="15" customHeight="1">
      <c r="A84" s="65"/>
      <c r="B84" s="74"/>
      <c r="C84" s="12" t="s">
        <v>86</v>
      </c>
      <c r="D84" s="65"/>
      <c r="E84" s="65"/>
      <c r="F84" s="71"/>
      <c r="G84" s="71"/>
      <c r="H84" s="65"/>
      <c r="I84" s="65"/>
    </row>
    <row r="85" spans="1:9" ht="15" customHeight="1">
      <c r="A85" s="65"/>
      <c r="B85" s="74"/>
      <c r="C85" s="12" t="s">
        <v>87</v>
      </c>
      <c r="D85" s="65"/>
      <c r="E85" s="65"/>
      <c r="F85" s="71"/>
      <c r="G85" s="71"/>
      <c r="H85" s="65"/>
      <c r="I85" s="65"/>
    </row>
    <row r="86" spans="1:9" ht="15" customHeight="1" thickBot="1">
      <c r="A86" s="66"/>
      <c r="B86" s="75"/>
      <c r="C86" s="13" t="s">
        <v>88</v>
      </c>
      <c r="D86" s="66"/>
      <c r="E86" s="66"/>
      <c r="F86" s="72"/>
      <c r="G86" s="72"/>
      <c r="H86" s="66"/>
      <c r="I86" s="66"/>
    </row>
    <row r="87" spans="1:9" ht="15" customHeight="1">
      <c r="A87" s="64">
        <v>16</v>
      </c>
      <c r="B87" s="73" t="s">
        <v>89</v>
      </c>
      <c r="C87" s="9" t="s">
        <v>80</v>
      </c>
      <c r="D87" s="64">
        <v>2</v>
      </c>
      <c r="E87" s="64" t="s">
        <v>16</v>
      </c>
      <c r="F87" s="64">
        <v>990</v>
      </c>
      <c r="G87" s="70">
        <v>1980</v>
      </c>
      <c r="H87" s="64">
        <v>2</v>
      </c>
      <c r="I87" s="64">
        <v>0</v>
      </c>
    </row>
    <row r="88" spans="1:9" ht="15" customHeight="1">
      <c r="A88" s="65"/>
      <c r="B88" s="74"/>
      <c r="C88" s="9" t="s">
        <v>90</v>
      </c>
      <c r="D88" s="65"/>
      <c r="E88" s="65"/>
      <c r="F88" s="65"/>
      <c r="G88" s="71"/>
      <c r="H88" s="65"/>
      <c r="I88" s="65"/>
    </row>
    <row r="89" spans="1:9" ht="15" customHeight="1">
      <c r="A89" s="65"/>
      <c r="B89" s="74"/>
      <c r="C89" s="12" t="s">
        <v>82</v>
      </c>
      <c r="D89" s="65"/>
      <c r="E89" s="65"/>
      <c r="F89" s="65"/>
      <c r="G89" s="71"/>
      <c r="H89" s="65"/>
      <c r="I89" s="65"/>
    </row>
    <row r="90" spans="1:9" ht="15" customHeight="1">
      <c r="A90" s="65"/>
      <c r="B90" s="74"/>
      <c r="C90" s="12" t="s">
        <v>83</v>
      </c>
      <c r="D90" s="65"/>
      <c r="E90" s="65"/>
      <c r="F90" s="65"/>
      <c r="G90" s="71"/>
      <c r="H90" s="65"/>
      <c r="I90" s="65"/>
    </row>
    <row r="91" spans="1:9" ht="15" customHeight="1">
      <c r="A91" s="65"/>
      <c r="B91" s="74"/>
      <c r="C91" s="12" t="s">
        <v>84</v>
      </c>
      <c r="D91" s="65"/>
      <c r="E91" s="65"/>
      <c r="F91" s="65"/>
      <c r="G91" s="71"/>
      <c r="H91" s="65"/>
      <c r="I91" s="65"/>
    </row>
    <row r="92" spans="1:9" ht="15" customHeight="1">
      <c r="A92" s="65"/>
      <c r="B92" s="74"/>
      <c r="C92" s="12" t="s">
        <v>85</v>
      </c>
      <c r="D92" s="65"/>
      <c r="E92" s="65"/>
      <c r="F92" s="65"/>
      <c r="G92" s="71"/>
      <c r="H92" s="65"/>
      <c r="I92" s="65"/>
    </row>
    <row r="93" spans="1:9" ht="15" customHeight="1">
      <c r="A93" s="65"/>
      <c r="B93" s="74"/>
      <c r="C93" s="12" t="s">
        <v>86</v>
      </c>
      <c r="D93" s="65"/>
      <c r="E93" s="65"/>
      <c r="F93" s="65"/>
      <c r="G93" s="71"/>
      <c r="H93" s="65"/>
      <c r="I93" s="65"/>
    </row>
    <row r="94" spans="1:9" ht="15" customHeight="1">
      <c r="A94" s="65"/>
      <c r="B94" s="74"/>
      <c r="C94" s="12" t="s">
        <v>87</v>
      </c>
      <c r="D94" s="65"/>
      <c r="E94" s="65"/>
      <c r="F94" s="65"/>
      <c r="G94" s="71"/>
      <c r="H94" s="65"/>
      <c r="I94" s="65"/>
    </row>
    <row r="95" spans="1:9" ht="15" customHeight="1" thickBot="1">
      <c r="A95" s="66"/>
      <c r="B95" s="75"/>
      <c r="C95" s="13" t="s">
        <v>88</v>
      </c>
      <c r="D95" s="66"/>
      <c r="E95" s="66"/>
      <c r="F95" s="66"/>
      <c r="G95" s="72"/>
      <c r="H95" s="66"/>
      <c r="I95" s="66"/>
    </row>
    <row r="96" spans="1:9" ht="15" customHeight="1">
      <c r="A96" s="64">
        <v>17</v>
      </c>
      <c r="B96" s="73" t="s">
        <v>91</v>
      </c>
      <c r="C96" s="9" t="s">
        <v>80</v>
      </c>
      <c r="D96" s="64">
        <v>2</v>
      </c>
      <c r="E96" s="64" t="s">
        <v>16</v>
      </c>
      <c r="F96" s="64">
        <v>935</v>
      </c>
      <c r="G96" s="70">
        <v>1870</v>
      </c>
      <c r="H96" s="64">
        <v>2</v>
      </c>
      <c r="I96" s="64">
        <v>0</v>
      </c>
    </row>
    <row r="97" spans="1:9" ht="15" customHeight="1">
      <c r="A97" s="65"/>
      <c r="B97" s="74"/>
      <c r="C97" s="9" t="s">
        <v>92</v>
      </c>
      <c r="D97" s="65"/>
      <c r="E97" s="65"/>
      <c r="F97" s="65"/>
      <c r="G97" s="71"/>
      <c r="H97" s="65"/>
      <c r="I97" s="65"/>
    </row>
    <row r="98" spans="1:9" ht="15" customHeight="1">
      <c r="A98" s="65"/>
      <c r="B98" s="74"/>
      <c r="C98" s="12" t="s">
        <v>82</v>
      </c>
      <c r="D98" s="65"/>
      <c r="E98" s="65"/>
      <c r="F98" s="65"/>
      <c r="G98" s="71"/>
      <c r="H98" s="65"/>
      <c r="I98" s="65"/>
    </row>
    <row r="99" spans="1:9" ht="15" customHeight="1">
      <c r="A99" s="65"/>
      <c r="B99" s="74"/>
      <c r="C99" s="12" t="s">
        <v>83</v>
      </c>
      <c r="D99" s="65"/>
      <c r="E99" s="65"/>
      <c r="F99" s="65"/>
      <c r="G99" s="71"/>
      <c r="H99" s="65"/>
      <c r="I99" s="65"/>
    </row>
    <row r="100" spans="1:9" ht="15" customHeight="1">
      <c r="A100" s="65"/>
      <c r="B100" s="74"/>
      <c r="C100" s="12" t="s">
        <v>84</v>
      </c>
      <c r="D100" s="65"/>
      <c r="E100" s="65"/>
      <c r="F100" s="65"/>
      <c r="G100" s="71"/>
      <c r="H100" s="65"/>
      <c r="I100" s="65"/>
    </row>
    <row r="101" spans="1:9" ht="15" customHeight="1">
      <c r="A101" s="65"/>
      <c r="B101" s="74"/>
      <c r="C101" s="12" t="s">
        <v>85</v>
      </c>
      <c r="D101" s="65"/>
      <c r="E101" s="65"/>
      <c r="F101" s="65"/>
      <c r="G101" s="71"/>
      <c r="H101" s="65"/>
      <c r="I101" s="65"/>
    </row>
    <row r="102" spans="1:9" ht="15" customHeight="1">
      <c r="A102" s="65"/>
      <c r="B102" s="74"/>
      <c r="C102" s="12" t="s">
        <v>86</v>
      </c>
      <c r="D102" s="65"/>
      <c r="E102" s="65"/>
      <c r="F102" s="65"/>
      <c r="G102" s="71"/>
      <c r="H102" s="65"/>
      <c r="I102" s="65"/>
    </row>
    <row r="103" spans="1:9" ht="15" customHeight="1">
      <c r="A103" s="65"/>
      <c r="B103" s="74"/>
      <c r="C103" s="12" t="s">
        <v>87</v>
      </c>
      <c r="D103" s="65"/>
      <c r="E103" s="65"/>
      <c r="F103" s="65"/>
      <c r="G103" s="71"/>
      <c r="H103" s="65"/>
      <c r="I103" s="65"/>
    </row>
    <row r="104" spans="1:9" ht="15" customHeight="1" thickBot="1">
      <c r="A104" s="66"/>
      <c r="B104" s="75"/>
      <c r="C104" s="13" t="s">
        <v>88</v>
      </c>
      <c r="D104" s="66"/>
      <c r="E104" s="66"/>
      <c r="F104" s="66"/>
      <c r="G104" s="72"/>
      <c r="H104" s="66"/>
      <c r="I104" s="66"/>
    </row>
    <row r="105" spans="1:9" ht="15" customHeight="1" thickBot="1">
      <c r="A105" s="2">
        <v>18</v>
      </c>
      <c r="B105" s="17" t="s">
        <v>32</v>
      </c>
      <c r="C105" s="13" t="s">
        <v>93</v>
      </c>
      <c r="D105" s="18">
        <v>1</v>
      </c>
      <c r="E105" s="18" t="s">
        <v>16</v>
      </c>
      <c r="F105" s="19">
        <v>1100</v>
      </c>
      <c r="G105" s="19">
        <v>1100</v>
      </c>
      <c r="H105" s="18">
        <v>1</v>
      </c>
      <c r="I105" s="18">
        <f>H105-D105</f>
        <v>0</v>
      </c>
    </row>
    <row r="106" spans="1:9" ht="15" customHeight="1" thickBot="1">
      <c r="A106" s="2">
        <v>19</v>
      </c>
      <c r="B106" s="17" t="s">
        <v>32</v>
      </c>
      <c r="C106" s="13" t="s">
        <v>94</v>
      </c>
      <c r="D106" s="18">
        <v>120</v>
      </c>
      <c r="E106" s="18" t="s">
        <v>16</v>
      </c>
      <c r="F106" s="18">
        <v>2.2000000000000002</v>
      </c>
      <c r="G106" s="18">
        <v>264</v>
      </c>
      <c r="H106" s="18">
        <v>120</v>
      </c>
      <c r="I106" s="18">
        <f>H106-D106</f>
        <v>0</v>
      </c>
    </row>
    <row r="107" spans="1:9" ht="15" customHeight="1" thickBot="1">
      <c r="A107" s="2">
        <v>20</v>
      </c>
      <c r="B107" s="17" t="s">
        <v>32</v>
      </c>
      <c r="C107" s="13" t="s">
        <v>95</v>
      </c>
      <c r="D107" s="18">
        <v>120</v>
      </c>
      <c r="E107" s="18" t="s">
        <v>16</v>
      </c>
      <c r="F107" s="18">
        <v>1.1000000000000001</v>
      </c>
      <c r="G107" s="18">
        <v>132</v>
      </c>
      <c r="H107" s="18">
        <v>120</v>
      </c>
      <c r="I107" s="18">
        <f>H107-D107</f>
        <v>0</v>
      </c>
    </row>
    <row r="108" spans="1:9" ht="15" customHeight="1" thickBot="1">
      <c r="A108" s="2">
        <v>21</v>
      </c>
      <c r="B108" s="17" t="s">
        <v>32</v>
      </c>
      <c r="C108" s="13" t="s">
        <v>96</v>
      </c>
      <c r="D108" s="18">
        <v>8</v>
      </c>
      <c r="E108" s="18" t="s">
        <v>16</v>
      </c>
      <c r="F108" s="18">
        <v>2.2000000000000002</v>
      </c>
      <c r="G108" s="18">
        <v>17.600000000000001</v>
      </c>
      <c r="H108" s="18">
        <v>8</v>
      </c>
      <c r="I108" s="18">
        <f>H108-D108</f>
        <v>0</v>
      </c>
    </row>
    <row r="109" spans="1:9" ht="15" customHeight="1">
      <c r="A109" s="64">
        <v>22</v>
      </c>
      <c r="B109" s="73" t="s">
        <v>32</v>
      </c>
      <c r="C109" s="9" t="s">
        <v>97</v>
      </c>
      <c r="D109" s="64">
        <v>1</v>
      </c>
      <c r="E109" s="64" t="s">
        <v>99</v>
      </c>
      <c r="F109" s="64">
        <v>935</v>
      </c>
      <c r="G109" s="64">
        <v>935</v>
      </c>
      <c r="H109" s="64">
        <v>1</v>
      </c>
      <c r="I109" s="64">
        <f>D109-H109</f>
        <v>0</v>
      </c>
    </row>
    <row r="110" spans="1:9" ht="15" customHeight="1" thickBot="1">
      <c r="A110" s="66"/>
      <c r="B110" s="75"/>
      <c r="C110" s="16" t="s">
        <v>98</v>
      </c>
      <c r="D110" s="66"/>
      <c r="E110" s="66"/>
      <c r="F110" s="66"/>
      <c r="G110" s="66"/>
      <c r="H110" s="66"/>
      <c r="I110" s="66"/>
    </row>
    <row r="111" spans="1:9" ht="15" customHeight="1" thickBot="1">
      <c r="A111" s="76" t="s">
        <v>100</v>
      </c>
      <c r="B111" s="77"/>
      <c r="C111" s="77"/>
      <c r="D111" s="21"/>
      <c r="E111" s="21"/>
      <c r="F111" s="22"/>
      <c r="G111" s="19">
        <v>65588.600000000006</v>
      </c>
      <c r="H111" s="21"/>
      <c r="I111" s="21"/>
    </row>
    <row r="112" spans="1:9" ht="15" customHeight="1" thickBot="1">
      <c r="A112" s="76" t="s">
        <v>101</v>
      </c>
      <c r="B112" s="77"/>
      <c r="C112" s="77"/>
      <c r="D112" s="23"/>
      <c r="E112" s="23"/>
      <c r="F112" s="24"/>
      <c r="G112" s="25" t="s">
        <v>102</v>
      </c>
      <c r="H112" s="23"/>
      <c r="I112" s="23"/>
    </row>
    <row r="113" spans="1:9" ht="15" customHeight="1" thickBot="1">
      <c r="A113" s="76" t="s">
        <v>103</v>
      </c>
      <c r="B113" s="77"/>
      <c r="C113" s="77"/>
      <c r="D113" s="26"/>
      <c r="E113" s="26"/>
      <c r="F113" s="27"/>
      <c r="G113" s="28">
        <v>65588.600000000006</v>
      </c>
      <c r="H113" s="26"/>
      <c r="I113" s="26"/>
    </row>
    <row r="114" spans="1:9" ht="15" customHeight="1">
      <c r="A114" s="29"/>
    </row>
    <row r="115" spans="1:9" ht="15" customHeight="1">
      <c r="A115" s="1"/>
    </row>
    <row r="116" spans="1:9" ht="15" customHeight="1">
      <c r="A116" s="30"/>
    </row>
    <row r="117" spans="1:9" ht="15" customHeight="1">
      <c r="A117" s="55"/>
    </row>
    <row r="118" spans="1:9" ht="15" customHeight="1">
      <c r="A118" s="20"/>
    </row>
  </sheetData>
  <mergeCells count="143">
    <mergeCell ref="I37:I39"/>
    <mergeCell ref="I40:I41"/>
    <mergeCell ref="I42:I48"/>
    <mergeCell ref="I49:I56"/>
    <mergeCell ref="I57:I62"/>
    <mergeCell ref="I63:I67"/>
    <mergeCell ref="I4:I10"/>
    <mergeCell ref="I11:I17"/>
    <mergeCell ref="I18:I23"/>
    <mergeCell ref="I24:I26"/>
    <mergeCell ref="I27:I33"/>
    <mergeCell ref="I34:I36"/>
    <mergeCell ref="H73:H77"/>
    <mergeCell ref="H78:H86"/>
    <mergeCell ref="H87:H95"/>
    <mergeCell ref="I68:I72"/>
    <mergeCell ref="I73:I77"/>
    <mergeCell ref="I78:I86"/>
    <mergeCell ref="I87:I95"/>
    <mergeCell ref="H96:H104"/>
    <mergeCell ref="H109:H110"/>
    <mergeCell ref="I96:I104"/>
    <mergeCell ref="I109:I110"/>
    <mergeCell ref="A2:H2"/>
    <mergeCell ref="H40:H41"/>
    <mergeCell ref="H42:H48"/>
    <mergeCell ref="H49:H56"/>
    <mergeCell ref="H57:H62"/>
    <mergeCell ref="H63:H67"/>
    <mergeCell ref="H68:H72"/>
    <mergeCell ref="H4:H10"/>
    <mergeCell ref="H11:H17"/>
    <mergeCell ref="H18:H23"/>
    <mergeCell ref="H24:H26"/>
    <mergeCell ref="H27:H33"/>
    <mergeCell ref="H34:H36"/>
    <mergeCell ref="H37:H39"/>
    <mergeCell ref="A63:A67"/>
    <mergeCell ref="D63:D67"/>
    <mergeCell ref="E63:E67"/>
    <mergeCell ref="F63:F67"/>
    <mergeCell ref="G63:G67"/>
    <mergeCell ref="A68:A72"/>
    <mergeCell ref="D68:D72"/>
    <mergeCell ref="E68:E72"/>
    <mergeCell ref="F68:F72"/>
    <mergeCell ref="G68:G72"/>
    <mergeCell ref="A112:C112"/>
    <mergeCell ref="A113:C113"/>
    <mergeCell ref="A109:A110"/>
    <mergeCell ref="B109:B110"/>
    <mergeCell ref="D109:D110"/>
    <mergeCell ref="E109:E110"/>
    <mergeCell ref="F109:F110"/>
    <mergeCell ref="G109:G110"/>
    <mergeCell ref="D87:D95"/>
    <mergeCell ref="E87:E95"/>
    <mergeCell ref="F87:F95"/>
    <mergeCell ref="G87:G95"/>
    <mergeCell ref="A96:A104"/>
    <mergeCell ref="B96:B104"/>
    <mergeCell ref="D96:D104"/>
    <mergeCell ref="E96:E104"/>
    <mergeCell ref="F96:F104"/>
    <mergeCell ref="G96:G104"/>
    <mergeCell ref="A87:A95"/>
    <mergeCell ref="B87:B95"/>
    <mergeCell ref="A111:C111"/>
    <mergeCell ref="A78:A86"/>
    <mergeCell ref="B78:B86"/>
    <mergeCell ref="D78:D86"/>
    <mergeCell ref="E78:E86"/>
    <mergeCell ref="F78:F86"/>
    <mergeCell ref="G78:G86"/>
    <mergeCell ref="A73:A77"/>
    <mergeCell ref="B73:B77"/>
    <mergeCell ref="D73:D77"/>
    <mergeCell ref="E73:E77"/>
    <mergeCell ref="F73:F77"/>
    <mergeCell ref="G73:G77"/>
    <mergeCell ref="A57:A62"/>
    <mergeCell ref="B57:B62"/>
    <mergeCell ref="D57:D62"/>
    <mergeCell ref="E57:E62"/>
    <mergeCell ref="F57:F62"/>
    <mergeCell ref="G57:G62"/>
    <mergeCell ref="A42:A48"/>
    <mergeCell ref="D42:D48"/>
    <mergeCell ref="E42:E48"/>
    <mergeCell ref="F42:F48"/>
    <mergeCell ref="G42:G48"/>
    <mergeCell ref="A49:A56"/>
    <mergeCell ref="D49:D56"/>
    <mergeCell ref="E49:E56"/>
    <mergeCell ref="F49:F56"/>
    <mergeCell ref="G49:G56"/>
    <mergeCell ref="A40:A41"/>
    <mergeCell ref="B40:B41"/>
    <mergeCell ref="D40:D41"/>
    <mergeCell ref="E40:E41"/>
    <mergeCell ref="F40:F41"/>
    <mergeCell ref="G40:G41"/>
    <mergeCell ref="A37:A39"/>
    <mergeCell ref="B37:B39"/>
    <mergeCell ref="D37:D39"/>
    <mergeCell ref="E37:E39"/>
    <mergeCell ref="F37:F39"/>
    <mergeCell ref="G37:G39"/>
    <mergeCell ref="A34:A36"/>
    <mergeCell ref="B34:B36"/>
    <mergeCell ref="D34:D36"/>
    <mergeCell ref="E34:E36"/>
    <mergeCell ref="F34:F36"/>
    <mergeCell ref="G34:G36"/>
    <mergeCell ref="G24:G26"/>
    <mergeCell ref="A27:A33"/>
    <mergeCell ref="B27:B33"/>
    <mergeCell ref="D27:D33"/>
    <mergeCell ref="E27:E33"/>
    <mergeCell ref="F27:F33"/>
    <mergeCell ref="G27:G33"/>
    <mergeCell ref="A18:A23"/>
    <mergeCell ref="D18:D23"/>
    <mergeCell ref="E18:E23"/>
    <mergeCell ref="F18:F23"/>
    <mergeCell ref="G18:G23"/>
    <mergeCell ref="A24:A26"/>
    <mergeCell ref="B24:B26"/>
    <mergeCell ref="D24:D26"/>
    <mergeCell ref="E24:E26"/>
    <mergeCell ref="F24:F26"/>
    <mergeCell ref="A11:A17"/>
    <mergeCell ref="B11:B17"/>
    <mergeCell ref="D11:D17"/>
    <mergeCell ref="E11:E17"/>
    <mergeCell ref="F11:F17"/>
    <mergeCell ref="G11:G17"/>
    <mergeCell ref="A4:A10"/>
    <mergeCell ref="B4:B10"/>
    <mergeCell ref="D4:D10"/>
    <mergeCell ref="E4:E10"/>
    <mergeCell ref="F4:F10"/>
    <mergeCell ref="G4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17F2-0201-48B3-9ADF-CA1CE17FAB05}">
  <dimension ref="A1:I58"/>
  <sheetViews>
    <sheetView rightToLeft="1" workbookViewId="0">
      <selection activeCell="A11" sqref="A11:A14"/>
    </sheetView>
  </sheetViews>
  <sheetFormatPr defaultRowHeight="35.25" customHeight="1"/>
  <cols>
    <col min="1" max="1" width="45" bestFit="1" customWidth="1"/>
    <col min="2" max="2" width="8.5703125" bestFit="1" customWidth="1"/>
    <col min="3" max="3" width="74.28515625" bestFit="1" customWidth="1"/>
    <col min="4" max="4" width="7.140625" bestFit="1" customWidth="1"/>
    <col min="5" max="5" width="5" bestFit="1" customWidth="1"/>
    <col min="6" max="6" width="11" bestFit="1" customWidth="1"/>
    <col min="7" max="7" width="11.28515625" bestFit="1" customWidth="1"/>
    <col min="8" max="8" width="19.42578125" customWidth="1"/>
  </cols>
  <sheetData>
    <row r="1" spans="1:9" ht="35.25" customHeight="1">
      <c r="A1" s="30" t="s">
        <v>104</v>
      </c>
    </row>
    <row r="2" spans="1:9" ht="35.25" customHeight="1">
      <c r="A2" s="84" t="s">
        <v>105</v>
      </c>
      <c r="B2" s="85"/>
      <c r="C2" s="85"/>
      <c r="D2" s="85"/>
      <c r="E2" s="85"/>
      <c r="F2" s="85"/>
      <c r="G2" s="85"/>
      <c r="H2" s="85"/>
      <c r="I2" s="85"/>
    </row>
    <row r="3" spans="1:9" ht="35.25" customHeight="1" thickBot="1">
      <c r="A3" s="31" t="s">
        <v>1</v>
      </c>
      <c r="B3" s="32" t="s">
        <v>106</v>
      </c>
      <c r="C3" s="32" t="s">
        <v>3</v>
      </c>
      <c r="D3" s="32" t="s">
        <v>107</v>
      </c>
      <c r="E3" s="32" t="s">
        <v>5</v>
      </c>
      <c r="F3" s="33" t="s">
        <v>6</v>
      </c>
      <c r="G3" s="33" t="s">
        <v>7</v>
      </c>
      <c r="H3" s="33" t="s">
        <v>180</v>
      </c>
      <c r="I3" s="33" t="s">
        <v>181</v>
      </c>
    </row>
    <row r="4" spans="1:9" ht="35.25" customHeight="1">
      <c r="A4" s="89">
        <v>1</v>
      </c>
      <c r="B4" s="92">
        <v>6.1</v>
      </c>
      <c r="C4" s="34" t="s">
        <v>108</v>
      </c>
      <c r="D4" s="95" t="s">
        <v>113</v>
      </c>
      <c r="E4" s="86">
        <v>5</v>
      </c>
      <c r="F4" s="98">
        <v>4866.3999999999996</v>
      </c>
      <c r="G4" s="81">
        <v>24332</v>
      </c>
      <c r="H4" s="86">
        <v>5</v>
      </c>
      <c r="I4" s="86">
        <f>H4-E4</f>
        <v>0</v>
      </c>
    </row>
    <row r="5" spans="1:9" ht="35.25" customHeight="1">
      <c r="A5" s="90"/>
      <c r="B5" s="93"/>
      <c r="C5" s="34" t="s">
        <v>109</v>
      </c>
      <c r="D5" s="96"/>
      <c r="E5" s="87"/>
      <c r="F5" s="99"/>
      <c r="G5" s="82"/>
      <c r="H5" s="87"/>
      <c r="I5" s="87"/>
    </row>
    <row r="6" spans="1:9" ht="35.25" customHeight="1">
      <c r="A6" s="90"/>
      <c r="B6" s="93"/>
      <c r="C6" s="34" t="s">
        <v>110</v>
      </c>
      <c r="D6" s="96"/>
      <c r="E6" s="87"/>
      <c r="F6" s="99"/>
      <c r="G6" s="82"/>
      <c r="H6" s="87"/>
      <c r="I6" s="87"/>
    </row>
    <row r="7" spans="1:9" ht="35.25" customHeight="1">
      <c r="A7" s="90"/>
      <c r="B7" s="93"/>
      <c r="C7" s="34" t="s">
        <v>111</v>
      </c>
      <c r="D7" s="96"/>
      <c r="E7" s="87"/>
      <c r="F7" s="99"/>
      <c r="G7" s="82"/>
      <c r="H7" s="87"/>
      <c r="I7" s="87"/>
    </row>
    <row r="8" spans="1:9" ht="36.75" customHeight="1" thickBot="1">
      <c r="A8" s="91"/>
      <c r="B8" s="94"/>
      <c r="C8" s="35" t="s">
        <v>112</v>
      </c>
      <c r="D8" s="97"/>
      <c r="E8" s="88"/>
      <c r="F8" s="100"/>
      <c r="G8" s="83"/>
      <c r="H8" s="88"/>
      <c r="I8" s="88"/>
    </row>
    <row r="9" spans="1:9" ht="35.25" customHeight="1">
      <c r="A9" s="89">
        <v>2</v>
      </c>
      <c r="B9" s="92">
        <v>6.2</v>
      </c>
      <c r="C9" s="34" t="s">
        <v>114</v>
      </c>
      <c r="D9" s="95" t="s">
        <v>116</v>
      </c>
      <c r="E9" s="86">
        <v>1</v>
      </c>
      <c r="F9" s="98">
        <v>1518</v>
      </c>
      <c r="G9" s="81">
        <v>1518</v>
      </c>
      <c r="H9" s="86">
        <v>1</v>
      </c>
      <c r="I9" s="86">
        <v>0</v>
      </c>
    </row>
    <row r="10" spans="1:9" ht="35.25" customHeight="1" thickBot="1">
      <c r="A10" s="91"/>
      <c r="B10" s="94"/>
      <c r="C10" s="35" t="s">
        <v>115</v>
      </c>
      <c r="D10" s="97"/>
      <c r="E10" s="88"/>
      <c r="F10" s="100"/>
      <c r="G10" s="83"/>
      <c r="H10" s="88"/>
      <c r="I10" s="88"/>
    </row>
    <row r="11" spans="1:9" ht="35.25" customHeight="1">
      <c r="A11" s="89">
        <v>3</v>
      </c>
      <c r="B11" s="92" t="s">
        <v>117</v>
      </c>
      <c r="C11" s="34" t="s">
        <v>118</v>
      </c>
      <c r="D11" s="95" t="s">
        <v>113</v>
      </c>
      <c r="E11" s="86">
        <v>1</v>
      </c>
      <c r="F11" s="89">
        <v>955.9</v>
      </c>
      <c r="G11" s="101">
        <v>955.9</v>
      </c>
      <c r="H11" s="86">
        <v>1</v>
      </c>
      <c r="I11" s="86">
        <f>H11-E11</f>
        <v>0</v>
      </c>
    </row>
    <row r="12" spans="1:9" ht="35.25" customHeight="1">
      <c r="A12" s="90"/>
      <c r="B12" s="93"/>
      <c r="C12" s="34" t="s">
        <v>119</v>
      </c>
      <c r="D12" s="96"/>
      <c r="E12" s="87"/>
      <c r="F12" s="90"/>
      <c r="G12" s="102"/>
      <c r="H12" s="87"/>
      <c r="I12" s="87"/>
    </row>
    <row r="13" spans="1:9" ht="35.25" customHeight="1">
      <c r="A13" s="90"/>
      <c r="B13" s="93"/>
      <c r="C13" s="34" t="s">
        <v>111</v>
      </c>
      <c r="D13" s="96"/>
      <c r="E13" s="87"/>
      <c r="F13" s="90"/>
      <c r="G13" s="102"/>
      <c r="H13" s="87"/>
      <c r="I13" s="87"/>
    </row>
    <row r="14" spans="1:9" ht="35.25" customHeight="1" thickBot="1">
      <c r="A14" s="91"/>
      <c r="B14" s="94"/>
      <c r="C14" s="35" t="s">
        <v>120</v>
      </c>
      <c r="D14" s="97"/>
      <c r="E14" s="88"/>
      <c r="F14" s="91"/>
      <c r="G14" s="103"/>
      <c r="H14" s="88"/>
      <c r="I14" s="88"/>
    </row>
    <row r="15" spans="1:9" ht="35.25" customHeight="1">
      <c r="A15" s="89">
        <v>4</v>
      </c>
      <c r="B15" s="92">
        <v>6.3</v>
      </c>
      <c r="C15" s="34" t="s">
        <v>121</v>
      </c>
      <c r="D15" s="95" t="s">
        <v>116</v>
      </c>
      <c r="E15" s="86">
        <v>7</v>
      </c>
      <c r="F15" s="98">
        <v>2057</v>
      </c>
      <c r="G15" s="81">
        <v>14399</v>
      </c>
      <c r="H15" s="86">
        <v>7</v>
      </c>
      <c r="I15" s="86">
        <v>0</v>
      </c>
    </row>
    <row r="16" spans="1:9" ht="35.25" customHeight="1">
      <c r="A16" s="90"/>
      <c r="B16" s="93"/>
      <c r="C16" s="34" t="s">
        <v>122</v>
      </c>
      <c r="D16" s="96"/>
      <c r="E16" s="87"/>
      <c r="F16" s="99"/>
      <c r="G16" s="82"/>
      <c r="H16" s="87"/>
      <c r="I16" s="87"/>
    </row>
    <row r="17" spans="1:9" ht="35.25" customHeight="1" thickBot="1">
      <c r="A17" s="91"/>
      <c r="B17" s="94"/>
      <c r="C17" s="35" t="s">
        <v>123</v>
      </c>
      <c r="D17" s="97"/>
      <c r="E17" s="88"/>
      <c r="F17" s="100"/>
      <c r="G17" s="83"/>
      <c r="H17" s="88"/>
      <c r="I17" s="88"/>
    </row>
    <row r="18" spans="1:9" ht="35.25" customHeight="1">
      <c r="A18" s="89">
        <v>5</v>
      </c>
      <c r="B18" s="92" t="s">
        <v>124</v>
      </c>
      <c r="C18" s="34" t="s">
        <v>125</v>
      </c>
      <c r="D18" s="95" t="s">
        <v>113</v>
      </c>
      <c r="E18" s="86">
        <v>7</v>
      </c>
      <c r="F18" s="89">
        <v>955.9</v>
      </c>
      <c r="G18" s="81">
        <v>6691.3</v>
      </c>
      <c r="H18" s="86">
        <v>7</v>
      </c>
      <c r="I18" s="86">
        <f>H18-E18</f>
        <v>0</v>
      </c>
    </row>
    <row r="19" spans="1:9" ht="35.25" customHeight="1">
      <c r="A19" s="90"/>
      <c r="B19" s="93"/>
      <c r="C19" s="34" t="s">
        <v>126</v>
      </c>
      <c r="D19" s="96"/>
      <c r="E19" s="87"/>
      <c r="F19" s="90"/>
      <c r="G19" s="82"/>
      <c r="H19" s="87"/>
      <c r="I19" s="87"/>
    </row>
    <row r="20" spans="1:9" ht="35.25" customHeight="1">
      <c r="A20" s="90"/>
      <c r="B20" s="93"/>
      <c r="C20" s="34" t="s">
        <v>111</v>
      </c>
      <c r="D20" s="96"/>
      <c r="E20" s="87"/>
      <c r="F20" s="90"/>
      <c r="G20" s="82"/>
      <c r="H20" s="87"/>
      <c r="I20" s="87"/>
    </row>
    <row r="21" spans="1:9" ht="35.25" customHeight="1" thickBot="1">
      <c r="A21" s="91"/>
      <c r="B21" s="94"/>
      <c r="C21" s="35" t="s">
        <v>127</v>
      </c>
      <c r="D21" s="97"/>
      <c r="E21" s="88"/>
      <c r="F21" s="91"/>
      <c r="G21" s="83"/>
      <c r="H21" s="88"/>
      <c r="I21" s="87"/>
    </row>
    <row r="22" spans="1:9" ht="35.25" customHeight="1" thickBot="1">
      <c r="A22" s="36">
        <v>6</v>
      </c>
      <c r="B22" s="37">
        <v>6.4</v>
      </c>
      <c r="C22" s="35" t="s">
        <v>128</v>
      </c>
      <c r="D22" s="38" t="s">
        <v>113</v>
      </c>
      <c r="E22" s="39">
        <v>3</v>
      </c>
      <c r="F22" s="40">
        <v>270.60000000000002</v>
      </c>
      <c r="G22" s="40">
        <v>811.8</v>
      </c>
      <c r="H22" s="39">
        <v>3</v>
      </c>
      <c r="I22" s="57">
        <f t="shared" ref="I22:I28" si="0">H22-E22</f>
        <v>0</v>
      </c>
    </row>
    <row r="23" spans="1:9" ht="35.25" customHeight="1" thickBot="1">
      <c r="A23" s="36">
        <v>7</v>
      </c>
      <c r="B23" s="37">
        <v>6.5</v>
      </c>
      <c r="C23" s="35" t="s">
        <v>129</v>
      </c>
      <c r="D23" s="38" t="s">
        <v>130</v>
      </c>
      <c r="E23" s="39">
        <v>20.5</v>
      </c>
      <c r="F23" s="40">
        <v>775.5</v>
      </c>
      <c r="G23" s="41">
        <v>15897.75</v>
      </c>
      <c r="H23" s="39">
        <v>20.5</v>
      </c>
      <c r="I23" s="36">
        <f t="shared" si="0"/>
        <v>0</v>
      </c>
    </row>
    <row r="24" spans="1:9" ht="35.25" customHeight="1" thickBot="1">
      <c r="A24" s="36">
        <v>8</v>
      </c>
      <c r="B24" s="37" t="s">
        <v>131</v>
      </c>
      <c r="C24" s="35" t="s">
        <v>132</v>
      </c>
      <c r="D24" s="38" t="s">
        <v>116</v>
      </c>
      <c r="E24" s="39">
        <v>1</v>
      </c>
      <c r="F24" s="40">
        <v>34.1</v>
      </c>
      <c r="G24" s="40">
        <v>34.1</v>
      </c>
      <c r="H24" s="39">
        <v>1</v>
      </c>
      <c r="I24" s="36">
        <f t="shared" si="0"/>
        <v>0</v>
      </c>
    </row>
    <row r="25" spans="1:9" ht="35.25" customHeight="1" thickBot="1">
      <c r="A25" s="36">
        <v>9</v>
      </c>
      <c r="B25" s="37" t="s">
        <v>131</v>
      </c>
      <c r="C25" s="35" t="s">
        <v>133</v>
      </c>
      <c r="D25" s="38" t="s">
        <v>116</v>
      </c>
      <c r="E25" s="39">
        <v>1</v>
      </c>
      <c r="F25" s="40">
        <v>36.299999999999997</v>
      </c>
      <c r="G25" s="40">
        <v>36.299999999999997</v>
      </c>
      <c r="H25" s="39">
        <v>1</v>
      </c>
      <c r="I25" s="36">
        <f t="shared" si="0"/>
        <v>0</v>
      </c>
    </row>
    <row r="26" spans="1:9" ht="35.25" customHeight="1" thickBot="1">
      <c r="A26" s="36">
        <v>10</v>
      </c>
      <c r="B26" s="37" t="s">
        <v>131</v>
      </c>
      <c r="C26" s="35" t="s">
        <v>134</v>
      </c>
      <c r="D26" s="38" t="s">
        <v>116</v>
      </c>
      <c r="E26" s="39">
        <v>1</v>
      </c>
      <c r="F26" s="40">
        <v>36.299999999999997</v>
      </c>
      <c r="G26" s="40">
        <v>36.299999999999997</v>
      </c>
      <c r="H26" s="39">
        <v>1</v>
      </c>
      <c r="I26" s="36">
        <f t="shared" si="0"/>
        <v>0</v>
      </c>
    </row>
    <row r="27" spans="1:9" ht="35.25" customHeight="1" thickBot="1">
      <c r="A27" s="36">
        <v>11</v>
      </c>
      <c r="B27" s="37" t="s">
        <v>135</v>
      </c>
      <c r="C27" s="35" t="s">
        <v>136</v>
      </c>
      <c r="D27" s="38" t="s">
        <v>130</v>
      </c>
      <c r="E27" s="39">
        <v>15.2</v>
      </c>
      <c r="F27" s="40">
        <v>88</v>
      </c>
      <c r="G27" s="41">
        <v>1337.6</v>
      </c>
      <c r="H27" s="39">
        <v>15.2</v>
      </c>
      <c r="I27" s="36">
        <f t="shared" si="0"/>
        <v>0</v>
      </c>
    </row>
    <row r="28" spans="1:9" ht="35.25" customHeight="1">
      <c r="A28" s="89">
        <v>12</v>
      </c>
      <c r="B28" s="92">
        <v>6.6</v>
      </c>
      <c r="C28" s="34" t="s">
        <v>137</v>
      </c>
      <c r="D28" s="95" t="s">
        <v>116</v>
      </c>
      <c r="E28" s="86">
        <v>4</v>
      </c>
      <c r="F28" s="89">
        <v>654.5</v>
      </c>
      <c r="G28" s="81">
        <v>2618</v>
      </c>
      <c r="H28" s="86">
        <v>4</v>
      </c>
      <c r="I28" s="86">
        <f t="shared" si="0"/>
        <v>0</v>
      </c>
    </row>
    <row r="29" spans="1:9" ht="35.25" customHeight="1" thickBot="1">
      <c r="A29" s="91"/>
      <c r="B29" s="94"/>
      <c r="C29" s="42" t="s">
        <v>138</v>
      </c>
      <c r="D29" s="97"/>
      <c r="E29" s="88"/>
      <c r="F29" s="91"/>
      <c r="G29" s="83"/>
      <c r="H29" s="88"/>
      <c r="I29" s="88"/>
    </row>
    <row r="30" spans="1:9" ht="35.25" customHeight="1">
      <c r="A30" s="89">
        <v>13</v>
      </c>
      <c r="B30" s="92" t="s">
        <v>139</v>
      </c>
      <c r="C30" s="34" t="s">
        <v>140</v>
      </c>
      <c r="D30" s="95" t="s">
        <v>116</v>
      </c>
      <c r="E30" s="86">
        <v>4</v>
      </c>
      <c r="F30" s="89">
        <v>654.5</v>
      </c>
      <c r="G30" s="81">
        <v>2618</v>
      </c>
      <c r="H30" s="86">
        <v>4</v>
      </c>
      <c r="I30" s="86">
        <f>H30-E30</f>
        <v>0</v>
      </c>
    </row>
    <row r="31" spans="1:9" ht="35.25" customHeight="1" thickBot="1">
      <c r="A31" s="91"/>
      <c r="B31" s="94"/>
      <c r="C31" s="42" t="s">
        <v>141</v>
      </c>
      <c r="D31" s="97"/>
      <c r="E31" s="88"/>
      <c r="F31" s="91"/>
      <c r="G31" s="83"/>
      <c r="H31" s="88"/>
      <c r="I31" s="88"/>
    </row>
    <row r="32" spans="1:9" ht="35.25" customHeight="1" thickBot="1">
      <c r="A32" s="36">
        <v>14</v>
      </c>
      <c r="B32" s="37">
        <v>6.7</v>
      </c>
      <c r="C32" s="35" t="s">
        <v>142</v>
      </c>
      <c r="D32" s="38" t="s">
        <v>143</v>
      </c>
      <c r="E32" s="39">
        <v>11</v>
      </c>
      <c r="F32" s="40">
        <v>34.1</v>
      </c>
      <c r="G32" s="40">
        <v>375.1</v>
      </c>
      <c r="H32" s="39">
        <v>11</v>
      </c>
      <c r="I32" s="54">
        <f>H32-E32</f>
        <v>0</v>
      </c>
    </row>
    <row r="33" spans="1:9" ht="35.25" customHeight="1" thickBot="1">
      <c r="A33" s="36">
        <v>15</v>
      </c>
      <c r="B33" s="37" t="s">
        <v>144</v>
      </c>
      <c r="C33" s="35" t="s">
        <v>145</v>
      </c>
      <c r="D33" s="38" t="s">
        <v>116</v>
      </c>
      <c r="E33" s="39">
        <v>17</v>
      </c>
      <c r="F33" s="40">
        <v>70.400000000000006</v>
      </c>
      <c r="G33" s="41">
        <v>1196.8</v>
      </c>
      <c r="H33" s="39">
        <v>17</v>
      </c>
      <c r="I33" s="54">
        <f t="shared" ref="I33:I53" si="1">H33-E33</f>
        <v>0</v>
      </c>
    </row>
    <row r="34" spans="1:9" ht="35.25" customHeight="1" thickBot="1">
      <c r="A34" s="36">
        <v>16</v>
      </c>
      <c r="B34" s="37" t="s">
        <v>146</v>
      </c>
      <c r="C34" s="35" t="s">
        <v>147</v>
      </c>
      <c r="D34" s="38" t="s">
        <v>130</v>
      </c>
      <c r="E34" s="39">
        <v>29.4</v>
      </c>
      <c r="F34" s="40">
        <v>393.8</v>
      </c>
      <c r="G34" s="41">
        <v>11577.72</v>
      </c>
      <c r="H34" s="39">
        <v>29.4</v>
      </c>
      <c r="I34" s="54">
        <f t="shared" si="1"/>
        <v>0</v>
      </c>
    </row>
    <row r="35" spans="1:9" ht="35.25" customHeight="1" thickBot="1">
      <c r="A35" s="36">
        <v>17</v>
      </c>
      <c r="B35" s="37" t="s">
        <v>146</v>
      </c>
      <c r="C35" s="35" t="s">
        <v>148</v>
      </c>
      <c r="D35" s="38" t="s">
        <v>130</v>
      </c>
      <c r="E35" s="39">
        <v>15.5</v>
      </c>
      <c r="F35" s="40">
        <v>404.8</v>
      </c>
      <c r="G35" s="41">
        <v>6274.4</v>
      </c>
      <c r="H35" s="39">
        <v>15.5</v>
      </c>
      <c r="I35" s="54">
        <f t="shared" si="1"/>
        <v>0</v>
      </c>
    </row>
    <row r="36" spans="1:9" ht="35.25" customHeight="1" thickBot="1">
      <c r="A36" s="36">
        <v>18</v>
      </c>
      <c r="B36" s="37" t="s">
        <v>149</v>
      </c>
      <c r="C36" s="35" t="s">
        <v>150</v>
      </c>
      <c r="D36" s="38" t="s">
        <v>116</v>
      </c>
      <c r="E36" s="39">
        <v>1</v>
      </c>
      <c r="F36" s="40">
        <v>34.1</v>
      </c>
      <c r="G36" s="40">
        <v>34.1</v>
      </c>
      <c r="H36" s="39">
        <v>1</v>
      </c>
      <c r="I36" s="54">
        <f t="shared" si="1"/>
        <v>0</v>
      </c>
    </row>
    <row r="37" spans="1:9" ht="35.25" customHeight="1" thickBot="1">
      <c r="A37" s="36">
        <v>19</v>
      </c>
      <c r="B37" s="37" t="s">
        <v>149</v>
      </c>
      <c r="C37" s="35" t="s">
        <v>151</v>
      </c>
      <c r="D37" s="38" t="s">
        <v>116</v>
      </c>
      <c r="E37" s="39">
        <v>1</v>
      </c>
      <c r="F37" s="40">
        <v>36.299999999999997</v>
      </c>
      <c r="G37" s="40">
        <v>36.299999999999997</v>
      </c>
      <c r="H37" s="39">
        <v>1</v>
      </c>
      <c r="I37" s="54">
        <f t="shared" si="1"/>
        <v>0</v>
      </c>
    </row>
    <row r="38" spans="1:9" ht="35.25" customHeight="1" thickBot="1">
      <c r="A38" s="36">
        <v>20</v>
      </c>
      <c r="B38" s="37" t="s">
        <v>149</v>
      </c>
      <c r="C38" s="35" t="s">
        <v>152</v>
      </c>
      <c r="D38" s="38" t="s">
        <v>116</v>
      </c>
      <c r="E38" s="39">
        <v>1</v>
      </c>
      <c r="F38" s="40">
        <v>36.299999999999997</v>
      </c>
      <c r="G38" s="40">
        <v>36.299999999999997</v>
      </c>
      <c r="H38" s="39">
        <v>1</v>
      </c>
      <c r="I38" s="54">
        <f t="shared" si="1"/>
        <v>0</v>
      </c>
    </row>
    <row r="39" spans="1:9" ht="35.25" customHeight="1" thickBot="1">
      <c r="A39" s="36">
        <v>21</v>
      </c>
      <c r="B39" s="37">
        <v>6.9</v>
      </c>
      <c r="C39" s="35" t="s">
        <v>153</v>
      </c>
      <c r="D39" s="38" t="s">
        <v>143</v>
      </c>
      <c r="E39" s="39">
        <v>90</v>
      </c>
      <c r="F39" s="40">
        <v>14.3</v>
      </c>
      <c r="G39" s="41">
        <v>1287</v>
      </c>
      <c r="H39" s="39">
        <v>90</v>
      </c>
      <c r="I39" s="54">
        <f t="shared" si="1"/>
        <v>0</v>
      </c>
    </row>
    <row r="40" spans="1:9" ht="35.25" customHeight="1" thickBot="1">
      <c r="A40" s="36">
        <v>22</v>
      </c>
      <c r="B40" s="37" t="s">
        <v>154</v>
      </c>
      <c r="C40" s="35" t="s">
        <v>155</v>
      </c>
      <c r="D40" s="38" t="s">
        <v>143</v>
      </c>
      <c r="E40" s="39">
        <v>20</v>
      </c>
      <c r="F40" s="40">
        <v>7.7</v>
      </c>
      <c r="G40" s="40">
        <v>154</v>
      </c>
      <c r="H40" s="39">
        <v>20</v>
      </c>
      <c r="I40" s="54">
        <f t="shared" si="1"/>
        <v>0</v>
      </c>
    </row>
    <row r="41" spans="1:9" ht="35.25" customHeight="1" thickBot="1">
      <c r="A41" s="36">
        <v>23</v>
      </c>
      <c r="B41" s="43">
        <v>6.1</v>
      </c>
      <c r="C41" s="44" t="s">
        <v>156</v>
      </c>
      <c r="D41" s="45" t="s">
        <v>143</v>
      </c>
      <c r="E41" s="40">
        <v>15</v>
      </c>
      <c r="F41" s="40">
        <v>90.2</v>
      </c>
      <c r="G41" s="41">
        <v>1353</v>
      </c>
      <c r="H41" s="40">
        <v>15</v>
      </c>
      <c r="I41" s="54">
        <f t="shared" si="1"/>
        <v>0</v>
      </c>
    </row>
    <row r="42" spans="1:9" ht="35.25" customHeight="1" thickBot="1">
      <c r="A42" s="36">
        <v>24</v>
      </c>
      <c r="B42" s="43" t="s">
        <v>157</v>
      </c>
      <c r="C42" s="44" t="s">
        <v>158</v>
      </c>
      <c r="D42" s="45" t="s">
        <v>143</v>
      </c>
      <c r="E42" s="40">
        <v>2</v>
      </c>
      <c r="F42" s="40">
        <v>124.3</v>
      </c>
      <c r="G42" s="40">
        <v>248.6</v>
      </c>
      <c r="H42" s="40">
        <v>2</v>
      </c>
      <c r="I42" s="54">
        <f t="shared" si="1"/>
        <v>0</v>
      </c>
    </row>
    <row r="43" spans="1:9" ht="35.25" customHeight="1" thickBot="1">
      <c r="A43" s="36">
        <v>25</v>
      </c>
      <c r="B43" s="43">
        <v>6.11</v>
      </c>
      <c r="C43" s="44" t="s">
        <v>159</v>
      </c>
      <c r="D43" s="45" t="s">
        <v>143</v>
      </c>
      <c r="E43" s="40">
        <v>1</v>
      </c>
      <c r="F43" s="41">
        <v>8090.5</v>
      </c>
      <c r="G43" s="41">
        <v>8090.5</v>
      </c>
      <c r="H43" s="40">
        <v>1</v>
      </c>
      <c r="I43" s="54">
        <f t="shared" si="1"/>
        <v>0</v>
      </c>
    </row>
    <row r="44" spans="1:9" ht="35.25" customHeight="1" thickBot="1">
      <c r="A44" s="36">
        <v>26</v>
      </c>
      <c r="B44" s="43">
        <v>6.12</v>
      </c>
      <c r="C44" s="44" t="s">
        <v>160</v>
      </c>
      <c r="D44" s="45" t="s">
        <v>143</v>
      </c>
      <c r="E44" s="40">
        <v>4</v>
      </c>
      <c r="F44" s="40">
        <v>201.3</v>
      </c>
      <c r="G44" s="40">
        <v>805.2</v>
      </c>
      <c r="H44" s="40">
        <v>4</v>
      </c>
      <c r="I44" s="54">
        <f t="shared" si="1"/>
        <v>0</v>
      </c>
    </row>
    <row r="45" spans="1:9" ht="35.25" customHeight="1" thickBot="1">
      <c r="A45" s="36">
        <v>27</v>
      </c>
      <c r="B45" s="43" t="s">
        <v>161</v>
      </c>
      <c r="C45" s="44" t="s">
        <v>162</v>
      </c>
      <c r="D45" s="45" t="s">
        <v>143</v>
      </c>
      <c r="E45" s="40">
        <v>2</v>
      </c>
      <c r="F45" s="40">
        <v>145.19999999999999</v>
      </c>
      <c r="G45" s="40">
        <v>290.39999999999998</v>
      </c>
      <c r="H45" s="40">
        <v>2</v>
      </c>
      <c r="I45" s="54">
        <f t="shared" si="1"/>
        <v>0</v>
      </c>
    </row>
    <row r="46" spans="1:9" ht="35.25" customHeight="1" thickBot="1">
      <c r="A46" s="36">
        <v>28</v>
      </c>
      <c r="B46" s="43" t="s">
        <v>161</v>
      </c>
      <c r="C46" s="44" t="s">
        <v>163</v>
      </c>
      <c r="D46" s="46"/>
      <c r="E46" s="40">
        <v>2</v>
      </c>
      <c r="F46" s="40">
        <v>74.8</v>
      </c>
      <c r="G46" s="40">
        <v>149.6</v>
      </c>
      <c r="H46" s="40">
        <v>2</v>
      </c>
      <c r="I46" s="54">
        <f t="shared" si="1"/>
        <v>0</v>
      </c>
    </row>
    <row r="47" spans="1:9" ht="35.25" customHeight="1" thickBot="1">
      <c r="A47" s="58">
        <v>29</v>
      </c>
      <c r="B47" s="59">
        <v>6.13</v>
      </c>
      <c r="C47" s="60" t="s">
        <v>164</v>
      </c>
      <c r="D47" s="61" t="s">
        <v>143</v>
      </c>
      <c r="E47" s="62">
        <v>1</v>
      </c>
      <c r="F47" s="62">
        <v>180.4</v>
      </c>
      <c r="G47" s="62">
        <v>180.4</v>
      </c>
      <c r="H47" s="62">
        <v>0</v>
      </c>
      <c r="I47" s="63">
        <f t="shared" si="1"/>
        <v>-1</v>
      </c>
    </row>
    <row r="48" spans="1:9" ht="35.25" customHeight="1" thickBot="1">
      <c r="A48" s="36">
        <v>30</v>
      </c>
      <c r="B48" s="43">
        <v>6.13</v>
      </c>
      <c r="C48" s="44" t="s">
        <v>165</v>
      </c>
      <c r="D48" s="45" t="s">
        <v>143</v>
      </c>
      <c r="E48" s="40">
        <v>8</v>
      </c>
      <c r="F48" s="40">
        <v>180.4</v>
      </c>
      <c r="G48" s="41">
        <v>1443.2</v>
      </c>
      <c r="H48" s="40">
        <v>8</v>
      </c>
      <c r="I48" s="54">
        <f t="shared" si="1"/>
        <v>0</v>
      </c>
    </row>
    <row r="49" spans="1:9" ht="35.25" customHeight="1" thickBot="1">
      <c r="A49" s="36">
        <v>31</v>
      </c>
      <c r="B49" s="43" t="s">
        <v>166</v>
      </c>
      <c r="C49" s="44" t="s">
        <v>167</v>
      </c>
      <c r="D49" s="45" t="s">
        <v>168</v>
      </c>
      <c r="E49" s="40">
        <v>1</v>
      </c>
      <c r="F49" s="40">
        <v>7.7</v>
      </c>
      <c r="G49" s="40">
        <v>7.7</v>
      </c>
      <c r="H49" s="40">
        <v>1</v>
      </c>
      <c r="I49" s="54">
        <f t="shared" si="1"/>
        <v>0</v>
      </c>
    </row>
    <row r="50" spans="1:9" ht="35.25" customHeight="1" thickBot="1">
      <c r="A50" s="36">
        <v>32</v>
      </c>
      <c r="B50" s="43" t="s">
        <v>169</v>
      </c>
      <c r="C50" s="44" t="s">
        <v>170</v>
      </c>
      <c r="D50" s="45" t="s">
        <v>143</v>
      </c>
      <c r="E50" s="40">
        <v>1</v>
      </c>
      <c r="F50" s="40">
        <v>7.7</v>
      </c>
      <c r="G50" s="40">
        <v>7.7</v>
      </c>
      <c r="H50" s="40">
        <v>1</v>
      </c>
      <c r="I50" s="54">
        <f t="shared" si="1"/>
        <v>0</v>
      </c>
    </row>
    <row r="51" spans="1:9" ht="35.25" customHeight="1" thickBot="1">
      <c r="A51" s="36">
        <v>33</v>
      </c>
      <c r="B51" s="43" t="s">
        <v>171</v>
      </c>
      <c r="C51" s="44" t="s">
        <v>172</v>
      </c>
      <c r="D51" s="45" t="s">
        <v>143</v>
      </c>
      <c r="E51" s="40">
        <v>1</v>
      </c>
      <c r="F51" s="40">
        <v>36.299999999999997</v>
      </c>
      <c r="G51" s="40">
        <v>36.299999999999997</v>
      </c>
      <c r="H51" s="40">
        <v>1</v>
      </c>
      <c r="I51" s="54">
        <f t="shared" si="1"/>
        <v>0</v>
      </c>
    </row>
    <row r="52" spans="1:9" ht="35.25" customHeight="1" thickBot="1">
      <c r="A52" s="36">
        <v>34</v>
      </c>
      <c r="B52" s="43">
        <v>6.14</v>
      </c>
      <c r="C52" s="44" t="s">
        <v>173</v>
      </c>
      <c r="D52" s="45" t="s">
        <v>143</v>
      </c>
      <c r="E52" s="40">
        <v>2</v>
      </c>
      <c r="F52" s="41">
        <v>1742.4</v>
      </c>
      <c r="G52" s="41">
        <v>3484.8</v>
      </c>
      <c r="H52" s="40">
        <v>2</v>
      </c>
      <c r="I52" s="54">
        <f t="shared" si="1"/>
        <v>0</v>
      </c>
    </row>
    <row r="53" spans="1:9" ht="35.25" customHeight="1" thickBot="1">
      <c r="A53" s="47">
        <v>35</v>
      </c>
      <c r="B53" s="48" t="s">
        <v>174</v>
      </c>
      <c r="C53" s="49" t="s">
        <v>175</v>
      </c>
      <c r="D53" s="50" t="s">
        <v>143</v>
      </c>
      <c r="E53" s="51">
        <v>5</v>
      </c>
      <c r="F53" s="51">
        <v>113.3</v>
      </c>
      <c r="G53" s="51">
        <v>566.5</v>
      </c>
      <c r="H53" s="51">
        <v>5</v>
      </c>
      <c r="I53" s="54">
        <f t="shared" si="1"/>
        <v>0</v>
      </c>
    </row>
    <row r="54" spans="1:9" ht="35.25" customHeight="1" thickBot="1">
      <c r="A54" s="104" t="s">
        <v>176</v>
      </c>
      <c r="B54" s="105"/>
      <c r="C54" s="105"/>
      <c r="D54" s="105"/>
      <c r="E54" s="105"/>
      <c r="F54" s="106"/>
      <c r="G54" s="52">
        <v>108921.67</v>
      </c>
    </row>
    <row r="55" spans="1:9" ht="35.25" customHeight="1" thickBot="1">
      <c r="A55" s="104" t="s">
        <v>177</v>
      </c>
      <c r="B55" s="105"/>
      <c r="C55" s="105"/>
      <c r="D55" s="105"/>
      <c r="E55" s="105"/>
      <c r="F55" s="106"/>
      <c r="G55" s="53" t="s">
        <v>178</v>
      </c>
    </row>
    <row r="56" spans="1:9" ht="35.25" customHeight="1" thickBot="1">
      <c r="A56" s="107" t="s">
        <v>179</v>
      </c>
      <c r="B56" s="108"/>
      <c r="C56" s="108"/>
      <c r="D56" s="108"/>
      <c r="E56" s="108"/>
      <c r="F56" s="109"/>
      <c r="G56" s="52">
        <v>108921.67</v>
      </c>
    </row>
    <row r="57" spans="1:9" ht="35.25" customHeight="1">
      <c r="A57" s="55"/>
    </row>
    <row r="58" spans="1:9" ht="35.25" customHeight="1">
      <c r="A58" s="20"/>
    </row>
  </sheetData>
  <mergeCells count="60">
    <mergeCell ref="I9:I10"/>
    <mergeCell ref="I11:I14"/>
    <mergeCell ref="I15:I17"/>
    <mergeCell ref="I18:I21"/>
    <mergeCell ref="I28:I29"/>
    <mergeCell ref="I30:I31"/>
    <mergeCell ref="A54:F54"/>
    <mergeCell ref="A55:F55"/>
    <mergeCell ref="A56:F56"/>
    <mergeCell ref="H4:H8"/>
    <mergeCell ref="H9:H10"/>
    <mergeCell ref="H11:H14"/>
    <mergeCell ref="H15:H17"/>
    <mergeCell ref="H18:H21"/>
    <mergeCell ref="H28:H29"/>
    <mergeCell ref="H30:H31"/>
    <mergeCell ref="A30:A31"/>
    <mergeCell ref="B30:B31"/>
    <mergeCell ref="D30:D31"/>
    <mergeCell ref="E30:E31"/>
    <mergeCell ref="F30:F31"/>
    <mergeCell ref="G30:G31"/>
    <mergeCell ref="A28:A29"/>
    <mergeCell ref="B28:B29"/>
    <mergeCell ref="D28:D29"/>
    <mergeCell ref="E28:E29"/>
    <mergeCell ref="F28:F29"/>
    <mergeCell ref="G28:G29"/>
    <mergeCell ref="G18:G21"/>
    <mergeCell ref="A15:A17"/>
    <mergeCell ref="B15:B17"/>
    <mergeCell ref="D15:D17"/>
    <mergeCell ref="E15:E17"/>
    <mergeCell ref="F15:F17"/>
    <mergeCell ref="G15:G17"/>
    <mergeCell ref="A18:A21"/>
    <mergeCell ref="B18:B21"/>
    <mergeCell ref="D18:D21"/>
    <mergeCell ref="E18:E21"/>
    <mergeCell ref="F18:F21"/>
    <mergeCell ref="G11:G14"/>
    <mergeCell ref="A9:A10"/>
    <mergeCell ref="B9:B10"/>
    <mergeCell ref="D9:D10"/>
    <mergeCell ref="E9:E10"/>
    <mergeCell ref="F9:F10"/>
    <mergeCell ref="G9:G10"/>
    <mergeCell ref="A11:A14"/>
    <mergeCell ref="B11:B14"/>
    <mergeCell ref="D11:D14"/>
    <mergeCell ref="E11:E14"/>
    <mergeCell ref="F11:F14"/>
    <mergeCell ref="G4:G8"/>
    <mergeCell ref="A2:I2"/>
    <mergeCell ref="I4:I8"/>
    <mergeCell ref="A4:A8"/>
    <mergeCell ref="B4:B8"/>
    <mergeCell ref="D4:D8"/>
    <mergeCell ref="E4:E8"/>
    <mergeCell ref="F4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690C-1222-4153-96BB-9EC4FD6427D3}">
  <dimension ref="A1:I58"/>
  <sheetViews>
    <sheetView rightToLeft="1" workbookViewId="0">
      <selection activeCell="A2" sqref="A2:I53"/>
    </sheetView>
  </sheetViews>
  <sheetFormatPr defaultRowHeight="35.25" customHeight="1"/>
  <cols>
    <col min="1" max="1" width="45" bestFit="1" customWidth="1"/>
    <col min="2" max="2" width="8.5703125" bestFit="1" customWidth="1"/>
    <col min="3" max="3" width="74.28515625" bestFit="1" customWidth="1"/>
    <col min="4" max="4" width="7.140625" bestFit="1" customWidth="1"/>
    <col min="5" max="5" width="5" bestFit="1" customWidth="1"/>
    <col min="6" max="6" width="11" bestFit="1" customWidth="1"/>
    <col min="7" max="7" width="11.28515625" bestFit="1" customWidth="1"/>
    <col min="8" max="8" width="19.42578125" customWidth="1"/>
  </cols>
  <sheetData>
    <row r="1" spans="1:9" ht="35.25" customHeight="1">
      <c r="A1" s="30" t="s">
        <v>104</v>
      </c>
    </row>
    <row r="2" spans="1:9" ht="35.25" customHeight="1">
      <c r="A2" s="84" t="s">
        <v>105</v>
      </c>
      <c r="B2" s="85"/>
      <c r="C2" s="85"/>
      <c r="D2" s="85"/>
      <c r="E2" s="85"/>
      <c r="F2" s="85"/>
      <c r="G2" s="85"/>
      <c r="H2" s="85"/>
      <c r="I2" s="85"/>
    </row>
    <row r="3" spans="1:9" ht="35.25" customHeight="1" thickBot="1">
      <c r="A3" s="31" t="s">
        <v>1</v>
      </c>
      <c r="B3" s="32" t="s">
        <v>106</v>
      </c>
      <c r="C3" s="32" t="s">
        <v>3</v>
      </c>
      <c r="D3" s="32" t="s">
        <v>107</v>
      </c>
      <c r="E3" s="32" t="s">
        <v>5</v>
      </c>
      <c r="F3" s="33" t="s">
        <v>6</v>
      </c>
      <c r="G3" s="33" t="s">
        <v>7</v>
      </c>
      <c r="H3" s="33" t="s">
        <v>180</v>
      </c>
      <c r="I3" s="33" t="s">
        <v>181</v>
      </c>
    </row>
    <row r="4" spans="1:9" ht="35.25" customHeight="1">
      <c r="A4" s="89">
        <v>1</v>
      </c>
      <c r="B4" s="92">
        <v>6.1</v>
      </c>
      <c r="C4" s="95" t="s">
        <v>108</v>
      </c>
      <c r="D4" s="95" t="s">
        <v>113</v>
      </c>
      <c r="E4" s="86">
        <v>5</v>
      </c>
      <c r="F4" s="98">
        <v>4866.3999999999996</v>
      </c>
      <c r="G4" s="81">
        <v>24332</v>
      </c>
      <c r="H4" s="86">
        <v>5</v>
      </c>
      <c r="I4" s="86">
        <f>H4-E4</f>
        <v>0</v>
      </c>
    </row>
    <row r="5" spans="1:9" ht="18" customHeight="1" thickBot="1">
      <c r="A5" s="90"/>
      <c r="B5" s="93"/>
      <c r="C5" s="96"/>
      <c r="D5" s="96"/>
      <c r="E5" s="87"/>
      <c r="F5" s="99"/>
      <c r="G5" s="82"/>
      <c r="H5" s="87"/>
      <c r="I5" s="87"/>
    </row>
    <row r="6" spans="1:9" ht="35.25" hidden="1" customHeight="1" thickBot="1">
      <c r="A6" s="90"/>
      <c r="B6" s="93"/>
      <c r="C6" s="96"/>
      <c r="D6" s="96"/>
      <c r="E6" s="87"/>
      <c r="F6" s="99"/>
      <c r="G6" s="82"/>
      <c r="H6" s="87"/>
      <c r="I6" s="87"/>
    </row>
    <row r="7" spans="1:9" ht="35.25" hidden="1" customHeight="1" thickBot="1">
      <c r="A7" s="90"/>
      <c r="B7" s="93"/>
      <c r="C7" s="96"/>
      <c r="D7" s="96"/>
      <c r="E7" s="87"/>
      <c r="F7" s="99"/>
      <c r="G7" s="82"/>
      <c r="H7" s="87"/>
      <c r="I7" s="87"/>
    </row>
    <row r="8" spans="1:9" ht="36.75" hidden="1" customHeight="1" thickBot="1">
      <c r="A8" s="91"/>
      <c r="B8" s="94"/>
      <c r="C8" s="97"/>
      <c r="D8" s="97"/>
      <c r="E8" s="88"/>
      <c r="F8" s="100"/>
      <c r="G8" s="83"/>
      <c r="H8" s="88"/>
      <c r="I8" s="88"/>
    </row>
    <row r="9" spans="1:9" ht="35.25" customHeight="1">
      <c r="A9" s="89">
        <v>2</v>
      </c>
      <c r="B9" s="92">
        <v>6.2</v>
      </c>
      <c r="C9" s="95" t="s">
        <v>114</v>
      </c>
      <c r="D9" s="95" t="s">
        <v>116</v>
      </c>
      <c r="E9" s="86">
        <v>1</v>
      </c>
      <c r="F9" s="98">
        <v>1518</v>
      </c>
      <c r="G9" s="81">
        <v>1518</v>
      </c>
      <c r="H9" s="86">
        <v>1</v>
      </c>
      <c r="I9" s="86">
        <v>0</v>
      </c>
    </row>
    <row r="10" spans="1:9" ht="0.75" customHeight="1" thickBot="1">
      <c r="A10" s="91"/>
      <c r="B10" s="94"/>
      <c r="C10" s="97"/>
      <c r="D10" s="97"/>
      <c r="E10" s="88"/>
      <c r="F10" s="100"/>
      <c r="G10" s="83"/>
      <c r="H10" s="88"/>
      <c r="I10" s="88"/>
    </row>
    <row r="11" spans="1:9" ht="35.25" customHeight="1">
      <c r="A11" s="89">
        <v>3</v>
      </c>
      <c r="B11" s="92" t="s">
        <v>117</v>
      </c>
      <c r="C11" s="95" t="s">
        <v>118</v>
      </c>
      <c r="D11" s="95" t="s">
        <v>113</v>
      </c>
      <c r="E11" s="86">
        <v>1</v>
      </c>
      <c r="F11" s="89">
        <v>955.9</v>
      </c>
      <c r="G11" s="101">
        <v>955.9</v>
      </c>
      <c r="H11" s="86">
        <v>1</v>
      </c>
      <c r="I11" s="86">
        <f>H11-E11</f>
        <v>0</v>
      </c>
    </row>
    <row r="12" spans="1:9" ht="12.75" customHeight="1" thickBot="1">
      <c r="A12" s="90"/>
      <c r="B12" s="93"/>
      <c r="C12" s="96"/>
      <c r="D12" s="96"/>
      <c r="E12" s="87"/>
      <c r="F12" s="90"/>
      <c r="G12" s="102"/>
      <c r="H12" s="87"/>
      <c r="I12" s="87"/>
    </row>
    <row r="13" spans="1:9" ht="35.25" hidden="1" customHeight="1" thickBot="1">
      <c r="A13" s="90"/>
      <c r="B13" s="93"/>
      <c r="C13" s="96"/>
      <c r="D13" s="96"/>
      <c r="E13" s="87"/>
      <c r="F13" s="90"/>
      <c r="G13" s="102"/>
      <c r="H13" s="87"/>
      <c r="I13" s="87"/>
    </row>
    <row r="14" spans="1:9" ht="35.25" hidden="1" customHeight="1" thickBot="1">
      <c r="A14" s="91"/>
      <c r="B14" s="94"/>
      <c r="C14" s="97"/>
      <c r="D14" s="97"/>
      <c r="E14" s="88"/>
      <c r="F14" s="91"/>
      <c r="G14" s="103"/>
      <c r="H14" s="88"/>
      <c r="I14" s="88"/>
    </row>
    <row r="15" spans="1:9" ht="32.25" customHeight="1" thickBot="1">
      <c r="A15" s="89">
        <v>4</v>
      </c>
      <c r="B15" s="92">
        <v>6.3</v>
      </c>
      <c r="C15" s="95" t="s">
        <v>121</v>
      </c>
      <c r="D15" s="95" t="s">
        <v>116</v>
      </c>
      <c r="E15" s="86">
        <v>7</v>
      </c>
      <c r="F15" s="98">
        <v>2057</v>
      </c>
      <c r="G15" s="81">
        <v>14399</v>
      </c>
      <c r="H15" s="86">
        <v>7</v>
      </c>
      <c r="I15" s="86">
        <v>0</v>
      </c>
    </row>
    <row r="16" spans="1:9" ht="35.25" hidden="1" customHeight="1" thickBot="1">
      <c r="A16" s="90"/>
      <c r="B16" s="93"/>
      <c r="C16" s="96"/>
      <c r="D16" s="96"/>
      <c r="E16" s="87"/>
      <c r="F16" s="99"/>
      <c r="G16" s="82"/>
      <c r="H16" s="87"/>
      <c r="I16" s="87"/>
    </row>
    <row r="17" spans="1:9" ht="35.25" hidden="1" customHeight="1" thickBot="1">
      <c r="A17" s="91"/>
      <c r="B17" s="94"/>
      <c r="C17" s="97"/>
      <c r="D17" s="97"/>
      <c r="E17" s="88"/>
      <c r="F17" s="100"/>
      <c r="G17" s="83"/>
      <c r="H17" s="88"/>
      <c r="I17" s="88"/>
    </row>
    <row r="18" spans="1:9" ht="35.25" customHeight="1">
      <c r="A18" s="89">
        <v>5</v>
      </c>
      <c r="B18" s="92" t="s">
        <v>124</v>
      </c>
      <c r="C18" s="95" t="s">
        <v>125</v>
      </c>
      <c r="D18" s="95" t="s">
        <v>113</v>
      </c>
      <c r="E18" s="86">
        <v>7</v>
      </c>
      <c r="F18" s="89">
        <v>955.9</v>
      </c>
      <c r="G18" s="81">
        <v>6691.3</v>
      </c>
      <c r="H18" s="86">
        <v>7</v>
      </c>
      <c r="I18" s="86">
        <f>H18-E18</f>
        <v>0</v>
      </c>
    </row>
    <row r="19" spans="1:9" ht="6" customHeight="1" thickBot="1">
      <c r="A19" s="90"/>
      <c r="B19" s="93"/>
      <c r="C19" s="96"/>
      <c r="D19" s="96"/>
      <c r="E19" s="87"/>
      <c r="F19" s="90"/>
      <c r="G19" s="82"/>
      <c r="H19" s="87"/>
      <c r="I19" s="87"/>
    </row>
    <row r="20" spans="1:9" ht="35.25" hidden="1" customHeight="1" thickBot="1">
      <c r="A20" s="90"/>
      <c r="B20" s="93"/>
      <c r="C20" s="96"/>
      <c r="D20" s="96"/>
      <c r="E20" s="87"/>
      <c r="F20" s="90"/>
      <c r="G20" s="82"/>
      <c r="H20" s="87"/>
      <c r="I20" s="87"/>
    </row>
    <row r="21" spans="1:9" ht="35.25" hidden="1" customHeight="1" thickBot="1">
      <c r="A21" s="91"/>
      <c r="B21" s="94"/>
      <c r="C21" s="97"/>
      <c r="D21" s="97"/>
      <c r="E21" s="88"/>
      <c r="F21" s="91"/>
      <c r="G21" s="83"/>
      <c r="H21" s="88"/>
      <c r="I21" s="87"/>
    </row>
    <row r="22" spans="1:9" ht="35.25" customHeight="1" thickBot="1">
      <c r="A22" s="36">
        <v>6</v>
      </c>
      <c r="B22" s="37">
        <v>6.4</v>
      </c>
      <c r="C22" s="35" t="s">
        <v>128</v>
      </c>
      <c r="D22" s="38" t="s">
        <v>113</v>
      </c>
      <c r="E22" s="39">
        <v>3</v>
      </c>
      <c r="F22" s="40">
        <v>270.60000000000002</v>
      </c>
      <c r="G22" s="40">
        <v>811.8</v>
      </c>
      <c r="H22" s="39">
        <v>3</v>
      </c>
      <c r="I22" s="57">
        <f t="shared" ref="I22:I28" si="0">H22-E22</f>
        <v>0</v>
      </c>
    </row>
    <row r="23" spans="1:9" ht="35.25" customHeight="1" thickBot="1">
      <c r="A23" s="36">
        <v>7</v>
      </c>
      <c r="B23" s="37">
        <v>6.5</v>
      </c>
      <c r="C23" s="35" t="s">
        <v>129</v>
      </c>
      <c r="D23" s="38" t="s">
        <v>130</v>
      </c>
      <c r="E23" s="39">
        <v>20.5</v>
      </c>
      <c r="F23" s="40">
        <v>775.5</v>
      </c>
      <c r="G23" s="41">
        <v>15897.75</v>
      </c>
      <c r="H23" s="39">
        <v>20.5</v>
      </c>
      <c r="I23" s="36">
        <f t="shared" si="0"/>
        <v>0</v>
      </c>
    </row>
    <row r="24" spans="1:9" ht="35.25" customHeight="1" thickBot="1">
      <c r="A24" s="36">
        <v>8</v>
      </c>
      <c r="B24" s="37" t="s">
        <v>131</v>
      </c>
      <c r="C24" s="35" t="s">
        <v>132</v>
      </c>
      <c r="D24" s="38" t="s">
        <v>116</v>
      </c>
      <c r="E24" s="39">
        <v>1</v>
      </c>
      <c r="F24" s="40">
        <v>34.1</v>
      </c>
      <c r="G24" s="40">
        <v>34.1</v>
      </c>
      <c r="H24" s="39">
        <v>1</v>
      </c>
      <c r="I24" s="36">
        <f t="shared" si="0"/>
        <v>0</v>
      </c>
    </row>
    <row r="25" spans="1:9" ht="35.25" customHeight="1" thickBot="1">
      <c r="A25" s="36">
        <v>9</v>
      </c>
      <c r="B25" s="37" t="s">
        <v>131</v>
      </c>
      <c r="C25" s="35" t="s">
        <v>133</v>
      </c>
      <c r="D25" s="38" t="s">
        <v>116</v>
      </c>
      <c r="E25" s="39">
        <v>1</v>
      </c>
      <c r="F25" s="40">
        <v>36.299999999999997</v>
      </c>
      <c r="G25" s="40">
        <v>36.299999999999997</v>
      </c>
      <c r="H25" s="39">
        <v>1</v>
      </c>
      <c r="I25" s="36">
        <f t="shared" si="0"/>
        <v>0</v>
      </c>
    </row>
    <row r="26" spans="1:9" ht="35.25" customHeight="1" thickBot="1">
      <c r="A26" s="36">
        <v>10</v>
      </c>
      <c r="B26" s="37" t="s">
        <v>131</v>
      </c>
      <c r="C26" s="35" t="s">
        <v>134</v>
      </c>
      <c r="D26" s="38" t="s">
        <v>116</v>
      </c>
      <c r="E26" s="39">
        <v>1</v>
      </c>
      <c r="F26" s="40">
        <v>36.299999999999997</v>
      </c>
      <c r="G26" s="40">
        <v>36.299999999999997</v>
      </c>
      <c r="H26" s="39">
        <v>1</v>
      </c>
      <c r="I26" s="36">
        <f t="shared" si="0"/>
        <v>0</v>
      </c>
    </row>
    <row r="27" spans="1:9" ht="35.25" customHeight="1" thickBot="1">
      <c r="A27" s="36">
        <v>11</v>
      </c>
      <c r="B27" s="37" t="s">
        <v>135</v>
      </c>
      <c r="C27" s="35" t="s">
        <v>136</v>
      </c>
      <c r="D27" s="38" t="s">
        <v>130</v>
      </c>
      <c r="E27" s="39">
        <v>15.2</v>
      </c>
      <c r="F27" s="40">
        <v>88</v>
      </c>
      <c r="G27" s="41">
        <v>1337.6</v>
      </c>
      <c r="H27" s="39">
        <v>15.2</v>
      </c>
      <c r="I27" s="36">
        <f t="shared" si="0"/>
        <v>0</v>
      </c>
    </row>
    <row r="28" spans="1:9" ht="35.25" customHeight="1">
      <c r="A28" s="89">
        <v>12</v>
      </c>
      <c r="B28" s="92">
        <v>6.6</v>
      </c>
      <c r="C28" s="95" t="s">
        <v>137</v>
      </c>
      <c r="D28" s="95" t="s">
        <v>116</v>
      </c>
      <c r="E28" s="86">
        <v>4</v>
      </c>
      <c r="F28" s="89">
        <v>654.5</v>
      </c>
      <c r="G28" s="81">
        <v>2618</v>
      </c>
      <c r="H28" s="86">
        <v>4</v>
      </c>
      <c r="I28" s="86">
        <f t="shared" si="0"/>
        <v>0</v>
      </c>
    </row>
    <row r="29" spans="1:9" ht="0.75" customHeight="1" thickBot="1">
      <c r="A29" s="91"/>
      <c r="B29" s="94"/>
      <c r="C29" s="97"/>
      <c r="D29" s="97"/>
      <c r="E29" s="88"/>
      <c r="F29" s="91"/>
      <c r="G29" s="83"/>
      <c r="H29" s="88"/>
      <c r="I29" s="88"/>
    </row>
    <row r="30" spans="1:9" ht="34.5" customHeight="1">
      <c r="A30" s="89">
        <v>13</v>
      </c>
      <c r="B30" s="92" t="s">
        <v>139</v>
      </c>
      <c r="C30" s="95" t="s">
        <v>140</v>
      </c>
      <c r="D30" s="95" t="s">
        <v>116</v>
      </c>
      <c r="E30" s="86">
        <v>4</v>
      </c>
      <c r="F30" s="89">
        <v>654.5</v>
      </c>
      <c r="G30" s="81">
        <v>2618</v>
      </c>
      <c r="H30" s="86">
        <v>4</v>
      </c>
      <c r="I30" s="86">
        <f>H30-E30</f>
        <v>0</v>
      </c>
    </row>
    <row r="31" spans="1:9" ht="35.25" hidden="1" customHeight="1" thickBot="1">
      <c r="A31" s="91"/>
      <c r="B31" s="94"/>
      <c r="C31" s="97"/>
      <c r="D31" s="97"/>
      <c r="E31" s="88"/>
      <c r="F31" s="91"/>
      <c r="G31" s="83"/>
      <c r="H31" s="88"/>
      <c r="I31" s="88"/>
    </row>
    <row r="32" spans="1:9" ht="35.25" customHeight="1" thickBot="1">
      <c r="A32" s="36">
        <v>14</v>
      </c>
      <c r="B32" s="37">
        <v>6.7</v>
      </c>
      <c r="C32" s="35" t="s">
        <v>142</v>
      </c>
      <c r="D32" s="38" t="s">
        <v>143</v>
      </c>
      <c r="E32" s="39">
        <v>11</v>
      </c>
      <c r="F32" s="40">
        <v>34.1</v>
      </c>
      <c r="G32" s="40">
        <v>375.1</v>
      </c>
      <c r="H32" s="39">
        <v>11</v>
      </c>
      <c r="I32" s="54">
        <f>H32-E32</f>
        <v>0</v>
      </c>
    </row>
    <row r="33" spans="1:9" ht="35.25" customHeight="1" thickBot="1">
      <c r="A33" s="36">
        <v>15</v>
      </c>
      <c r="B33" s="37" t="s">
        <v>144</v>
      </c>
      <c r="C33" s="35" t="s">
        <v>145</v>
      </c>
      <c r="D33" s="38" t="s">
        <v>116</v>
      </c>
      <c r="E33" s="39">
        <v>17</v>
      </c>
      <c r="F33" s="40">
        <v>70.400000000000006</v>
      </c>
      <c r="G33" s="41">
        <v>1196.8</v>
      </c>
      <c r="H33" s="39">
        <v>17</v>
      </c>
      <c r="I33" s="54">
        <f t="shared" ref="I33:I53" si="1">H33-E33</f>
        <v>0</v>
      </c>
    </row>
    <row r="34" spans="1:9" ht="35.25" customHeight="1" thickBot="1">
      <c r="A34" s="36">
        <v>16</v>
      </c>
      <c r="B34" s="37" t="s">
        <v>146</v>
      </c>
      <c r="C34" s="35" t="s">
        <v>147</v>
      </c>
      <c r="D34" s="38" t="s">
        <v>130</v>
      </c>
      <c r="E34" s="39">
        <v>29.4</v>
      </c>
      <c r="F34" s="40">
        <v>393.8</v>
      </c>
      <c r="G34" s="41">
        <v>11577.72</v>
      </c>
      <c r="H34" s="39">
        <v>29.4</v>
      </c>
      <c r="I34" s="54">
        <f t="shared" si="1"/>
        <v>0</v>
      </c>
    </row>
    <row r="35" spans="1:9" ht="35.25" customHeight="1" thickBot="1">
      <c r="A35" s="36">
        <v>17</v>
      </c>
      <c r="B35" s="37" t="s">
        <v>146</v>
      </c>
      <c r="C35" s="35" t="s">
        <v>148</v>
      </c>
      <c r="D35" s="38" t="s">
        <v>130</v>
      </c>
      <c r="E35" s="39">
        <v>15.5</v>
      </c>
      <c r="F35" s="40">
        <v>404.8</v>
      </c>
      <c r="G35" s="41">
        <v>6274.4</v>
      </c>
      <c r="H35" s="39">
        <v>15.5</v>
      </c>
      <c r="I35" s="54">
        <f t="shared" si="1"/>
        <v>0</v>
      </c>
    </row>
    <row r="36" spans="1:9" ht="35.25" customHeight="1" thickBot="1">
      <c r="A36" s="36">
        <v>18</v>
      </c>
      <c r="B36" s="37" t="s">
        <v>149</v>
      </c>
      <c r="C36" s="35" t="s">
        <v>150</v>
      </c>
      <c r="D36" s="38" t="s">
        <v>116</v>
      </c>
      <c r="E36" s="39">
        <v>1</v>
      </c>
      <c r="F36" s="40">
        <v>34.1</v>
      </c>
      <c r="G36" s="40">
        <v>34.1</v>
      </c>
      <c r="H36" s="39">
        <v>1</v>
      </c>
      <c r="I36" s="54">
        <f t="shared" si="1"/>
        <v>0</v>
      </c>
    </row>
    <row r="37" spans="1:9" ht="35.25" customHeight="1" thickBot="1">
      <c r="A37" s="36">
        <v>19</v>
      </c>
      <c r="B37" s="37" t="s">
        <v>149</v>
      </c>
      <c r="C37" s="35" t="s">
        <v>151</v>
      </c>
      <c r="D37" s="38" t="s">
        <v>116</v>
      </c>
      <c r="E37" s="39">
        <v>1</v>
      </c>
      <c r="F37" s="40">
        <v>36.299999999999997</v>
      </c>
      <c r="G37" s="40">
        <v>36.299999999999997</v>
      </c>
      <c r="H37" s="39">
        <v>1</v>
      </c>
      <c r="I37" s="54">
        <f t="shared" si="1"/>
        <v>0</v>
      </c>
    </row>
    <row r="38" spans="1:9" ht="35.25" customHeight="1" thickBot="1">
      <c r="A38" s="36">
        <v>20</v>
      </c>
      <c r="B38" s="37" t="s">
        <v>149</v>
      </c>
      <c r="C38" s="35" t="s">
        <v>152</v>
      </c>
      <c r="D38" s="38" t="s">
        <v>116</v>
      </c>
      <c r="E38" s="39">
        <v>1</v>
      </c>
      <c r="F38" s="40">
        <v>36.299999999999997</v>
      </c>
      <c r="G38" s="40">
        <v>36.299999999999997</v>
      </c>
      <c r="H38" s="39">
        <v>1</v>
      </c>
      <c r="I38" s="54">
        <f t="shared" si="1"/>
        <v>0</v>
      </c>
    </row>
    <row r="39" spans="1:9" ht="35.25" customHeight="1" thickBot="1">
      <c r="A39" s="36">
        <v>21</v>
      </c>
      <c r="B39" s="37">
        <v>6.9</v>
      </c>
      <c r="C39" s="35" t="s">
        <v>153</v>
      </c>
      <c r="D39" s="38" t="s">
        <v>143</v>
      </c>
      <c r="E39" s="39">
        <v>90</v>
      </c>
      <c r="F39" s="40">
        <v>14.3</v>
      </c>
      <c r="G39" s="41">
        <v>1287</v>
      </c>
      <c r="H39" s="39">
        <v>90</v>
      </c>
      <c r="I39" s="54">
        <f t="shared" si="1"/>
        <v>0</v>
      </c>
    </row>
    <row r="40" spans="1:9" ht="35.25" customHeight="1" thickBot="1">
      <c r="A40" s="36">
        <v>22</v>
      </c>
      <c r="B40" s="37" t="s">
        <v>154</v>
      </c>
      <c r="C40" s="35" t="s">
        <v>155</v>
      </c>
      <c r="D40" s="38" t="s">
        <v>143</v>
      </c>
      <c r="E40" s="39">
        <v>20</v>
      </c>
      <c r="F40" s="40">
        <v>7.7</v>
      </c>
      <c r="G40" s="40">
        <v>154</v>
      </c>
      <c r="H40" s="39">
        <v>20</v>
      </c>
      <c r="I40" s="54">
        <f t="shared" si="1"/>
        <v>0</v>
      </c>
    </row>
    <row r="41" spans="1:9" ht="35.25" customHeight="1" thickBot="1">
      <c r="A41" s="36">
        <v>23</v>
      </c>
      <c r="B41" s="43">
        <v>6.1</v>
      </c>
      <c r="C41" s="44" t="s">
        <v>156</v>
      </c>
      <c r="D41" s="45" t="s">
        <v>143</v>
      </c>
      <c r="E41" s="40">
        <v>15</v>
      </c>
      <c r="F41" s="40">
        <v>90.2</v>
      </c>
      <c r="G41" s="41">
        <v>1353</v>
      </c>
      <c r="H41" s="40">
        <v>15</v>
      </c>
      <c r="I41" s="54">
        <f t="shared" si="1"/>
        <v>0</v>
      </c>
    </row>
    <row r="42" spans="1:9" ht="35.25" customHeight="1" thickBot="1">
      <c r="A42" s="36">
        <v>24</v>
      </c>
      <c r="B42" s="43" t="s">
        <v>157</v>
      </c>
      <c r="C42" s="44" t="s">
        <v>158</v>
      </c>
      <c r="D42" s="45" t="s">
        <v>143</v>
      </c>
      <c r="E42" s="40">
        <v>2</v>
      </c>
      <c r="F42" s="40">
        <v>124.3</v>
      </c>
      <c r="G42" s="40">
        <v>248.6</v>
      </c>
      <c r="H42" s="40">
        <v>2</v>
      </c>
      <c r="I42" s="54">
        <f t="shared" si="1"/>
        <v>0</v>
      </c>
    </row>
    <row r="43" spans="1:9" ht="35.25" customHeight="1" thickBot="1">
      <c r="A43" s="36">
        <v>25</v>
      </c>
      <c r="B43" s="43">
        <v>6.11</v>
      </c>
      <c r="C43" s="44" t="s">
        <v>159</v>
      </c>
      <c r="D43" s="45" t="s">
        <v>143</v>
      </c>
      <c r="E43" s="40">
        <v>1</v>
      </c>
      <c r="F43" s="41">
        <v>8090.5</v>
      </c>
      <c r="G43" s="41">
        <v>8090.5</v>
      </c>
      <c r="H43" s="40">
        <v>1</v>
      </c>
      <c r="I43" s="54">
        <f t="shared" si="1"/>
        <v>0</v>
      </c>
    </row>
    <row r="44" spans="1:9" ht="35.25" customHeight="1" thickBot="1">
      <c r="A44" s="36">
        <v>26</v>
      </c>
      <c r="B44" s="43">
        <v>6.12</v>
      </c>
      <c r="C44" s="44" t="s">
        <v>160</v>
      </c>
      <c r="D44" s="45" t="s">
        <v>143</v>
      </c>
      <c r="E44" s="40">
        <v>4</v>
      </c>
      <c r="F44" s="40">
        <v>201.3</v>
      </c>
      <c r="G44" s="40">
        <v>805.2</v>
      </c>
      <c r="H44" s="40">
        <v>4</v>
      </c>
      <c r="I44" s="54">
        <f t="shared" si="1"/>
        <v>0</v>
      </c>
    </row>
    <row r="45" spans="1:9" ht="35.25" customHeight="1" thickBot="1">
      <c r="A45" s="36">
        <v>27</v>
      </c>
      <c r="B45" s="43" t="s">
        <v>161</v>
      </c>
      <c r="C45" s="44" t="s">
        <v>162</v>
      </c>
      <c r="D45" s="45" t="s">
        <v>143</v>
      </c>
      <c r="E45" s="40">
        <v>2</v>
      </c>
      <c r="F45" s="40">
        <v>145.19999999999999</v>
      </c>
      <c r="G45" s="40">
        <v>290.39999999999998</v>
      </c>
      <c r="H45" s="40">
        <v>2</v>
      </c>
      <c r="I45" s="54">
        <f t="shared" si="1"/>
        <v>0</v>
      </c>
    </row>
    <row r="46" spans="1:9" ht="35.25" customHeight="1" thickBot="1">
      <c r="A46" s="36">
        <v>28</v>
      </c>
      <c r="B46" s="43" t="s">
        <v>161</v>
      </c>
      <c r="C46" s="44" t="s">
        <v>163</v>
      </c>
      <c r="D46" s="46"/>
      <c r="E46" s="40">
        <v>2</v>
      </c>
      <c r="F46" s="40">
        <v>74.8</v>
      </c>
      <c r="G46" s="40">
        <v>149.6</v>
      </c>
      <c r="H46" s="40">
        <v>2</v>
      </c>
      <c r="I46" s="54">
        <f t="shared" si="1"/>
        <v>0</v>
      </c>
    </row>
    <row r="47" spans="1:9" ht="35.25" customHeight="1" thickBot="1">
      <c r="A47" s="58">
        <v>29</v>
      </c>
      <c r="B47" s="59">
        <v>6.13</v>
      </c>
      <c r="C47" s="60" t="s">
        <v>164</v>
      </c>
      <c r="D47" s="61" t="s">
        <v>143</v>
      </c>
      <c r="E47" s="62">
        <v>1</v>
      </c>
      <c r="F47" s="62">
        <v>180.4</v>
      </c>
      <c r="G47" s="62">
        <v>180.4</v>
      </c>
      <c r="H47" s="62">
        <v>0</v>
      </c>
      <c r="I47" s="63">
        <f t="shared" si="1"/>
        <v>-1</v>
      </c>
    </row>
    <row r="48" spans="1:9" ht="35.25" customHeight="1" thickBot="1">
      <c r="A48" s="36">
        <v>30</v>
      </c>
      <c r="B48" s="43">
        <v>6.13</v>
      </c>
      <c r="C48" s="44" t="s">
        <v>165</v>
      </c>
      <c r="D48" s="45" t="s">
        <v>143</v>
      </c>
      <c r="E48" s="40">
        <v>8</v>
      </c>
      <c r="F48" s="40">
        <v>180.4</v>
      </c>
      <c r="G48" s="41">
        <v>1443.2</v>
      </c>
      <c r="H48" s="40">
        <v>8</v>
      </c>
      <c r="I48" s="54">
        <f t="shared" si="1"/>
        <v>0</v>
      </c>
    </row>
    <row r="49" spans="1:9" ht="35.25" customHeight="1" thickBot="1">
      <c r="A49" s="36">
        <v>31</v>
      </c>
      <c r="B49" s="43" t="s">
        <v>166</v>
      </c>
      <c r="C49" s="44" t="s">
        <v>167</v>
      </c>
      <c r="D49" s="45" t="s">
        <v>168</v>
      </c>
      <c r="E49" s="40">
        <v>1</v>
      </c>
      <c r="F49" s="40">
        <v>7.7</v>
      </c>
      <c r="G49" s="40">
        <v>7.7</v>
      </c>
      <c r="H49" s="40">
        <v>1</v>
      </c>
      <c r="I49" s="54">
        <f t="shared" si="1"/>
        <v>0</v>
      </c>
    </row>
    <row r="50" spans="1:9" ht="35.25" customHeight="1" thickBot="1">
      <c r="A50" s="36">
        <v>32</v>
      </c>
      <c r="B50" s="43" t="s">
        <v>169</v>
      </c>
      <c r="C50" s="44" t="s">
        <v>170</v>
      </c>
      <c r="D50" s="45" t="s">
        <v>143</v>
      </c>
      <c r="E50" s="40">
        <v>1</v>
      </c>
      <c r="F50" s="40">
        <v>7.7</v>
      </c>
      <c r="G50" s="40">
        <v>7.7</v>
      </c>
      <c r="H50" s="40">
        <v>1</v>
      </c>
      <c r="I50" s="54">
        <f t="shared" si="1"/>
        <v>0</v>
      </c>
    </row>
    <row r="51" spans="1:9" ht="35.25" customHeight="1" thickBot="1">
      <c r="A51" s="36">
        <v>33</v>
      </c>
      <c r="B51" s="43" t="s">
        <v>171</v>
      </c>
      <c r="C51" s="44" t="s">
        <v>172</v>
      </c>
      <c r="D51" s="45" t="s">
        <v>143</v>
      </c>
      <c r="E51" s="40">
        <v>1</v>
      </c>
      <c r="F51" s="40">
        <v>36.299999999999997</v>
      </c>
      <c r="G51" s="40">
        <v>36.299999999999997</v>
      </c>
      <c r="H51" s="40">
        <v>1</v>
      </c>
      <c r="I51" s="54">
        <f t="shared" si="1"/>
        <v>0</v>
      </c>
    </row>
    <row r="52" spans="1:9" ht="35.25" customHeight="1" thickBot="1">
      <c r="A52" s="36">
        <v>34</v>
      </c>
      <c r="B52" s="43">
        <v>6.14</v>
      </c>
      <c r="C52" s="44" t="s">
        <v>173</v>
      </c>
      <c r="D52" s="45" t="s">
        <v>143</v>
      </c>
      <c r="E52" s="40">
        <v>2</v>
      </c>
      <c r="F52" s="41">
        <v>1742.4</v>
      </c>
      <c r="G52" s="41">
        <v>3484.8</v>
      </c>
      <c r="H52" s="40">
        <v>2</v>
      </c>
      <c r="I52" s="54">
        <f t="shared" si="1"/>
        <v>0</v>
      </c>
    </row>
    <row r="53" spans="1:9" ht="35.25" customHeight="1" thickBot="1">
      <c r="A53" s="47">
        <v>35</v>
      </c>
      <c r="B53" s="48" t="s">
        <v>174</v>
      </c>
      <c r="C53" s="49" t="s">
        <v>175</v>
      </c>
      <c r="D53" s="50" t="s">
        <v>143</v>
      </c>
      <c r="E53" s="51">
        <v>5</v>
      </c>
      <c r="F53" s="51">
        <v>113.3</v>
      </c>
      <c r="G53" s="51">
        <v>566.5</v>
      </c>
      <c r="H53" s="51">
        <v>5</v>
      </c>
      <c r="I53" s="54">
        <f t="shared" si="1"/>
        <v>0</v>
      </c>
    </row>
    <row r="54" spans="1:9" ht="35.25" customHeight="1" thickBot="1">
      <c r="A54" s="104" t="s">
        <v>176</v>
      </c>
      <c r="B54" s="105"/>
      <c r="C54" s="105"/>
      <c r="D54" s="105"/>
      <c r="E54" s="105"/>
      <c r="F54" s="106"/>
      <c r="G54" s="52">
        <v>108921.67</v>
      </c>
    </row>
    <row r="55" spans="1:9" ht="35.25" customHeight="1" thickBot="1">
      <c r="A55" s="104" t="s">
        <v>177</v>
      </c>
      <c r="B55" s="105"/>
      <c r="C55" s="105"/>
      <c r="D55" s="105"/>
      <c r="E55" s="105"/>
      <c r="F55" s="106"/>
      <c r="G55" s="53" t="s">
        <v>178</v>
      </c>
    </row>
    <row r="56" spans="1:9" ht="35.25" customHeight="1" thickBot="1">
      <c r="A56" s="107" t="s">
        <v>179</v>
      </c>
      <c r="B56" s="108"/>
      <c r="C56" s="108"/>
      <c r="D56" s="108"/>
      <c r="E56" s="108"/>
      <c r="F56" s="109"/>
      <c r="G56" s="52">
        <v>108921.67</v>
      </c>
    </row>
    <row r="57" spans="1:9" ht="35.25" customHeight="1">
      <c r="A57" s="55"/>
    </row>
    <row r="58" spans="1:9" ht="35.25" customHeight="1">
      <c r="A58" s="20"/>
    </row>
  </sheetData>
  <mergeCells count="67">
    <mergeCell ref="A54:F54"/>
    <mergeCell ref="A55:F55"/>
    <mergeCell ref="A56:F56"/>
    <mergeCell ref="C4:C8"/>
    <mergeCell ref="C9:C10"/>
    <mergeCell ref="C11:C14"/>
    <mergeCell ref="C15:C17"/>
    <mergeCell ref="C18:C21"/>
    <mergeCell ref="C28:C29"/>
    <mergeCell ref="C30:C31"/>
    <mergeCell ref="H28:H29"/>
    <mergeCell ref="I28:I29"/>
    <mergeCell ref="A30:A31"/>
    <mergeCell ref="B30:B31"/>
    <mergeCell ref="D30:D31"/>
    <mergeCell ref="E30:E31"/>
    <mergeCell ref="F30:F31"/>
    <mergeCell ref="G30:G31"/>
    <mergeCell ref="H30:H31"/>
    <mergeCell ref="I30:I31"/>
    <mergeCell ref="A28:A29"/>
    <mergeCell ref="B28:B29"/>
    <mergeCell ref="D28:D29"/>
    <mergeCell ref="E28:E29"/>
    <mergeCell ref="F28:F29"/>
    <mergeCell ref="G28:G29"/>
    <mergeCell ref="H15:H17"/>
    <mergeCell ref="I15:I17"/>
    <mergeCell ref="A18:A21"/>
    <mergeCell ref="B18:B21"/>
    <mergeCell ref="D18:D21"/>
    <mergeCell ref="E18:E21"/>
    <mergeCell ref="F18:F21"/>
    <mergeCell ref="G18:G21"/>
    <mergeCell ref="H18:H21"/>
    <mergeCell ref="I18:I21"/>
    <mergeCell ref="A15:A17"/>
    <mergeCell ref="B15:B17"/>
    <mergeCell ref="D15:D17"/>
    <mergeCell ref="E15:E17"/>
    <mergeCell ref="F15:F17"/>
    <mergeCell ref="G15:G17"/>
    <mergeCell ref="H9:H10"/>
    <mergeCell ref="I9:I10"/>
    <mergeCell ref="A11:A14"/>
    <mergeCell ref="B11:B14"/>
    <mergeCell ref="D11:D14"/>
    <mergeCell ref="E11:E14"/>
    <mergeCell ref="F11:F14"/>
    <mergeCell ref="G11:G14"/>
    <mergeCell ref="H11:H14"/>
    <mergeCell ref="I11:I14"/>
    <mergeCell ref="A9:A10"/>
    <mergeCell ref="B9:B10"/>
    <mergeCell ref="D9:D10"/>
    <mergeCell ref="E9:E10"/>
    <mergeCell ref="F9:F10"/>
    <mergeCell ref="G9:G10"/>
    <mergeCell ref="A2:I2"/>
    <mergeCell ref="A4:A8"/>
    <mergeCell ref="B4:B8"/>
    <mergeCell ref="D4:D8"/>
    <mergeCell ref="E4:E8"/>
    <mergeCell ref="F4:F8"/>
    <mergeCell ref="G4:G8"/>
    <mergeCell ref="H4:H8"/>
    <mergeCell ref="I4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A266-4C53-4990-8FE9-22AC93BE8440}">
  <sheetPr>
    <pageSetUpPr fitToPage="1"/>
  </sheetPr>
  <dimension ref="A1:V87"/>
  <sheetViews>
    <sheetView rightToLeft="1" tabSelected="1" view="pageBreakPreview" topLeftCell="A64" zoomScale="106" zoomScaleNormal="100" zoomScaleSheetLayoutView="106" workbookViewId="0">
      <selection activeCell="A63" sqref="A63:XFD63"/>
    </sheetView>
  </sheetViews>
  <sheetFormatPr defaultRowHeight="23.25" customHeight="1"/>
  <cols>
    <col min="1" max="1" width="0.85546875" style="110" customWidth="1"/>
    <col min="2" max="2" width="5.7109375" style="110" customWidth="1"/>
    <col min="3" max="3" width="0.85546875" style="110" customWidth="1"/>
    <col min="4" max="4" width="27.7109375" style="113" customWidth="1"/>
    <col min="5" max="5" width="0.85546875" style="110" customWidth="1"/>
    <col min="6" max="6" width="39" style="114" customWidth="1"/>
    <col min="7" max="7" width="0.85546875" style="110" customWidth="1"/>
    <col min="8" max="8" width="7.140625" style="110" customWidth="1"/>
    <col min="9" max="9" width="0.85546875" style="110" customWidth="1"/>
    <col min="10" max="10" width="7.140625" style="121" customWidth="1"/>
    <col min="11" max="11" width="0.85546875" style="110" customWidth="1"/>
    <col min="12" max="12" width="10.5703125" style="118" customWidth="1"/>
    <col min="13" max="13" width="0.85546875" style="110" customWidth="1"/>
    <col min="14" max="14" width="17.140625" style="118" bestFit="1" customWidth="1"/>
    <col min="15" max="15" width="0.85546875" style="151" customWidth="1"/>
    <col min="16" max="16" width="9.42578125" style="120" bestFit="1" customWidth="1"/>
    <col min="17" max="17" width="0.85546875" style="151" customWidth="1"/>
    <col min="18" max="18" width="9.42578125" style="110" bestFit="1" customWidth="1"/>
    <col min="19" max="19" width="0.85546875" style="151" customWidth="1"/>
    <col min="20" max="20" width="10.28515625" style="110" bestFit="1" customWidth="1"/>
    <col min="21" max="21" width="0.85546875" style="111" customWidth="1"/>
    <col min="22" max="22" width="25.85546875" style="151" customWidth="1"/>
    <col min="23" max="16384" width="9.140625" style="111"/>
  </cols>
  <sheetData>
    <row r="1" spans="1:22" ht="23.25" customHeight="1">
      <c r="B1" s="172" t="s">
        <v>205</v>
      </c>
      <c r="T1" s="173" t="s">
        <v>207</v>
      </c>
    </row>
    <row r="2" spans="1:22" ht="23.25" customHeight="1">
      <c r="B2" s="172" t="s">
        <v>204</v>
      </c>
      <c r="T2" s="173" t="s">
        <v>208</v>
      </c>
    </row>
    <row r="3" spans="1:22" ht="23.25" customHeight="1">
      <c r="B3" s="172" t="s">
        <v>206</v>
      </c>
      <c r="T3" s="173" t="s">
        <v>209</v>
      </c>
    </row>
    <row r="4" spans="1:22" ht="5.25" customHeight="1" thickBot="1">
      <c r="F4" s="112"/>
    </row>
    <row r="5" spans="1:22" s="159" customFormat="1" ht="47.25" customHeight="1" thickBot="1">
      <c r="A5" s="112"/>
      <c r="B5" s="160" t="s">
        <v>182</v>
      </c>
      <c r="C5" s="112"/>
      <c r="D5" s="160" t="s">
        <v>2</v>
      </c>
      <c r="E5" s="112"/>
      <c r="F5" s="160" t="s">
        <v>3</v>
      </c>
      <c r="G5" s="112"/>
      <c r="H5" s="160" t="s">
        <v>4</v>
      </c>
      <c r="I5" s="112"/>
      <c r="J5" s="164" t="s">
        <v>5</v>
      </c>
      <c r="K5" s="112"/>
      <c r="L5" s="161" t="s">
        <v>6</v>
      </c>
      <c r="M5" s="112"/>
      <c r="N5" s="161" t="s">
        <v>7</v>
      </c>
      <c r="O5" s="152"/>
      <c r="P5" s="162" t="s">
        <v>203</v>
      </c>
      <c r="Q5" s="152"/>
      <c r="R5" s="160" t="s">
        <v>180</v>
      </c>
      <c r="S5" s="152"/>
      <c r="T5" s="160" t="s">
        <v>181</v>
      </c>
      <c r="V5" s="152"/>
    </row>
    <row r="6" spans="1:22" ht="4.5" customHeight="1" thickBot="1">
      <c r="A6" s="112"/>
      <c r="B6" s="112"/>
      <c r="C6" s="112"/>
      <c r="D6" s="163"/>
      <c r="E6" s="112"/>
      <c r="G6" s="112"/>
      <c r="I6" s="112"/>
      <c r="K6" s="112"/>
      <c r="M6" s="112"/>
      <c r="O6" s="152"/>
      <c r="Q6" s="152"/>
      <c r="S6" s="152"/>
      <c r="V6" s="152"/>
    </row>
    <row r="7" spans="1:22" ht="23.25" customHeight="1">
      <c r="A7" s="126"/>
      <c r="B7" s="144">
        <v>1</v>
      </c>
      <c r="C7" s="131"/>
      <c r="D7" s="216" t="s">
        <v>8</v>
      </c>
      <c r="E7" s="131"/>
      <c r="F7" s="145" t="s">
        <v>9</v>
      </c>
      <c r="G7" s="128"/>
      <c r="H7" s="130">
        <v>6</v>
      </c>
      <c r="I7" s="131"/>
      <c r="J7" s="132" t="s">
        <v>16</v>
      </c>
      <c r="K7" s="131"/>
      <c r="L7" s="133">
        <v>2310</v>
      </c>
      <c r="M7" s="131"/>
      <c r="N7" s="134">
        <v>13860</v>
      </c>
      <c r="O7" s="153"/>
      <c r="P7" s="166">
        <f>R7/H7</f>
        <v>1</v>
      </c>
      <c r="Q7" s="155"/>
      <c r="R7" s="143">
        <v>6</v>
      </c>
      <c r="S7" s="155"/>
      <c r="T7" s="167">
        <f>R7-H7</f>
        <v>0</v>
      </c>
      <c r="V7" s="152"/>
    </row>
    <row r="8" spans="1:22" ht="23.25" customHeight="1">
      <c r="A8" s="126"/>
      <c r="B8" s="146">
        <v>2</v>
      </c>
      <c r="C8" s="115"/>
      <c r="D8" s="217" t="s">
        <v>17</v>
      </c>
      <c r="E8" s="115"/>
      <c r="F8" s="147" t="s">
        <v>9</v>
      </c>
      <c r="G8" s="128"/>
      <c r="H8" s="135">
        <v>1</v>
      </c>
      <c r="I8" s="115"/>
      <c r="J8" s="122" t="s">
        <v>16</v>
      </c>
      <c r="K8" s="115"/>
      <c r="L8" s="119">
        <v>1980</v>
      </c>
      <c r="M8" s="115"/>
      <c r="N8" s="136">
        <v>1980</v>
      </c>
      <c r="O8" s="153"/>
      <c r="P8" s="168">
        <f>R8/H8</f>
        <v>1</v>
      </c>
      <c r="Q8" s="156"/>
      <c r="R8" s="116">
        <v>1</v>
      </c>
      <c r="S8" s="156"/>
      <c r="T8" s="169">
        <f>R8-H8</f>
        <v>0</v>
      </c>
      <c r="V8" s="152"/>
    </row>
    <row r="9" spans="1:22" ht="23.25" customHeight="1">
      <c r="A9" s="127"/>
      <c r="B9" s="135">
        <v>3</v>
      </c>
      <c r="C9" s="116"/>
      <c r="D9" s="217" t="s">
        <v>20</v>
      </c>
      <c r="E9" s="116"/>
      <c r="F9" s="147" t="s">
        <v>22</v>
      </c>
      <c r="G9" s="129"/>
      <c r="H9" s="135">
        <v>1</v>
      </c>
      <c r="I9" s="116"/>
      <c r="J9" s="122" t="s">
        <v>16</v>
      </c>
      <c r="K9" s="116"/>
      <c r="L9" s="119">
        <v>1980</v>
      </c>
      <c r="M9" s="116"/>
      <c r="N9" s="136">
        <v>1980</v>
      </c>
      <c r="O9" s="154"/>
      <c r="P9" s="168">
        <f>R9/H9</f>
        <v>1</v>
      </c>
      <c r="Q9" s="157"/>
      <c r="R9" s="116">
        <v>1</v>
      </c>
      <c r="S9" s="157"/>
      <c r="T9" s="169">
        <v>0</v>
      </c>
    </row>
    <row r="10" spans="1:22" ht="23.25" customHeight="1">
      <c r="A10" s="127"/>
      <c r="B10" s="135">
        <v>4</v>
      </c>
      <c r="C10" s="116"/>
      <c r="D10" s="218" t="s">
        <v>28</v>
      </c>
      <c r="E10" s="116"/>
      <c r="F10" s="147" t="s">
        <v>29</v>
      </c>
      <c r="G10" s="129"/>
      <c r="H10" s="135">
        <v>16</v>
      </c>
      <c r="I10" s="116"/>
      <c r="J10" s="122" t="s">
        <v>16</v>
      </c>
      <c r="K10" s="116"/>
      <c r="L10" s="119">
        <v>44</v>
      </c>
      <c r="M10" s="116"/>
      <c r="N10" s="136">
        <v>704</v>
      </c>
      <c r="O10" s="154"/>
      <c r="P10" s="168">
        <f>R10/H10</f>
        <v>1</v>
      </c>
      <c r="Q10" s="157"/>
      <c r="R10" s="116">
        <v>16</v>
      </c>
      <c r="S10" s="157"/>
      <c r="T10" s="169">
        <v>0</v>
      </c>
    </row>
    <row r="11" spans="1:22" ht="23.25" customHeight="1">
      <c r="A11" s="127"/>
      <c r="B11" s="135">
        <v>5</v>
      </c>
      <c r="C11" s="116"/>
      <c r="D11" s="218" t="s">
        <v>32</v>
      </c>
      <c r="E11" s="116"/>
      <c r="F11" s="147" t="s">
        <v>33</v>
      </c>
      <c r="G11" s="129"/>
      <c r="H11" s="135">
        <v>16</v>
      </c>
      <c r="I11" s="116"/>
      <c r="J11" s="122" t="s">
        <v>16</v>
      </c>
      <c r="K11" s="116"/>
      <c r="L11" s="119">
        <v>275</v>
      </c>
      <c r="M11" s="116"/>
      <c r="N11" s="136">
        <v>4400</v>
      </c>
      <c r="O11" s="154"/>
      <c r="P11" s="168">
        <f>R11/H11</f>
        <v>1</v>
      </c>
      <c r="Q11" s="157"/>
      <c r="R11" s="116">
        <v>16</v>
      </c>
      <c r="S11" s="157"/>
      <c r="T11" s="169">
        <f>R11-H11</f>
        <v>0</v>
      </c>
    </row>
    <row r="12" spans="1:22" ht="23.25" customHeight="1">
      <c r="A12" s="127"/>
      <c r="B12" s="135">
        <v>6</v>
      </c>
      <c r="C12" s="116"/>
      <c r="D12" s="218" t="s">
        <v>32</v>
      </c>
      <c r="E12" s="116"/>
      <c r="F12" s="147" t="s">
        <v>39</v>
      </c>
      <c r="G12" s="129"/>
      <c r="H12" s="135">
        <v>8</v>
      </c>
      <c r="I12" s="116"/>
      <c r="J12" s="122" t="s">
        <v>16</v>
      </c>
      <c r="K12" s="116"/>
      <c r="L12" s="119">
        <v>88</v>
      </c>
      <c r="M12" s="116"/>
      <c r="N12" s="136">
        <v>704</v>
      </c>
      <c r="O12" s="154"/>
      <c r="P12" s="168">
        <f>R12/H12</f>
        <v>1</v>
      </c>
      <c r="Q12" s="157"/>
      <c r="R12" s="116">
        <v>8</v>
      </c>
      <c r="S12" s="157"/>
      <c r="T12" s="169">
        <v>0</v>
      </c>
    </row>
    <row r="13" spans="1:22" ht="23.25" customHeight="1">
      <c r="A13" s="127"/>
      <c r="B13" s="135">
        <v>7</v>
      </c>
      <c r="C13" s="116"/>
      <c r="D13" s="218" t="s">
        <v>32</v>
      </c>
      <c r="E13" s="116"/>
      <c r="F13" s="147" t="s">
        <v>39</v>
      </c>
      <c r="G13" s="129"/>
      <c r="H13" s="135">
        <v>8</v>
      </c>
      <c r="I13" s="116"/>
      <c r="J13" s="122" t="s">
        <v>16</v>
      </c>
      <c r="K13" s="116"/>
      <c r="L13" s="119">
        <v>88</v>
      </c>
      <c r="M13" s="116"/>
      <c r="N13" s="136">
        <v>704</v>
      </c>
      <c r="O13" s="154"/>
      <c r="P13" s="168">
        <f>R13/H13</f>
        <v>1</v>
      </c>
      <c r="Q13" s="157"/>
      <c r="R13" s="116">
        <v>8</v>
      </c>
      <c r="S13" s="157"/>
      <c r="T13" s="169">
        <v>0</v>
      </c>
    </row>
    <row r="14" spans="1:22" ht="23.25" customHeight="1">
      <c r="A14" s="127"/>
      <c r="B14" s="135">
        <v>8</v>
      </c>
      <c r="C14" s="116"/>
      <c r="D14" s="218" t="s">
        <v>32</v>
      </c>
      <c r="E14" s="116"/>
      <c r="F14" s="147" t="s">
        <v>43</v>
      </c>
      <c r="G14" s="129"/>
      <c r="H14" s="135">
        <v>8</v>
      </c>
      <c r="I14" s="116"/>
      <c r="J14" s="122" t="s">
        <v>16</v>
      </c>
      <c r="K14" s="116"/>
      <c r="L14" s="119">
        <v>66</v>
      </c>
      <c r="M14" s="116"/>
      <c r="N14" s="136">
        <v>528</v>
      </c>
      <c r="O14" s="154"/>
      <c r="P14" s="168">
        <f>R14/H14</f>
        <v>1</v>
      </c>
      <c r="Q14" s="157"/>
      <c r="R14" s="116">
        <v>8</v>
      </c>
      <c r="S14" s="157"/>
      <c r="T14" s="169">
        <v>0</v>
      </c>
    </row>
    <row r="15" spans="1:22" ht="23.25" customHeight="1">
      <c r="A15" s="127"/>
      <c r="B15" s="135">
        <v>9</v>
      </c>
      <c r="C15" s="116"/>
      <c r="D15" s="218" t="s">
        <v>44</v>
      </c>
      <c r="E15" s="116"/>
      <c r="F15" s="147" t="s">
        <v>46</v>
      </c>
      <c r="G15" s="129"/>
      <c r="H15" s="135">
        <v>34</v>
      </c>
      <c r="I15" s="116"/>
      <c r="J15" s="122" t="s">
        <v>16</v>
      </c>
      <c r="K15" s="116"/>
      <c r="L15" s="119">
        <v>308</v>
      </c>
      <c r="M15" s="116"/>
      <c r="N15" s="136">
        <v>10472</v>
      </c>
      <c r="O15" s="154"/>
      <c r="P15" s="168">
        <f>R15/H15</f>
        <v>1</v>
      </c>
      <c r="Q15" s="157"/>
      <c r="R15" s="116">
        <v>34</v>
      </c>
      <c r="S15" s="157"/>
      <c r="T15" s="169">
        <f>R15-H15</f>
        <v>0</v>
      </c>
    </row>
    <row r="16" spans="1:22" ht="23.25" customHeight="1">
      <c r="A16" s="126"/>
      <c r="B16" s="135">
        <v>10</v>
      </c>
      <c r="C16" s="115"/>
      <c r="D16" s="218" t="s">
        <v>51</v>
      </c>
      <c r="E16" s="115"/>
      <c r="F16" s="147" t="s">
        <v>53</v>
      </c>
      <c r="G16" s="128"/>
      <c r="H16" s="135">
        <v>1</v>
      </c>
      <c r="I16" s="115"/>
      <c r="J16" s="122" t="s">
        <v>16</v>
      </c>
      <c r="K16" s="115"/>
      <c r="L16" s="119">
        <v>440</v>
      </c>
      <c r="M16" s="115"/>
      <c r="N16" s="136">
        <v>440</v>
      </c>
      <c r="O16" s="153"/>
      <c r="P16" s="168">
        <f>R16/H16</f>
        <v>1</v>
      </c>
      <c r="Q16" s="156"/>
      <c r="R16" s="116">
        <v>1</v>
      </c>
      <c r="S16" s="156"/>
      <c r="T16" s="169">
        <v>0</v>
      </c>
      <c r="V16" s="152"/>
    </row>
    <row r="17" spans="1:20" ht="23.25" customHeight="1">
      <c r="A17" s="127"/>
      <c r="B17" s="135">
        <v>11</v>
      </c>
      <c r="C17" s="116"/>
      <c r="D17" s="218" t="s">
        <v>58</v>
      </c>
      <c r="E17" s="116"/>
      <c r="F17" s="147" t="s">
        <v>59</v>
      </c>
      <c r="G17" s="129"/>
      <c r="H17" s="135">
        <v>7</v>
      </c>
      <c r="I17" s="116"/>
      <c r="J17" s="122" t="s">
        <v>16</v>
      </c>
      <c r="K17" s="116"/>
      <c r="L17" s="119">
        <v>154</v>
      </c>
      <c r="M17" s="116"/>
      <c r="N17" s="136">
        <v>1078</v>
      </c>
      <c r="O17" s="154"/>
      <c r="P17" s="168">
        <f>R17/H17</f>
        <v>1</v>
      </c>
      <c r="Q17" s="157"/>
      <c r="R17" s="116">
        <v>7</v>
      </c>
      <c r="S17" s="157"/>
      <c r="T17" s="169">
        <v>0</v>
      </c>
    </row>
    <row r="18" spans="1:20" ht="23.25" customHeight="1">
      <c r="A18" s="127"/>
      <c r="B18" s="135">
        <v>12</v>
      </c>
      <c r="C18" s="116"/>
      <c r="D18" s="218" t="s">
        <v>65</v>
      </c>
      <c r="E18" s="116"/>
      <c r="F18" s="147" t="s">
        <v>67</v>
      </c>
      <c r="G18" s="129"/>
      <c r="H18" s="135">
        <v>1</v>
      </c>
      <c r="I18" s="116"/>
      <c r="J18" s="122" t="s">
        <v>16</v>
      </c>
      <c r="K18" s="116"/>
      <c r="L18" s="119">
        <v>2530</v>
      </c>
      <c r="M18" s="116"/>
      <c r="N18" s="136">
        <v>2530</v>
      </c>
      <c r="O18" s="154"/>
      <c r="P18" s="168">
        <f>R18/H18</f>
        <v>1</v>
      </c>
      <c r="Q18" s="157"/>
      <c r="R18" s="116">
        <v>1</v>
      </c>
      <c r="S18" s="157"/>
      <c r="T18" s="169">
        <v>0</v>
      </c>
    </row>
    <row r="19" spans="1:20" ht="23.25" customHeight="1">
      <c r="A19" s="127"/>
      <c r="B19" s="135">
        <v>13</v>
      </c>
      <c r="C19" s="116"/>
      <c r="D19" s="218" t="s">
        <v>71</v>
      </c>
      <c r="E19" s="116"/>
      <c r="F19" s="147" t="s">
        <v>67</v>
      </c>
      <c r="G19" s="129"/>
      <c r="H19" s="135">
        <v>1</v>
      </c>
      <c r="I19" s="116"/>
      <c r="J19" s="122" t="s">
        <v>16</v>
      </c>
      <c r="K19" s="116"/>
      <c r="L19" s="119">
        <v>1870</v>
      </c>
      <c r="M19" s="116"/>
      <c r="N19" s="136">
        <v>1870</v>
      </c>
      <c r="O19" s="154"/>
      <c r="P19" s="168">
        <f>R19/H19</f>
        <v>1</v>
      </c>
      <c r="Q19" s="157"/>
      <c r="R19" s="116">
        <v>1</v>
      </c>
      <c r="S19" s="157"/>
      <c r="T19" s="169">
        <v>0</v>
      </c>
    </row>
    <row r="20" spans="1:20" ht="23.25" customHeight="1">
      <c r="A20" s="127"/>
      <c r="B20" s="135">
        <v>14</v>
      </c>
      <c r="C20" s="116"/>
      <c r="D20" s="218" t="s">
        <v>32</v>
      </c>
      <c r="E20" s="116"/>
      <c r="F20" s="147" t="s">
        <v>73</v>
      </c>
      <c r="G20" s="129"/>
      <c r="H20" s="135">
        <v>360</v>
      </c>
      <c r="I20" s="116"/>
      <c r="J20" s="122" t="s">
        <v>78</v>
      </c>
      <c r="K20" s="116"/>
      <c r="L20" s="119">
        <v>44</v>
      </c>
      <c r="M20" s="116"/>
      <c r="N20" s="136">
        <v>15840</v>
      </c>
      <c r="O20" s="154"/>
      <c r="P20" s="168">
        <f>R20/H20</f>
        <v>1</v>
      </c>
      <c r="Q20" s="157"/>
      <c r="R20" s="116">
        <v>360</v>
      </c>
      <c r="S20" s="157"/>
      <c r="T20" s="169">
        <v>0</v>
      </c>
    </row>
    <row r="21" spans="1:20" ht="23.25" customHeight="1">
      <c r="A21" s="127"/>
      <c r="B21" s="135">
        <v>15</v>
      </c>
      <c r="C21" s="116"/>
      <c r="D21" s="218" t="s">
        <v>79</v>
      </c>
      <c r="E21" s="116"/>
      <c r="F21" s="147" t="s">
        <v>80</v>
      </c>
      <c r="G21" s="129"/>
      <c r="H21" s="135">
        <v>2</v>
      </c>
      <c r="I21" s="116"/>
      <c r="J21" s="122" t="s">
        <v>16</v>
      </c>
      <c r="K21" s="116"/>
      <c r="L21" s="119">
        <v>1100</v>
      </c>
      <c r="M21" s="116"/>
      <c r="N21" s="136">
        <v>2200</v>
      </c>
      <c r="O21" s="154"/>
      <c r="P21" s="168">
        <f>R21/H21</f>
        <v>1</v>
      </c>
      <c r="Q21" s="157"/>
      <c r="R21" s="116">
        <v>2</v>
      </c>
      <c r="S21" s="157"/>
      <c r="T21" s="169">
        <v>0</v>
      </c>
    </row>
    <row r="22" spans="1:20" ht="23.25" customHeight="1">
      <c r="A22" s="127"/>
      <c r="B22" s="135">
        <v>16</v>
      </c>
      <c r="C22" s="116"/>
      <c r="D22" s="218" t="s">
        <v>89</v>
      </c>
      <c r="E22" s="116"/>
      <c r="F22" s="147" t="s">
        <v>80</v>
      </c>
      <c r="G22" s="129"/>
      <c r="H22" s="135">
        <v>2</v>
      </c>
      <c r="I22" s="116"/>
      <c r="J22" s="122" t="s">
        <v>16</v>
      </c>
      <c r="K22" s="116"/>
      <c r="L22" s="119">
        <v>990</v>
      </c>
      <c r="M22" s="116"/>
      <c r="N22" s="136">
        <v>1980</v>
      </c>
      <c r="O22" s="154"/>
      <c r="P22" s="168">
        <f>R22/H22</f>
        <v>1</v>
      </c>
      <c r="Q22" s="157"/>
      <c r="R22" s="116">
        <v>2</v>
      </c>
      <c r="S22" s="157"/>
      <c r="T22" s="169">
        <v>0</v>
      </c>
    </row>
    <row r="23" spans="1:20" ht="23.25" customHeight="1">
      <c r="A23" s="127"/>
      <c r="B23" s="135">
        <v>17</v>
      </c>
      <c r="C23" s="116"/>
      <c r="D23" s="218" t="s">
        <v>91</v>
      </c>
      <c r="E23" s="116"/>
      <c r="F23" s="147" t="s">
        <v>80</v>
      </c>
      <c r="G23" s="129"/>
      <c r="H23" s="135">
        <v>2</v>
      </c>
      <c r="I23" s="116"/>
      <c r="J23" s="122" t="s">
        <v>16</v>
      </c>
      <c r="K23" s="116"/>
      <c r="L23" s="119">
        <v>935</v>
      </c>
      <c r="M23" s="116"/>
      <c r="N23" s="136">
        <v>1870</v>
      </c>
      <c r="O23" s="154"/>
      <c r="P23" s="168">
        <f>R23/H23</f>
        <v>1</v>
      </c>
      <c r="Q23" s="157"/>
      <c r="R23" s="116">
        <v>2</v>
      </c>
      <c r="S23" s="157"/>
      <c r="T23" s="169">
        <v>0</v>
      </c>
    </row>
    <row r="24" spans="1:20" ht="23.25" customHeight="1">
      <c r="A24" s="127"/>
      <c r="B24" s="135">
        <v>18</v>
      </c>
      <c r="C24" s="116"/>
      <c r="D24" s="218" t="s">
        <v>32</v>
      </c>
      <c r="E24" s="116"/>
      <c r="F24" s="147" t="s">
        <v>93</v>
      </c>
      <c r="G24" s="129"/>
      <c r="H24" s="135">
        <v>1</v>
      </c>
      <c r="I24" s="116"/>
      <c r="J24" s="122" t="s">
        <v>16</v>
      </c>
      <c r="K24" s="116"/>
      <c r="L24" s="119">
        <v>1100</v>
      </c>
      <c r="M24" s="116"/>
      <c r="N24" s="136">
        <v>1100</v>
      </c>
      <c r="O24" s="154"/>
      <c r="P24" s="168">
        <f>R24/H24</f>
        <v>1</v>
      </c>
      <c r="Q24" s="157"/>
      <c r="R24" s="116">
        <v>1</v>
      </c>
      <c r="S24" s="157"/>
      <c r="T24" s="169">
        <f>R24-H24</f>
        <v>0</v>
      </c>
    </row>
    <row r="25" spans="1:20" ht="23.25" customHeight="1">
      <c r="A25" s="127"/>
      <c r="B25" s="135">
        <v>19</v>
      </c>
      <c r="C25" s="116"/>
      <c r="D25" s="218" t="s">
        <v>32</v>
      </c>
      <c r="E25" s="116"/>
      <c r="F25" s="147" t="s">
        <v>94</v>
      </c>
      <c r="G25" s="129"/>
      <c r="H25" s="135">
        <v>120</v>
      </c>
      <c r="I25" s="116"/>
      <c r="J25" s="122" t="s">
        <v>16</v>
      </c>
      <c r="K25" s="116"/>
      <c r="L25" s="119">
        <v>2.2000000000000002</v>
      </c>
      <c r="M25" s="116"/>
      <c r="N25" s="136">
        <v>264</v>
      </c>
      <c r="O25" s="154"/>
      <c r="P25" s="168">
        <f>R25/H25</f>
        <v>1</v>
      </c>
      <c r="Q25" s="157"/>
      <c r="R25" s="116">
        <v>120</v>
      </c>
      <c r="S25" s="157"/>
      <c r="T25" s="169">
        <f>R25-H25</f>
        <v>0</v>
      </c>
    </row>
    <row r="26" spans="1:20" ht="23.25" customHeight="1">
      <c r="A26" s="127"/>
      <c r="B26" s="135">
        <v>20</v>
      </c>
      <c r="C26" s="116"/>
      <c r="D26" s="218" t="s">
        <v>32</v>
      </c>
      <c r="E26" s="116"/>
      <c r="F26" s="147" t="s">
        <v>95</v>
      </c>
      <c r="G26" s="129"/>
      <c r="H26" s="135">
        <v>120</v>
      </c>
      <c r="I26" s="116"/>
      <c r="J26" s="122" t="s">
        <v>16</v>
      </c>
      <c r="K26" s="116"/>
      <c r="L26" s="119">
        <v>1.1000000000000001</v>
      </c>
      <c r="M26" s="116"/>
      <c r="N26" s="136">
        <v>132</v>
      </c>
      <c r="O26" s="154"/>
      <c r="P26" s="168">
        <f>R26/H26</f>
        <v>1</v>
      </c>
      <c r="Q26" s="157"/>
      <c r="R26" s="116">
        <v>120</v>
      </c>
      <c r="S26" s="157"/>
      <c r="T26" s="169">
        <f>R26-H26</f>
        <v>0</v>
      </c>
    </row>
    <row r="27" spans="1:20" ht="23.25" customHeight="1">
      <c r="A27" s="127"/>
      <c r="B27" s="135">
        <v>21</v>
      </c>
      <c r="C27" s="116"/>
      <c r="D27" s="218" t="s">
        <v>32</v>
      </c>
      <c r="E27" s="116"/>
      <c r="F27" s="147" t="s">
        <v>96</v>
      </c>
      <c r="G27" s="129"/>
      <c r="H27" s="135">
        <v>8</v>
      </c>
      <c r="I27" s="116"/>
      <c r="J27" s="122" t="s">
        <v>16</v>
      </c>
      <c r="K27" s="116"/>
      <c r="L27" s="119">
        <v>2.2000000000000002</v>
      </c>
      <c r="M27" s="116"/>
      <c r="N27" s="136">
        <v>17.600000000000001</v>
      </c>
      <c r="O27" s="154"/>
      <c r="P27" s="168">
        <f>R27/H27</f>
        <v>1</v>
      </c>
      <c r="Q27" s="157"/>
      <c r="R27" s="116">
        <v>8</v>
      </c>
      <c r="S27" s="157"/>
      <c r="T27" s="169">
        <f>R27-H27</f>
        <v>0</v>
      </c>
    </row>
    <row r="28" spans="1:20" ht="23.25" customHeight="1">
      <c r="A28" s="127"/>
      <c r="B28" s="135">
        <v>22</v>
      </c>
      <c r="C28" s="116"/>
      <c r="D28" s="218" t="s">
        <v>32</v>
      </c>
      <c r="E28" s="116"/>
      <c r="F28" s="147" t="s">
        <v>97</v>
      </c>
      <c r="G28" s="129"/>
      <c r="H28" s="135">
        <v>1</v>
      </c>
      <c r="I28" s="116"/>
      <c r="J28" s="122" t="s">
        <v>99</v>
      </c>
      <c r="K28" s="116"/>
      <c r="L28" s="119">
        <v>935</v>
      </c>
      <c r="M28" s="116"/>
      <c r="N28" s="136">
        <v>935</v>
      </c>
      <c r="O28" s="154"/>
      <c r="P28" s="168">
        <f>R28/H28</f>
        <v>1</v>
      </c>
      <c r="Q28" s="157"/>
      <c r="R28" s="116">
        <v>1</v>
      </c>
      <c r="S28" s="157"/>
      <c r="T28" s="169">
        <f>H28-R28</f>
        <v>0</v>
      </c>
    </row>
    <row r="29" spans="1:20" ht="23.25" customHeight="1">
      <c r="A29" s="127"/>
      <c r="B29" s="135">
        <v>23</v>
      </c>
      <c r="C29" s="116"/>
      <c r="D29" s="219">
        <v>6.1</v>
      </c>
      <c r="E29" s="116"/>
      <c r="F29" s="148" t="s">
        <v>184</v>
      </c>
      <c r="G29" s="129"/>
      <c r="H29" s="137">
        <v>5</v>
      </c>
      <c r="I29" s="116"/>
      <c r="J29" s="123" t="s">
        <v>113</v>
      </c>
      <c r="K29" s="116"/>
      <c r="L29" s="119">
        <v>4866.3999999999996</v>
      </c>
      <c r="M29" s="116"/>
      <c r="N29" s="136">
        <v>24332</v>
      </c>
      <c r="O29" s="154"/>
      <c r="P29" s="168">
        <f>R29/H29</f>
        <v>1</v>
      </c>
      <c r="Q29" s="157"/>
      <c r="R29" s="117">
        <v>5</v>
      </c>
      <c r="S29" s="157"/>
      <c r="T29" s="169">
        <f t="shared" ref="T29:T63" si="0">H29-R29</f>
        <v>0</v>
      </c>
    </row>
    <row r="30" spans="1:20" ht="23.25" customHeight="1">
      <c r="A30" s="127"/>
      <c r="B30" s="135">
        <v>24</v>
      </c>
      <c r="C30" s="116"/>
      <c r="D30" s="219">
        <v>6.2</v>
      </c>
      <c r="E30" s="116"/>
      <c r="F30" s="148" t="s">
        <v>114</v>
      </c>
      <c r="G30" s="129"/>
      <c r="H30" s="137">
        <v>1</v>
      </c>
      <c r="I30" s="116"/>
      <c r="J30" s="123" t="s">
        <v>116</v>
      </c>
      <c r="K30" s="116"/>
      <c r="L30" s="119">
        <v>1518</v>
      </c>
      <c r="M30" s="116"/>
      <c r="N30" s="136">
        <v>1518</v>
      </c>
      <c r="O30" s="154"/>
      <c r="P30" s="168">
        <f>R30/H30</f>
        <v>1</v>
      </c>
      <c r="Q30" s="157"/>
      <c r="R30" s="117">
        <v>1</v>
      </c>
      <c r="S30" s="157"/>
      <c r="T30" s="169">
        <f t="shared" si="0"/>
        <v>0</v>
      </c>
    </row>
    <row r="31" spans="1:20" ht="23.25" customHeight="1">
      <c r="A31" s="127"/>
      <c r="B31" s="135">
        <v>25</v>
      </c>
      <c r="C31" s="116"/>
      <c r="D31" s="219" t="s">
        <v>117</v>
      </c>
      <c r="E31" s="116"/>
      <c r="F31" s="148" t="s">
        <v>185</v>
      </c>
      <c r="G31" s="129"/>
      <c r="H31" s="137">
        <v>1</v>
      </c>
      <c r="I31" s="116"/>
      <c r="J31" s="123" t="s">
        <v>113</v>
      </c>
      <c r="K31" s="116"/>
      <c r="L31" s="119">
        <v>955.9</v>
      </c>
      <c r="M31" s="116"/>
      <c r="N31" s="136">
        <v>955.9</v>
      </c>
      <c r="O31" s="154"/>
      <c r="P31" s="168">
        <f>R31/H31</f>
        <v>1</v>
      </c>
      <c r="Q31" s="157"/>
      <c r="R31" s="117">
        <v>1</v>
      </c>
      <c r="S31" s="157"/>
      <c r="T31" s="169">
        <f t="shared" si="0"/>
        <v>0</v>
      </c>
    </row>
    <row r="32" spans="1:20" ht="23.25" customHeight="1">
      <c r="A32" s="127"/>
      <c r="B32" s="135">
        <v>26</v>
      </c>
      <c r="C32" s="116"/>
      <c r="D32" s="219">
        <v>6.3</v>
      </c>
      <c r="E32" s="116"/>
      <c r="F32" s="148" t="s">
        <v>186</v>
      </c>
      <c r="G32" s="129"/>
      <c r="H32" s="137">
        <v>7</v>
      </c>
      <c r="I32" s="116"/>
      <c r="J32" s="123" t="s">
        <v>116</v>
      </c>
      <c r="K32" s="116"/>
      <c r="L32" s="119">
        <v>2057</v>
      </c>
      <c r="M32" s="116"/>
      <c r="N32" s="136">
        <v>14399</v>
      </c>
      <c r="O32" s="154"/>
      <c r="P32" s="168">
        <f>R32/H32</f>
        <v>1</v>
      </c>
      <c r="Q32" s="157"/>
      <c r="R32" s="117">
        <v>7</v>
      </c>
      <c r="S32" s="157"/>
      <c r="T32" s="169">
        <f t="shared" si="0"/>
        <v>0</v>
      </c>
    </row>
    <row r="33" spans="1:20" ht="23.25" customHeight="1">
      <c r="A33" s="127"/>
      <c r="B33" s="135">
        <v>27</v>
      </c>
      <c r="C33" s="116"/>
      <c r="D33" s="219" t="s">
        <v>124</v>
      </c>
      <c r="E33" s="116"/>
      <c r="F33" s="148" t="s">
        <v>187</v>
      </c>
      <c r="G33" s="129"/>
      <c r="H33" s="137">
        <v>7</v>
      </c>
      <c r="I33" s="116"/>
      <c r="J33" s="123" t="s">
        <v>113</v>
      </c>
      <c r="K33" s="116"/>
      <c r="L33" s="119">
        <v>955.9</v>
      </c>
      <c r="M33" s="116"/>
      <c r="N33" s="136">
        <v>6691.3</v>
      </c>
      <c r="O33" s="154"/>
      <c r="P33" s="168">
        <f>R33/H33</f>
        <v>1</v>
      </c>
      <c r="Q33" s="157"/>
      <c r="R33" s="117">
        <v>7</v>
      </c>
      <c r="S33" s="157"/>
      <c r="T33" s="169">
        <f t="shared" si="0"/>
        <v>0</v>
      </c>
    </row>
    <row r="34" spans="1:20" ht="23.25" customHeight="1">
      <c r="A34" s="127"/>
      <c r="B34" s="135">
        <v>28</v>
      </c>
      <c r="C34" s="116"/>
      <c r="D34" s="219">
        <v>6.4</v>
      </c>
      <c r="E34" s="116"/>
      <c r="F34" s="148" t="s">
        <v>128</v>
      </c>
      <c r="G34" s="129"/>
      <c r="H34" s="137">
        <v>3</v>
      </c>
      <c r="I34" s="116"/>
      <c r="J34" s="123" t="s">
        <v>113</v>
      </c>
      <c r="K34" s="116"/>
      <c r="L34" s="119">
        <v>270.60000000000002</v>
      </c>
      <c r="M34" s="116"/>
      <c r="N34" s="136">
        <v>811.8</v>
      </c>
      <c r="O34" s="154"/>
      <c r="P34" s="168">
        <f>R34/H34</f>
        <v>1</v>
      </c>
      <c r="Q34" s="157"/>
      <c r="R34" s="117">
        <v>3</v>
      </c>
      <c r="S34" s="157"/>
      <c r="T34" s="169">
        <f t="shared" si="0"/>
        <v>0</v>
      </c>
    </row>
    <row r="35" spans="1:20" ht="23.25" customHeight="1">
      <c r="A35" s="127"/>
      <c r="B35" s="135">
        <v>29</v>
      </c>
      <c r="C35" s="116"/>
      <c r="D35" s="219">
        <v>6.5</v>
      </c>
      <c r="E35" s="116"/>
      <c r="F35" s="148" t="s">
        <v>188</v>
      </c>
      <c r="G35" s="129"/>
      <c r="H35" s="137">
        <v>20.5</v>
      </c>
      <c r="I35" s="116"/>
      <c r="J35" s="123" t="s">
        <v>130</v>
      </c>
      <c r="K35" s="116"/>
      <c r="L35" s="119">
        <v>775.5</v>
      </c>
      <c r="M35" s="116"/>
      <c r="N35" s="136">
        <v>15897.75</v>
      </c>
      <c r="O35" s="154"/>
      <c r="P35" s="168">
        <f>R35/H35</f>
        <v>1</v>
      </c>
      <c r="Q35" s="157"/>
      <c r="R35" s="117">
        <v>20.5</v>
      </c>
      <c r="S35" s="157"/>
      <c r="T35" s="169">
        <f t="shared" si="0"/>
        <v>0</v>
      </c>
    </row>
    <row r="36" spans="1:20" ht="23.25" customHeight="1">
      <c r="A36" s="127"/>
      <c r="B36" s="135">
        <v>30</v>
      </c>
      <c r="C36" s="116"/>
      <c r="D36" s="219" t="s">
        <v>131</v>
      </c>
      <c r="E36" s="116"/>
      <c r="F36" s="148" t="s">
        <v>132</v>
      </c>
      <c r="G36" s="129"/>
      <c r="H36" s="137">
        <v>1</v>
      </c>
      <c r="I36" s="116"/>
      <c r="J36" s="123" t="s">
        <v>116</v>
      </c>
      <c r="K36" s="116"/>
      <c r="L36" s="119">
        <v>34.1</v>
      </c>
      <c r="M36" s="116"/>
      <c r="N36" s="136">
        <v>34.1</v>
      </c>
      <c r="O36" s="154"/>
      <c r="P36" s="168">
        <f>R36/H36</f>
        <v>1</v>
      </c>
      <c r="Q36" s="157"/>
      <c r="R36" s="117">
        <v>1</v>
      </c>
      <c r="S36" s="157"/>
      <c r="T36" s="169">
        <f t="shared" si="0"/>
        <v>0</v>
      </c>
    </row>
    <row r="37" spans="1:20" ht="23.25" customHeight="1">
      <c r="A37" s="127"/>
      <c r="B37" s="135">
        <v>31</v>
      </c>
      <c r="C37" s="116"/>
      <c r="D37" s="219" t="s">
        <v>131</v>
      </c>
      <c r="E37" s="116"/>
      <c r="F37" s="148" t="s">
        <v>133</v>
      </c>
      <c r="G37" s="129"/>
      <c r="H37" s="137">
        <v>1</v>
      </c>
      <c r="I37" s="116"/>
      <c r="J37" s="123" t="s">
        <v>116</v>
      </c>
      <c r="K37" s="116"/>
      <c r="L37" s="119">
        <v>36.299999999999997</v>
      </c>
      <c r="M37" s="116"/>
      <c r="N37" s="136">
        <v>36.299999999999997</v>
      </c>
      <c r="O37" s="154"/>
      <c r="P37" s="168">
        <f>R37/H37</f>
        <v>1</v>
      </c>
      <c r="Q37" s="157"/>
      <c r="R37" s="117">
        <v>1</v>
      </c>
      <c r="S37" s="157"/>
      <c r="T37" s="169">
        <f t="shared" si="0"/>
        <v>0</v>
      </c>
    </row>
    <row r="38" spans="1:20" ht="23.25" customHeight="1">
      <c r="A38" s="127"/>
      <c r="B38" s="135">
        <v>32</v>
      </c>
      <c r="C38" s="116"/>
      <c r="D38" s="219" t="s">
        <v>131</v>
      </c>
      <c r="E38" s="116"/>
      <c r="F38" s="148" t="s">
        <v>134</v>
      </c>
      <c r="G38" s="129"/>
      <c r="H38" s="137">
        <v>1</v>
      </c>
      <c r="I38" s="116"/>
      <c r="J38" s="123" t="s">
        <v>116</v>
      </c>
      <c r="K38" s="116"/>
      <c r="L38" s="119">
        <v>36.299999999999997</v>
      </c>
      <c r="M38" s="116"/>
      <c r="N38" s="136">
        <v>36.299999999999997</v>
      </c>
      <c r="O38" s="154"/>
      <c r="P38" s="168">
        <f>R38/H38</f>
        <v>1</v>
      </c>
      <c r="Q38" s="157"/>
      <c r="R38" s="117">
        <v>1</v>
      </c>
      <c r="S38" s="157"/>
      <c r="T38" s="169">
        <f t="shared" si="0"/>
        <v>0</v>
      </c>
    </row>
    <row r="39" spans="1:20" ht="23.25" customHeight="1">
      <c r="A39" s="127"/>
      <c r="B39" s="135">
        <v>33</v>
      </c>
      <c r="C39" s="116"/>
      <c r="D39" s="219" t="s">
        <v>135</v>
      </c>
      <c r="E39" s="116"/>
      <c r="F39" s="148" t="s">
        <v>189</v>
      </c>
      <c r="G39" s="129"/>
      <c r="H39" s="137">
        <v>15.2</v>
      </c>
      <c r="I39" s="116"/>
      <c r="J39" s="123" t="s">
        <v>130</v>
      </c>
      <c r="K39" s="116"/>
      <c r="L39" s="119">
        <v>88</v>
      </c>
      <c r="M39" s="116"/>
      <c r="N39" s="136">
        <v>1337.6</v>
      </c>
      <c r="O39" s="154"/>
      <c r="P39" s="168">
        <f>R39/H39</f>
        <v>1</v>
      </c>
      <c r="Q39" s="157"/>
      <c r="R39" s="117">
        <v>15.2</v>
      </c>
      <c r="S39" s="157"/>
      <c r="T39" s="169">
        <f t="shared" si="0"/>
        <v>0</v>
      </c>
    </row>
    <row r="40" spans="1:20" ht="23.25" customHeight="1">
      <c r="A40" s="127"/>
      <c r="B40" s="135">
        <v>34</v>
      </c>
      <c r="C40" s="116"/>
      <c r="D40" s="219">
        <v>6.6</v>
      </c>
      <c r="E40" s="116"/>
      <c r="F40" s="148" t="s">
        <v>199</v>
      </c>
      <c r="G40" s="129"/>
      <c r="H40" s="137">
        <v>4</v>
      </c>
      <c r="I40" s="116"/>
      <c r="J40" s="123" t="s">
        <v>116</v>
      </c>
      <c r="K40" s="116"/>
      <c r="L40" s="119">
        <v>654.5</v>
      </c>
      <c r="M40" s="116"/>
      <c r="N40" s="136">
        <v>2618</v>
      </c>
      <c r="O40" s="154"/>
      <c r="P40" s="168">
        <f>R40/H40</f>
        <v>1</v>
      </c>
      <c r="Q40" s="157"/>
      <c r="R40" s="117">
        <v>4</v>
      </c>
      <c r="S40" s="157"/>
      <c r="T40" s="169">
        <f t="shared" si="0"/>
        <v>0</v>
      </c>
    </row>
    <row r="41" spans="1:20" ht="23.25" customHeight="1">
      <c r="A41" s="127"/>
      <c r="B41" s="135">
        <v>35</v>
      </c>
      <c r="C41" s="116"/>
      <c r="D41" s="219" t="s">
        <v>139</v>
      </c>
      <c r="E41" s="116"/>
      <c r="F41" s="148" t="s">
        <v>200</v>
      </c>
      <c r="G41" s="129"/>
      <c r="H41" s="137">
        <v>4</v>
      </c>
      <c r="I41" s="116"/>
      <c r="J41" s="123" t="s">
        <v>116</v>
      </c>
      <c r="K41" s="116"/>
      <c r="L41" s="119">
        <v>654.5</v>
      </c>
      <c r="M41" s="116"/>
      <c r="N41" s="136">
        <v>2618</v>
      </c>
      <c r="O41" s="154"/>
      <c r="P41" s="168">
        <f>R41/H41</f>
        <v>1</v>
      </c>
      <c r="Q41" s="157"/>
      <c r="R41" s="117">
        <v>4</v>
      </c>
      <c r="S41" s="157"/>
      <c r="T41" s="169">
        <f t="shared" si="0"/>
        <v>0</v>
      </c>
    </row>
    <row r="42" spans="1:20" ht="23.25" customHeight="1">
      <c r="A42" s="127"/>
      <c r="B42" s="135">
        <v>36</v>
      </c>
      <c r="C42" s="116"/>
      <c r="D42" s="219">
        <v>6.7</v>
      </c>
      <c r="E42" s="116"/>
      <c r="F42" s="148" t="s">
        <v>190</v>
      </c>
      <c r="G42" s="129"/>
      <c r="H42" s="137">
        <v>11</v>
      </c>
      <c r="I42" s="116"/>
      <c r="J42" s="123" t="s">
        <v>143</v>
      </c>
      <c r="K42" s="116"/>
      <c r="L42" s="119">
        <v>34.1</v>
      </c>
      <c r="M42" s="116"/>
      <c r="N42" s="136">
        <v>375.1</v>
      </c>
      <c r="O42" s="154"/>
      <c r="P42" s="168">
        <f>R42/H42</f>
        <v>1</v>
      </c>
      <c r="Q42" s="157"/>
      <c r="R42" s="117">
        <v>11</v>
      </c>
      <c r="S42" s="157"/>
      <c r="T42" s="169">
        <f t="shared" si="0"/>
        <v>0</v>
      </c>
    </row>
    <row r="43" spans="1:20" ht="23.25" customHeight="1">
      <c r="A43" s="127"/>
      <c r="B43" s="135">
        <v>37</v>
      </c>
      <c r="C43" s="116"/>
      <c r="D43" s="219" t="s">
        <v>144</v>
      </c>
      <c r="E43" s="116"/>
      <c r="F43" s="148" t="s">
        <v>191</v>
      </c>
      <c r="G43" s="129"/>
      <c r="H43" s="137">
        <v>17</v>
      </c>
      <c r="I43" s="116"/>
      <c r="J43" s="123" t="s">
        <v>116</v>
      </c>
      <c r="K43" s="116"/>
      <c r="L43" s="119">
        <v>70.400000000000006</v>
      </c>
      <c r="M43" s="116"/>
      <c r="N43" s="136">
        <v>1196.8</v>
      </c>
      <c r="O43" s="154"/>
      <c r="P43" s="168">
        <f>R43/H43</f>
        <v>1</v>
      </c>
      <c r="Q43" s="157"/>
      <c r="R43" s="117">
        <v>17</v>
      </c>
      <c r="S43" s="157"/>
      <c r="T43" s="169">
        <f t="shared" si="0"/>
        <v>0</v>
      </c>
    </row>
    <row r="44" spans="1:20" ht="23.25" customHeight="1">
      <c r="A44" s="127"/>
      <c r="B44" s="135">
        <v>38</v>
      </c>
      <c r="C44" s="116"/>
      <c r="D44" s="219" t="s">
        <v>146</v>
      </c>
      <c r="E44" s="116"/>
      <c r="F44" s="148" t="s">
        <v>201</v>
      </c>
      <c r="G44" s="129"/>
      <c r="H44" s="137">
        <v>29.4</v>
      </c>
      <c r="I44" s="116"/>
      <c r="J44" s="123" t="s">
        <v>130</v>
      </c>
      <c r="K44" s="116"/>
      <c r="L44" s="119">
        <v>393.8</v>
      </c>
      <c r="M44" s="116"/>
      <c r="N44" s="136">
        <v>11577.72</v>
      </c>
      <c r="O44" s="154"/>
      <c r="P44" s="168">
        <f>R44/H44</f>
        <v>1</v>
      </c>
      <c r="Q44" s="157"/>
      <c r="R44" s="117">
        <v>29.4</v>
      </c>
      <c r="S44" s="157"/>
      <c r="T44" s="169">
        <f t="shared" si="0"/>
        <v>0</v>
      </c>
    </row>
    <row r="45" spans="1:20" ht="23.25" customHeight="1">
      <c r="A45" s="127"/>
      <c r="B45" s="135">
        <v>39</v>
      </c>
      <c r="C45" s="116"/>
      <c r="D45" s="219" t="s">
        <v>146</v>
      </c>
      <c r="E45" s="116"/>
      <c r="F45" s="148" t="s">
        <v>202</v>
      </c>
      <c r="G45" s="129"/>
      <c r="H45" s="137">
        <v>15.5</v>
      </c>
      <c r="I45" s="116"/>
      <c r="J45" s="123" t="s">
        <v>130</v>
      </c>
      <c r="K45" s="116"/>
      <c r="L45" s="119">
        <v>404.8</v>
      </c>
      <c r="M45" s="116"/>
      <c r="N45" s="136">
        <v>6274.4</v>
      </c>
      <c r="O45" s="154"/>
      <c r="P45" s="168">
        <f>R45/H45</f>
        <v>1</v>
      </c>
      <c r="Q45" s="157"/>
      <c r="R45" s="117">
        <v>15.5</v>
      </c>
      <c r="S45" s="157"/>
      <c r="T45" s="169">
        <f t="shared" si="0"/>
        <v>0</v>
      </c>
    </row>
    <row r="46" spans="1:20" ht="23.25" customHeight="1">
      <c r="A46" s="127"/>
      <c r="B46" s="135">
        <v>40</v>
      </c>
      <c r="C46" s="116"/>
      <c r="D46" s="219" t="s">
        <v>149</v>
      </c>
      <c r="E46" s="116"/>
      <c r="F46" s="148" t="s">
        <v>150</v>
      </c>
      <c r="G46" s="129"/>
      <c r="H46" s="137">
        <v>1</v>
      </c>
      <c r="I46" s="116"/>
      <c r="J46" s="123" t="s">
        <v>116</v>
      </c>
      <c r="K46" s="116"/>
      <c r="L46" s="119">
        <v>34.1</v>
      </c>
      <c r="M46" s="116"/>
      <c r="N46" s="136">
        <v>34.1</v>
      </c>
      <c r="O46" s="154"/>
      <c r="P46" s="168">
        <f>R46/H46</f>
        <v>1</v>
      </c>
      <c r="Q46" s="157"/>
      <c r="R46" s="117">
        <v>1</v>
      </c>
      <c r="S46" s="157"/>
      <c r="T46" s="169">
        <f t="shared" si="0"/>
        <v>0</v>
      </c>
    </row>
    <row r="47" spans="1:20" ht="23.25" customHeight="1">
      <c r="A47" s="127"/>
      <c r="B47" s="135">
        <v>41</v>
      </c>
      <c r="C47" s="116"/>
      <c r="D47" s="219" t="s">
        <v>149</v>
      </c>
      <c r="E47" s="116"/>
      <c r="F47" s="148" t="s">
        <v>151</v>
      </c>
      <c r="G47" s="129"/>
      <c r="H47" s="137">
        <v>1</v>
      </c>
      <c r="I47" s="116"/>
      <c r="J47" s="123" t="s">
        <v>116</v>
      </c>
      <c r="K47" s="116"/>
      <c r="L47" s="119">
        <v>36.299999999999997</v>
      </c>
      <c r="M47" s="116"/>
      <c r="N47" s="136">
        <v>36.299999999999997</v>
      </c>
      <c r="O47" s="154"/>
      <c r="P47" s="168">
        <f>R47/H47</f>
        <v>1</v>
      </c>
      <c r="Q47" s="157"/>
      <c r="R47" s="117">
        <v>1</v>
      </c>
      <c r="S47" s="157"/>
      <c r="T47" s="169">
        <f t="shared" si="0"/>
        <v>0</v>
      </c>
    </row>
    <row r="48" spans="1:20" ht="23.25" customHeight="1">
      <c r="A48" s="127"/>
      <c r="B48" s="135">
        <v>42</v>
      </c>
      <c r="C48" s="116"/>
      <c r="D48" s="219" t="s">
        <v>149</v>
      </c>
      <c r="E48" s="116"/>
      <c r="F48" s="148" t="s">
        <v>152</v>
      </c>
      <c r="G48" s="129"/>
      <c r="H48" s="137">
        <v>1</v>
      </c>
      <c r="I48" s="116"/>
      <c r="J48" s="123" t="s">
        <v>116</v>
      </c>
      <c r="K48" s="116"/>
      <c r="L48" s="119">
        <v>36.299999999999997</v>
      </c>
      <c r="M48" s="116"/>
      <c r="N48" s="136">
        <v>36.299999999999997</v>
      </c>
      <c r="O48" s="154"/>
      <c r="P48" s="168">
        <f>R48/H48</f>
        <v>1</v>
      </c>
      <c r="Q48" s="157"/>
      <c r="R48" s="117">
        <v>1</v>
      </c>
      <c r="S48" s="157"/>
      <c r="T48" s="169">
        <f t="shared" si="0"/>
        <v>0</v>
      </c>
    </row>
    <row r="49" spans="1:20" ht="23.25" customHeight="1">
      <c r="A49" s="127"/>
      <c r="B49" s="135">
        <v>43</v>
      </c>
      <c r="C49" s="116"/>
      <c r="D49" s="219">
        <v>6.9</v>
      </c>
      <c r="E49" s="116"/>
      <c r="F49" s="148" t="s">
        <v>153</v>
      </c>
      <c r="G49" s="129"/>
      <c r="H49" s="137">
        <v>90</v>
      </c>
      <c r="I49" s="116"/>
      <c r="J49" s="123" t="s">
        <v>143</v>
      </c>
      <c r="K49" s="116"/>
      <c r="L49" s="119">
        <v>14.3</v>
      </c>
      <c r="M49" s="116"/>
      <c r="N49" s="136">
        <v>1287</v>
      </c>
      <c r="O49" s="154"/>
      <c r="P49" s="168">
        <f>R49/H49</f>
        <v>1</v>
      </c>
      <c r="Q49" s="157"/>
      <c r="R49" s="117">
        <v>90</v>
      </c>
      <c r="S49" s="157"/>
      <c r="T49" s="169">
        <f t="shared" si="0"/>
        <v>0</v>
      </c>
    </row>
    <row r="50" spans="1:20" ht="23.25" customHeight="1">
      <c r="A50" s="127"/>
      <c r="B50" s="135">
        <v>44</v>
      </c>
      <c r="C50" s="116"/>
      <c r="D50" s="219" t="s">
        <v>154</v>
      </c>
      <c r="E50" s="116"/>
      <c r="F50" s="148" t="s">
        <v>155</v>
      </c>
      <c r="G50" s="129"/>
      <c r="H50" s="137">
        <v>20</v>
      </c>
      <c r="I50" s="116"/>
      <c r="J50" s="123" t="s">
        <v>143</v>
      </c>
      <c r="K50" s="116"/>
      <c r="L50" s="119">
        <v>7.7</v>
      </c>
      <c r="M50" s="116"/>
      <c r="N50" s="136">
        <v>154</v>
      </c>
      <c r="O50" s="154"/>
      <c r="P50" s="168">
        <f>R50/H50</f>
        <v>1</v>
      </c>
      <c r="Q50" s="157"/>
      <c r="R50" s="117">
        <v>20</v>
      </c>
      <c r="S50" s="157"/>
      <c r="T50" s="169">
        <f t="shared" si="0"/>
        <v>0</v>
      </c>
    </row>
    <row r="51" spans="1:20" ht="23.25" customHeight="1">
      <c r="A51" s="127"/>
      <c r="B51" s="135">
        <v>45</v>
      </c>
      <c r="C51" s="116"/>
      <c r="D51" s="218">
        <v>6.1</v>
      </c>
      <c r="E51" s="116"/>
      <c r="F51" s="149" t="s">
        <v>156</v>
      </c>
      <c r="G51" s="129"/>
      <c r="H51" s="135">
        <v>15</v>
      </c>
      <c r="I51" s="116"/>
      <c r="J51" s="124" t="s">
        <v>143</v>
      </c>
      <c r="K51" s="116"/>
      <c r="L51" s="119">
        <v>90.2</v>
      </c>
      <c r="M51" s="116"/>
      <c r="N51" s="136">
        <v>1353</v>
      </c>
      <c r="O51" s="154"/>
      <c r="P51" s="168">
        <f>R51/H51</f>
        <v>1</v>
      </c>
      <c r="Q51" s="157"/>
      <c r="R51" s="116">
        <v>15</v>
      </c>
      <c r="S51" s="157"/>
      <c r="T51" s="169">
        <f t="shared" si="0"/>
        <v>0</v>
      </c>
    </row>
    <row r="52" spans="1:20" ht="23.25" customHeight="1">
      <c r="A52" s="127"/>
      <c r="B52" s="135">
        <v>46</v>
      </c>
      <c r="C52" s="116"/>
      <c r="D52" s="218" t="s">
        <v>157</v>
      </c>
      <c r="E52" s="116"/>
      <c r="F52" s="149" t="s">
        <v>158</v>
      </c>
      <c r="G52" s="129"/>
      <c r="H52" s="135">
        <v>2</v>
      </c>
      <c r="I52" s="116"/>
      <c r="J52" s="124" t="s">
        <v>143</v>
      </c>
      <c r="K52" s="116"/>
      <c r="L52" s="119">
        <v>124.3</v>
      </c>
      <c r="M52" s="116"/>
      <c r="N52" s="136">
        <v>248.6</v>
      </c>
      <c r="O52" s="154"/>
      <c r="P52" s="168">
        <f>R52/H52</f>
        <v>1</v>
      </c>
      <c r="Q52" s="157"/>
      <c r="R52" s="116">
        <v>2</v>
      </c>
      <c r="S52" s="157"/>
      <c r="T52" s="169">
        <f t="shared" si="0"/>
        <v>0</v>
      </c>
    </row>
    <row r="53" spans="1:20" ht="23.25" customHeight="1">
      <c r="A53" s="127"/>
      <c r="B53" s="135">
        <v>47</v>
      </c>
      <c r="C53" s="116"/>
      <c r="D53" s="218">
        <v>6.11</v>
      </c>
      <c r="E53" s="116"/>
      <c r="F53" s="149" t="s">
        <v>192</v>
      </c>
      <c r="G53" s="129"/>
      <c r="H53" s="135">
        <v>1</v>
      </c>
      <c r="I53" s="116"/>
      <c r="J53" s="124" t="s">
        <v>143</v>
      </c>
      <c r="K53" s="116"/>
      <c r="L53" s="119">
        <v>8090.5</v>
      </c>
      <c r="M53" s="116"/>
      <c r="N53" s="136">
        <v>8090.5</v>
      </c>
      <c r="O53" s="154"/>
      <c r="P53" s="168">
        <f>R53/H53</f>
        <v>1</v>
      </c>
      <c r="Q53" s="157"/>
      <c r="R53" s="116">
        <v>1</v>
      </c>
      <c r="S53" s="157"/>
      <c r="T53" s="169">
        <f t="shared" si="0"/>
        <v>0</v>
      </c>
    </row>
    <row r="54" spans="1:20" ht="23.25" customHeight="1">
      <c r="A54" s="127"/>
      <c r="B54" s="135">
        <v>48</v>
      </c>
      <c r="C54" s="116"/>
      <c r="D54" s="218">
        <v>6.12</v>
      </c>
      <c r="E54" s="116"/>
      <c r="F54" s="149" t="s">
        <v>160</v>
      </c>
      <c r="G54" s="129"/>
      <c r="H54" s="135">
        <v>4</v>
      </c>
      <c r="I54" s="116"/>
      <c r="J54" s="124" t="s">
        <v>143</v>
      </c>
      <c r="K54" s="116"/>
      <c r="L54" s="119">
        <v>201.3</v>
      </c>
      <c r="M54" s="116"/>
      <c r="N54" s="136">
        <v>805.2</v>
      </c>
      <c r="O54" s="154"/>
      <c r="P54" s="168">
        <f>R54/H54</f>
        <v>1</v>
      </c>
      <c r="Q54" s="157"/>
      <c r="R54" s="116">
        <v>4</v>
      </c>
      <c r="S54" s="157"/>
      <c r="T54" s="169">
        <f t="shared" si="0"/>
        <v>0</v>
      </c>
    </row>
    <row r="55" spans="1:20" ht="23.25" customHeight="1">
      <c r="A55" s="127"/>
      <c r="B55" s="135">
        <v>49</v>
      </c>
      <c r="C55" s="116"/>
      <c r="D55" s="218" t="s">
        <v>161</v>
      </c>
      <c r="E55" s="116"/>
      <c r="F55" s="149" t="s">
        <v>162</v>
      </c>
      <c r="G55" s="129"/>
      <c r="H55" s="135">
        <v>2</v>
      </c>
      <c r="I55" s="116"/>
      <c r="J55" s="124" t="s">
        <v>143</v>
      </c>
      <c r="K55" s="116"/>
      <c r="L55" s="119">
        <v>145.19999999999999</v>
      </c>
      <c r="M55" s="116"/>
      <c r="N55" s="136">
        <v>290.39999999999998</v>
      </c>
      <c r="O55" s="154"/>
      <c r="P55" s="168">
        <f>R55/H55</f>
        <v>1</v>
      </c>
      <c r="Q55" s="157"/>
      <c r="R55" s="116">
        <v>2</v>
      </c>
      <c r="S55" s="157"/>
      <c r="T55" s="169">
        <f t="shared" si="0"/>
        <v>0</v>
      </c>
    </row>
    <row r="56" spans="1:20" ht="23.25" customHeight="1">
      <c r="A56" s="127"/>
      <c r="B56" s="135">
        <v>50</v>
      </c>
      <c r="C56" s="116"/>
      <c r="D56" s="218" t="s">
        <v>161</v>
      </c>
      <c r="E56" s="116"/>
      <c r="F56" s="149" t="s">
        <v>163</v>
      </c>
      <c r="G56" s="129"/>
      <c r="H56" s="135">
        <v>2</v>
      </c>
      <c r="I56" s="116"/>
      <c r="J56" s="125"/>
      <c r="K56" s="116"/>
      <c r="L56" s="119">
        <v>74.8</v>
      </c>
      <c r="M56" s="116"/>
      <c r="N56" s="136">
        <v>149.6</v>
      </c>
      <c r="O56" s="154"/>
      <c r="P56" s="168">
        <f>R56/H56</f>
        <v>1</v>
      </c>
      <c r="Q56" s="157"/>
      <c r="R56" s="116">
        <v>2</v>
      </c>
      <c r="S56" s="157"/>
      <c r="T56" s="169">
        <f t="shared" si="0"/>
        <v>0</v>
      </c>
    </row>
    <row r="57" spans="1:20" ht="23.25" customHeight="1">
      <c r="A57" s="127"/>
      <c r="B57" s="135">
        <v>51</v>
      </c>
      <c r="C57" s="116"/>
      <c r="D57" s="218">
        <v>6.13</v>
      </c>
      <c r="E57" s="116"/>
      <c r="F57" s="149" t="s">
        <v>193</v>
      </c>
      <c r="G57" s="129"/>
      <c r="H57" s="135">
        <v>1</v>
      </c>
      <c r="I57" s="116"/>
      <c r="J57" s="125" t="s">
        <v>143</v>
      </c>
      <c r="K57" s="116"/>
      <c r="L57" s="119">
        <v>180.4</v>
      </c>
      <c r="M57" s="116"/>
      <c r="N57" s="136">
        <v>180.4</v>
      </c>
      <c r="O57" s="154"/>
      <c r="P57" s="168">
        <f>R57/H57</f>
        <v>0</v>
      </c>
      <c r="Q57" s="157"/>
      <c r="R57" s="116">
        <v>0</v>
      </c>
      <c r="S57" s="157"/>
      <c r="T57" s="169">
        <f t="shared" si="0"/>
        <v>1</v>
      </c>
    </row>
    <row r="58" spans="1:20" ht="23.25" customHeight="1">
      <c r="A58" s="127"/>
      <c r="B58" s="135">
        <v>52</v>
      </c>
      <c r="C58" s="116"/>
      <c r="D58" s="218">
        <v>6.13</v>
      </c>
      <c r="E58" s="116"/>
      <c r="F58" s="149" t="s">
        <v>194</v>
      </c>
      <c r="G58" s="129"/>
      <c r="H58" s="135">
        <v>8</v>
      </c>
      <c r="I58" s="116"/>
      <c r="J58" s="124" t="s">
        <v>143</v>
      </c>
      <c r="K58" s="116"/>
      <c r="L58" s="119">
        <v>180.4</v>
      </c>
      <c r="M58" s="116"/>
      <c r="N58" s="136">
        <v>1443.2</v>
      </c>
      <c r="O58" s="154"/>
      <c r="P58" s="168">
        <f>R58/H58</f>
        <v>1</v>
      </c>
      <c r="Q58" s="157"/>
      <c r="R58" s="116">
        <v>8</v>
      </c>
      <c r="S58" s="157"/>
      <c r="T58" s="169">
        <f t="shared" si="0"/>
        <v>0</v>
      </c>
    </row>
    <row r="59" spans="1:20" ht="23.25" customHeight="1">
      <c r="A59" s="127"/>
      <c r="B59" s="135">
        <v>53</v>
      </c>
      <c r="C59" s="116"/>
      <c r="D59" s="218" t="s">
        <v>166</v>
      </c>
      <c r="E59" s="116"/>
      <c r="F59" s="149" t="s">
        <v>167</v>
      </c>
      <c r="G59" s="129"/>
      <c r="H59" s="135">
        <v>1</v>
      </c>
      <c r="I59" s="116"/>
      <c r="J59" s="124" t="s">
        <v>168</v>
      </c>
      <c r="K59" s="116"/>
      <c r="L59" s="119">
        <v>7.7</v>
      </c>
      <c r="M59" s="116"/>
      <c r="N59" s="136">
        <v>7.7</v>
      </c>
      <c r="O59" s="154"/>
      <c r="P59" s="168">
        <f>R59/H59</f>
        <v>1</v>
      </c>
      <c r="Q59" s="157"/>
      <c r="R59" s="116">
        <v>1</v>
      </c>
      <c r="S59" s="157"/>
      <c r="T59" s="169">
        <f t="shared" si="0"/>
        <v>0</v>
      </c>
    </row>
    <row r="60" spans="1:20" ht="23.25" customHeight="1">
      <c r="A60" s="127"/>
      <c r="B60" s="135">
        <v>54</v>
      </c>
      <c r="C60" s="116"/>
      <c r="D60" s="218" t="s">
        <v>169</v>
      </c>
      <c r="E60" s="116"/>
      <c r="F60" s="149" t="s">
        <v>195</v>
      </c>
      <c r="G60" s="129"/>
      <c r="H60" s="135">
        <v>1</v>
      </c>
      <c r="I60" s="116"/>
      <c r="J60" s="124" t="s">
        <v>143</v>
      </c>
      <c r="K60" s="116"/>
      <c r="L60" s="119">
        <v>7.7</v>
      </c>
      <c r="M60" s="116"/>
      <c r="N60" s="136">
        <v>7.7</v>
      </c>
      <c r="O60" s="154"/>
      <c r="P60" s="168">
        <f>R60/H60</f>
        <v>1</v>
      </c>
      <c r="Q60" s="157"/>
      <c r="R60" s="116">
        <v>1</v>
      </c>
      <c r="S60" s="157"/>
      <c r="T60" s="169">
        <f t="shared" si="0"/>
        <v>0</v>
      </c>
    </row>
    <row r="61" spans="1:20" ht="23.25" customHeight="1">
      <c r="A61" s="127"/>
      <c r="B61" s="135">
        <v>55</v>
      </c>
      <c r="C61" s="116"/>
      <c r="D61" s="218" t="s">
        <v>171</v>
      </c>
      <c r="E61" s="116"/>
      <c r="F61" s="149" t="s">
        <v>196</v>
      </c>
      <c r="G61" s="129"/>
      <c r="H61" s="135">
        <v>1</v>
      </c>
      <c r="I61" s="116"/>
      <c r="J61" s="124" t="s">
        <v>143</v>
      </c>
      <c r="K61" s="116"/>
      <c r="L61" s="119">
        <v>36.299999999999997</v>
      </c>
      <c r="M61" s="116"/>
      <c r="N61" s="136">
        <v>36.299999999999997</v>
      </c>
      <c r="O61" s="154"/>
      <c r="P61" s="168">
        <f>R61/H61</f>
        <v>1</v>
      </c>
      <c r="Q61" s="157"/>
      <c r="R61" s="116">
        <v>1</v>
      </c>
      <c r="S61" s="157"/>
      <c r="T61" s="169">
        <f t="shared" si="0"/>
        <v>0</v>
      </c>
    </row>
    <row r="62" spans="1:20" ht="23.25" customHeight="1">
      <c r="A62" s="127"/>
      <c r="B62" s="135">
        <v>56</v>
      </c>
      <c r="C62" s="116"/>
      <c r="D62" s="218">
        <v>6.14</v>
      </c>
      <c r="E62" s="116"/>
      <c r="F62" s="149" t="s">
        <v>197</v>
      </c>
      <c r="G62" s="129"/>
      <c r="H62" s="135">
        <v>2</v>
      </c>
      <c r="I62" s="116"/>
      <c r="J62" s="124" t="s">
        <v>143</v>
      </c>
      <c r="K62" s="116"/>
      <c r="L62" s="119">
        <v>1742.4</v>
      </c>
      <c r="M62" s="116"/>
      <c r="N62" s="136">
        <v>3484.8</v>
      </c>
      <c r="O62" s="154"/>
      <c r="P62" s="168">
        <f>R62/H62</f>
        <v>1</v>
      </c>
      <c r="Q62" s="157"/>
      <c r="R62" s="116">
        <v>2</v>
      </c>
      <c r="S62" s="157"/>
      <c r="T62" s="169">
        <f t="shared" si="0"/>
        <v>0</v>
      </c>
    </row>
    <row r="63" spans="1:20" ht="23.25" customHeight="1" thickBot="1">
      <c r="A63" s="127"/>
      <c r="B63" s="138">
        <v>57</v>
      </c>
      <c r="C63" s="139"/>
      <c r="D63" s="220" t="s">
        <v>174</v>
      </c>
      <c r="E63" s="139"/>
      <c r="F63" s="150" t="s">
        <v>175</v>
      </c>
      <c r="G63" s="129"/>
      <c r="H63" s="138">
        <v>5</v>
      </c>
      <c r="I63" s="139"/>
      <c r="J63" s="140" t="s">
        <v>143</v>
      </c>
      <c r="K63" s="139"/>
      <c r="L63" s="141">
        <v>113.3</v>
      </c>
      <c r="M63" s="139"/>
      <c r="N63" s="142">
        <v>566.5</v>
      </c>
      <c r="O63" s="154"/>
      <c r="P63" s="170">
        <f>R63/H63</f>
        <v>1</v>
      </c>
      <c r="Q63" s="158"/>
      <c r="R63" s="139">
        <v>5</v>
      </c>
      <c r="S63" s="158"/>
      <c r="T63" s="171">
        <f t="shared" si="0"/>
        <v>0</v>
      </c>
    </row>
    <row r="64" spans="1:20" ht="4.5" customHeight="1"/>
    <row r="65" spans="2:22" ht="23.25" customHeight="1" thickBot="1">
      <c r="N65" s="165">
        <f>SUM(N7:N63)</f>
        <v>174510.27000000002</v>
      </c>
      <c r="T65" s="165">
        <f>N65-N57</f>
        <v>174329.87000000002</v>
      </c>
    </row>
    <row r="66" spans="2:22" ht="23.25" customHeight="1" thickTop="1"/>
    <row r="67" spans="2:22" ht="23.25" customHeight="1">
      <c r="B67" s="186" t="s">
        <v>210</v>
      </c>
      <c r="C67" s="174"/>
      <c r="D67" s="175"/>
      <c r="E67" s="183"/>
      <c r="F67" s="185"/>
      <c r="G67" s="185"/>
      <c r="H67" s="203" t="s">
        <v>211</v>
      </c>
      <c r="I67" s="203"/>
      <c r="J67" s="203"/>
      <c r="K67" s="191"/>
      <c r="L67" s="192"/>
      <c r="M67" s="191"/>
      <c r="N67" s="111"/>
      <c r="P67" s="111"/>
      <c r="Q67" s="111"/>
      <c r="R67" s="214" t="s">
        <v>221</v>
      </c>
      <c r="S67" s="214"/>
      <c r="T67" s="214"/>
    </row>
    <row r="68" spans="2:22" ht="4.5" customHeight="1">
      <c r="B68" s="176"/>
      <c r="C68" s="176"/>
      <c r="D68" s="176"/>
      <c r="E68" s="176"/>
      <c r="F68" s="176"/>
      <c r="G68" s="176"/>
      <c r="H68" s="111"/>
      <c r="J68" s="111"/>
      <c r="N68" s="111"/>
      <c r="P68" s="111"/>
      <c r="Q68" s="204"/>
      <c r="R68" s="187"/>
      <c r="S68" s="204"/>
      <c r="T68" s="204"/>
    </row>
    <row r="69" spans="2:22" ht="23.25" customHeight="1">
      <c r="B69" s="177" t="s">
        <v>212</v>
      </c>
      <c r="C69" s="177"/>
      <c r="D69" s="177"/>
      <c r="E69" s="177"/>
      <c r="F69" s="177"/>
      <c r="G69" s="177"/>
      <c r="H69" s="190">
        <f>N65</f>
        <v>174510.27000000002</v>
      </c>
      <c r="I69" s="190"/>
      <c r="J69" s="190"/>
      <c r="K69" s="191"/>
      <c r="L69" s="192"/>
      <c r="M69" s="191"/>
      <c r="N69" s="111"/>
      <c r="P69" s="208"/>
      <c r="Q69" s="208"/>
      <c r="R69" s="212">
        <f>H69*V71</f>
        <v>71977994121.980606</v>
      </c>
      <c r="S69" s="212"/>
      <c r="T69" s="212"/>
    </row>
    <row r="70" spans="2:22" ht="23.25" customHeight="1">
      <c r="B70" s="178" t="s">
        <v>213</v>
      </c>
      <c r="C70" s="178"/>
      <c r="D70" s="177"/>
      <c r="E70" s="178"/>
      <c r="F70" s="177"/>
      <c r="G70" s="177"/>
      <c r="H70" s="194">
        <f>H69*9%</f>
        <v>15705.924300000001</v>
      </c>
      <c r="I70" s="194"/>
      <c r="J70" s="194"/>
      <c r="K70" s="191"/>
      <c r="L70" s="192"/>
      <c r="M70" s="191"/>
      <c r="N70" s="111"/>
      <c r="P70" s="208"/>
      <c r="Q70" s="208"/>
      <c r="R70" s="212">
        <f>H70*V71</f>
        <v>6478019470.9782543</v>
      </c>
      <c r="S70" s="212"/>
      <c r="T70" s="212"/>
    </row>
    <row r="71" spans="2:22" ht="23.25" customHeight="1" thickBot="1">
      <c r="B71" s="179" t="s">
        <v>214</v>
      </c>
      <c r="C71" s="179"/>
      <c r="D71" s="180"/>
      <c r="E71" s="179"/>
      <c r="F71" s="180"/>
      <c r="G71" s="180"/>
      <c r="H71" s="195">
        <f>SUM(H69:J70)</f>
        <v>190216.19430000003</v>
      </c>
      <c r="I71" s="195"/>
      <c r="J71" s="195"/>
      <c r="K71" s="191"/>
      <c r="L71" s="192"/>
      <c r="M71" s="191"/>
      <c r="N71" s="111"/>
      <c r="P71" s="208"/>
      <c r="Q71" s="208"/>
      <c r="R71" s="213">
        <f>SUM(R69:R70)</f>
        <v>78456013592.958862</v>
      </c>
      <c r="S71" s="213"/>
      <c r="T71" s="213"/>
      <c r="V71" s="151">
        <v>412457.06697938521</v>
      </c>
    </row>
    <row r="72" spans="2:22" ht="23.25" customHeight="1" thickTop="1">
      <c r="B72" s="177"/>
      <c r="C72" s="177"/>
      <c r="D72" s="177"/>
      <c r="E72" s="177"/>
      <c r="F72" s="177"/>
      <c r="G72" s="181"/>
      <c r="H72" s="196"/>
      <c r="I72" s="192"/>
      <c r="J72" s="197"/>
      <c r="K72" s="191"/>
      <c r="L72" s="192"/>
      <c r="M72" s="191"/>
      <c r="N72" s="111"/>
      <c r="P72" s="208"/>
      <c r="Q72" s="208"/>
      <c r="R72" s="193"/>
      <c r="S72" s="208"/>
      <c r="T72" s="208"/>
    </row>
    <row r="73" spans="2:22" ht="23.25" customHeight="1">
      <c r="B73" s="180" t="s">
        <v>215</v>
      </c>
      <c r="C73" s="180"/>
      <c r="D73" s="177"/>
      <c r="E73" s="177"/>
      <c r="F73" s="177"/>
      <c r="G73" s="181"/>
      <c r="H73" s="196"/>
      <c r="I73" s="192"/>
      <c r="J73" s="197"/>
      <c r="K73" s="191"/>
      <c r="L73" s="192"/>
      <c r="M73" s="191"/>
      <c r="N73" s="111"/>
      <c r="P73" s="208"/>
      <c r="Q73" s="208"/>
      <c r="R73" s="193"/>
      <c r="S73" s="208"/>
      <c r="T73" s="208"/>
    </row>
    <row r="74" spans="2:22" ht="23.25" customHeight="1">
      <c r="B74" s="177" t="s">
        <v>219</v>
      </c>
      <c r="C74" s="177"/>
      <c r="D74" s="177"/>
      <c r="E74" s="177"/>
      <c r="F74" s="177"/>
      <c r="G74" s="181"/>
      <c r="H74" s="198">
        <f>R74/N74</f>
        <v>-8726</v>
      </c>
      <c r="I74" s="198"/>
      <c r="J74" s="198"/>
      <c r="K74" s="191"/>
      <c r="L74" s="111"/>
      <c r="M74" s="191"/>
      <c r="N74" s="199">
        <v>288837</v>
      </c>
      <c r="P74" s="208"/>
      <c r="Q74" s="208"/>
      <c r="R74" s="212">
        <v>-2520391662</v>
      </c>
      <c r="S74" s="212"/>
      <c r="T74" s="212"/>
    </row>
    <row r="75" spans="2:22" ht="23.25" customHeight="1">
      <c r="B75" s="177" t="s">
        <v>220</v>
      </c>
      <c r="C75" s="177"/>
      <c r="D75" s="177"/>
      <c r="E75" s="177"/>
      <c r="F75" s="177"/>
      <c r="G75" s="181"/>
      <c r="H75" s="200">
        <f>R75/N75</f>
        <v>-34902.327589308195</v>
      </c>
      <c r="I75" s="200"/>
      <c r="J75" s="200"/>
      <c r="K75" s="191"/>
      <c r="L75" s="111"/>
      <c r="M75" s="191"/>
      <c r="N75" s="199">
        <v>277970</v>
      </c>
      <c r="P75" s="208"/>
      <c r="Q75" s="208"/>
      <c r="R75" s="212">
        <v>-9701800000</v>
      </c>
      <c r="S75" s="212"/>
      <c r="T75" s="212"/>
    </row>
    <row r="76" spans="2:22" ht="23.25" customHeight="1">
      <c r="B76" s="189" t="s">
        <v>222</v>
      </c>
      <c r="C76" s="189"/>
      <c r="D76" s="189"/>
      <c r="E76" s="177"/>
      <c r="F76" s="177"/>
      <c r="G76" s="181"/>
      <c r="H76" s="200">
        <f>-H69*10%</f>
        <v>-17451.027000000002</v>
      </c>
      <c r="I76" s="200"/>
      <c r="J76" s="200"/>
      <c r="K76" s="191"/>
      <c r="L76" s="111"/>
      <c r="M76" s="191"/>
      <c r="N76" s="199">
        <v>451837</v>
      </c>
      <c r="P76" s="208"/>
      <c r="Q76" s="208"/>
      <c r="R76" s="212">
        <f>H76*N76</f>
        <v>-7885019686.5990009</v>
      </c>
      <c r="S76" s="212"/>
      <c r="T76" s="212"/>
    </row>
    <row r="77" spans="2:22" ht="23.25" customHeight="1">
      <c r="B77" s="189" t="s">
        <v>183</v>
      </c>
      <c r="C77" s="189"/>
      <c r="D77" s="189"/>
      <c r="E77" s="177"/>
      <c r="F77" s="177"/>
      <c r="G77" s="181"/>
      <c r="H77" s="200">
        <f>-N57-N57*9%</f>
        <v>-196.636</v>
      </c>
      <c r="I77" s="200"/>
      <c r="J77" s="200"/>
      <c r="K77" s="191"/>
      <c r="L77" s="111"/>
      <c r="M77" s="191"/>
      <c r="N77" s="199">
        <v>451837</v>
      </c>
      <c r="P77" s="208"/>
      <c r="Q77" s="208"/>
      <c r="R77" s="212">
        <f>H77*N77</f>
        <v>-88847420.332000002</v>
      </c>
      <c r="S77" s="212"/>
      <c r="T77" s="212"/>
    </row>
    <row r="78" spans="2:22" ht="23.25" customHeight="1">
      <c r="B78" s="189" t="s">
        <v>198</v>
      </c>
      <c r="C78" s="189"/>
      <c r="D78" s="189"/>
      <c r="E78" s="177"/>
      <c r="F78" s="177"/>
      <c r="G78" s="181"/>
      <c r="H78" s="201">
        <f>-327</f>
        <v>-327</v>
      </c>
      <c r="I78" s="201"/>
      <c r="J78" s="201"/>
      <c r="K78" s="191"/>
      <c r="L78" s="111"/>
      <c r="M78" s="191"/>
      <c r="N78" s="199">
        <v>451837</v>
      </c>
      <c r="P78" s="208"/>
      <c r="Q78" s="208"/>
      <c r="R78" s="211">
        <f>H78*N78</f>
        <v>-147750699</v>
      </c>
      <c r="S78" s="211"/>
      <c r="T78" s="211"/>
    </row>
    <row r="79" spans="2:22" ht="23.25" customHeight="1">
      <c r="B79" s="179" t="s">
        <v>216</v>
      </c>
      <c r="C79" s="179"/>
      <c r="D79" s="180"/>
      <c r="E79" s="179"/>
      <c r="F79" s="180"/>
      <c r="G79" s="180"/>
      <c r="H79" s="202">
        <f>SUM(H74:J78)</f>
        <v>-61602.990589308196</v>
      </c>
      <c r="I79" s="202"/>
      <c r="J79" s="202"/>
      <c r="K79" s="191"/>
      <c r="L79" s="111"/>
      <c r="M79" s="191"/>
      <c r="N79" s="192"/>
      <c r="P79" s="205"/>
      <c r="Q79" s="205"/>
      <c r="R79" s="210">
        <f>SUM(R74:T78)</f>
        <v>-20343809467.931</v>
      </c>
      <c r="S79" s="210"/>
      <c r="T79" s="210"/>
    </row>
    <row r="80" spans="2:22" ht="23.25" customHeight="1">
      <c r="B80" s="177"/>
      <c r="C80" s="177"/>
      <c r="D80" s="177"/>
      <c r="E80" s="177"/>
      <c r="F80" s="177"/>
      <c r="G80" s="182"/>
      <c r="H80" s="196"/>
      <c r="I80" s="192"/>
      <c r="J80" s="197"/>
      <c r="K80" s="191"/>
      <c r="L80" s="111"/>
      <c r="M80" s="191"/>
      <c r="N80" s="192"/>
      <c r="P80" s="205"/>
      <c r="Q80" s="205"/>
      <c r="R80" s="193"/>
      <c r="S80" s="205"/>
      <c r="T80" s="205"/>
    </row>
    <row r="81" spans="1:22" ht="23.25" customHeight="1" thickBot="1">
      <c r="B81" s="179" t="s">
        <v>217</v>
      </c>
      <c r="C81" s="179"/>
      <c r="D81" s="180"/>
      <c r="E81" s="179"/>
      <c r="F81" s="180"/>
      <c r="G81" s="180"/>
      <c r="H81" s="195">
        <f>H71+H79</f>
        <v>128613.20371069183</v>
      </c>
      <c r="I81" s="195"/>
      <c r="J81" s="195"/>
      <c r="K81" s="191"/>
      <c r="L81" s="111"/>
      <c r="M81" s="191"/>
      <c r="N81" s="199">
        <v>451837</v>
      </c>
      <c r="P81" s="205"/>
      <c r="Q81" s="205"/>
      <c r="R81" s="209">
        <f>H81*N81</f>
        <v>58112204125.027863</v>
      </c>
      <c r="S81" s="209"/>
      <c r="T81" s="209"/>
    </row>
    <row r="82" spans="1:22" ht="23.25" customHeight="1" thickTop="1"/>
    <row r="84" spans="1:22" ht="23.25" customHeight="1">
      <c r="B84" s="184" t="s">
        <v>218</v>
      </c>
      <c r="C84" s="184"/>
      <c r="D84" s="184"/>
      <c r="E84" s="184"/>
      <c r="F84" s="184"/>
      <c r="N84" s="188"/>
    </row>
    <row r="85" spans="1:22" ht="36.75" customHeight="1">
      <c r="A85" s="111"/>
      <c r="B85" s="207" t="s">
        <v>225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V85" s="206"/>
    </row>
    <row r="86" spans="1:22" ht="23.25" customHeight="1">
      <c r="A86" s="111"/>
      <c r="B86" s="215" t="s">
        <v>223</v>
      </c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V86" s="206"/>
    </row>
    <row r="87" spans="1:22" ht="23.25" customHeight="1">
      <c r="A87" s="111"/>
      <c r="B87" s="215" t="s">
        <v>224</v>
      </c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V87" s="206"/>
    </row>
  </sheetData>
  <mergeCells count="29">
    <mergeCell ref="R70:T70"/>
    <mergeCell ref="R69:T69"/>
    <mergeCell ref="R67:T67"/>
    <mergeCell ref="B85:T85"/>
    <mergeCell ref="B86:T86"/>
    <mergeCell ref="B87:T87"/>
    <mergeCell ref="R81:T81"/>
    <mergeCell ref="R79:T79"/>
    <mergeCell ref="R78:T78"/>
    <mergeCell ref="R77:T77"/>
    <mergeCell ref="R76:T76"/>
    <mergeCell ref="R75:T75"/>
    <mergeCell ref="B84:F84"/>
    <mergeCell ref="H81:J81"/>
    <mergeCell ref="H75:J75"/>
    <mergeCell ref="H74:J74"/>
    <mergeCell ref="H71:J71"/>
    <mergeCell ref="H70:J70"/>
    <mergeCell ref="H69:J69"/>
    <mergeCell ref="H67:J67"/>
    <mergeCell ref="H79:J79"/>
    <mergeCell ref="H76:J76"/>
    <mergeCell ref="B76:D76"/>
    <mergeCell ref="B77:D77"/>
    <mergeCell ref="B78:D78"/>
    <mergeCell ref="H77:J77"/>
    <mergeCell ref="H78:J78"/>
    <mergeCell ref="R74:T74"/>
    <mergeCell ref="R71:T71"/>
  </mergeCells>
  <pageMargins left="0" right="0" top="0.75" bottom="0.75" header="0.3" footer="0.3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جدول 1</vt:lpstr>
      <vt:lpstr>جدول شماره 2</vt:lpstr>
      <vt:lpstr>جدول شماره 2 (2)</vt:lpstr>
      <vt:lpstr>نهایی</vt:lpstr>
      <vt:lpstr>نهایی!Print_Area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Imaghian AmirAbbas</cp:lastModifiedBy>
  <cp:lastPrinted>2023-07-10T15:38:26Z</cp:lastPrinted>
  <dcterms:created xsi:type="dcterms:W3CDTF">2023-07-09T09:56:24Z</dcterms:created>
  <dcterms:modified xsi:type="dcterms:W3CDTF">2023-07-10T15:39:13Z</dcterms:modified>
</cp:coreProperties>
</file>