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Bakhshi\سال مالی 1402\"/>
    </mc:Choice>
  </mc:AlternateContent>
  <xr:revisionPtr revIDLastSave="0" documentId="8_{55BB1D2E-8475-4220-8514-7EECA3E54FAC}" xr6:coauthVersionLast="47" xr6:coauthVersionMax="47" xr10:uidLastSave="{00000000-0000-0000-0000-000000000000}"/>
  <bookViews>
    <workbookView xWindow="-120" yWindow="-120" windowWidth="29040" windowHeight="15840" xr2:uid="{2B0ECA70-C6C8-4E5A-8F92-77A5523B7781}"/>
  </bookViews>
  <sheets>
    <sheet name="Summary" sheetId="5" r:id="rId1"/>
    <sheet name="کسری SWS" sheetId="4" r:id="rId2"/>
    <sheet name="SHORTAGE TK.UTL" sheetId="1" r:id="rId3"/>
    <sheet name="Check" sheetId="3" r:id="rId4"/>
  </sheets>
  <definedNames>
    <definedName name="_xlnm._FilterDatabase" localSheetId="2" hidden="1">'SHORTAGE TK.UTL'!$A$1:$D$81</definedName>
    <definedName name="_xlnm._FilterDatabase" localSheetId="0" hidden="1">Summary!$A$4:$Q$91</definedName>
    <definedName name="_xlnm._FilterDatabase" localSheetId="1" hidden="1">'کسری SWS'!$A$2:$F$31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7" i="5" l="1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56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3" i="5"/>
  <c r="Q46" i="5"/>
  <c r="Q47" i="5"/>
  <c r="Q48" i="5"/>
  <c r="Q49" i="5"/>
  <c r="Q50" i="5"/>
  <c r="Q51" i="5"/>
  <c r="Q52" i="5"/>
  <c r="Q53" i="5"/>
  <c r="Q54" i="5"/>
  <c r="Q55" i="5"/>
  <c r="Q72" i="5"/>
  <c r="Q73" i="5"/>
  <c r="Q74" i="5"/>
  <c r="Q75" i="5"/>
  <c r="Q76" i="5"/>
  <c r="Q77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5" i="5"/>
  <c r="J78" i="5"/>
  <c r="Q78" i="5" s="1"/>
  <c r="J45" i="5"/>
  <c r="Q45" i="5" s="1"/>
  <c r="J44" i="5"/>
  <c r="Q44" i="5" s="1"/>
  <c r="J42" i="5"/>
  <c r="Q42" i="5" s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4" i="3"/>
</calcChain>
</file>

<file path=xl/sharedStrings.xml><?xml version="1.0" encoding="utf-8"?>
<sst xmlns="http://schemas.openxmlformats.org/spreadsheetml/2006/main" count="907" uniqueCount="426">
  <si>
    <t>ItemCode</t>
  </si>
  <si>
    <t>Description</t>
  </si>
  <si>
    <t>ST-LEQ-030</t>
  </si>
  <si>
    <t>ANGLE, EQUAL ,30x30x3, ASTM A36, DIN 1028</t>
  </si>
  <si>
    <t>ST-LEQ-120</t>
  </si>
  <si>
    <t>ANGLE, EQUAL ,120x120x12, ASTM A36, DIN 1028</t>
  </si>
  <si>
    <t>ST-LEQ-150</t>
  </si>
  <si>
    <t>ST-LEQ-050</t>
  </si>
  <si>
    <t>ANGLE, EQUAL ,50x50x5, ASTM A36, DIN 1028</t>
  </si>
  <si>
    <t>ST-LEQ-070</t>
  </si>
  <si>
    <t>ANGLE, EQUAL ,70x70x7, ASTM A36, DIN 1028</t>
  </si>
  <si>
    <t>ST-UPN-100</t>
  </si>
  <si>
    <t>CHANNEL,100, ASTM A36, DIN 1026</t>
  </si>
  <si>
    <t>ST-UPN-120</t>
  </si>
  <si>
    <t>CHANNEL,120, ASTM A36, DIN 1026</t>
  </si>
  <si>
    <t>ST-UPN-140</t>
  </si>
  <si>
    <t>CHANNEL,140, ASTM A36, DIN 1026</t>
  </si>
  <si>
    <t>ST-UPN-160</t>
  </si>
  <si>
    <t>CHANNEL,160, ASTM A36, DIN 1026</t>
  </si>
  <si>
    <t>ST-UPN-180</t>
  </si>
  <si>
    <t>ST-UPN-200</t>
  </si>
  <si>
    <t>CHANNEL,200, ASTM A36, DIN 1026</t>
  </si>
  <si>
    <t>ST-UPN-080</t>
  </si>
  <si>
    <t>CHANNEL,80, ASTM A36, DIN 1026</t>
  </si>
  <si>
    <t>COMPRESSION WASHER M20</t>
  </si>
  <si>
    <t>EB-M12x105</t>
  </si>
  <si>
    <t>EXPANSION BOLT, M12 x 105 mm(1/2" x 105 mm), AS PER DRAWING</t>
  </si>
  <si>
    <t>EB-M16x145</t>
  </si>
  <si>
    <t>EXPANSION BOLT, M16 x 145 mm(5/8" x 145 mm), AS PER DRAWING</t>
  </si>
  <si>
    <t>ST-HEB-100</t>
  </si>
  <si>
    <t>HEB,100, ASTM A36, DIN 1025</t>
  </si>
  <si>
    <t>ST-HEB-120</t>
  </si>
  <si>
    <t>HEB,120, ASTM A36, DIN 1025</t>
  </si>
  <si>
    <t>ST-HEB-140</t>
  </si>
  <si>
    <t>HEB,140, ASTM A36, DIN 1025</t>
  </si>
  <si>
    <t>ST-HEB-160</t>
  </si>
  <si>
    <t>ST-HEB-180</t>
  </si>
  <si>
    <t>HEB,180, ASTM A36, DIN 1025</t>
  </si>
  <si>
    <t>ST-HEB-200</t>
  </si>
  <si>
    <t>HEB,200, ASTM A36, DIN 1025</t>
  </si>
  <si>
    <t>ST-IPE-300</t>
  </si>
  <si>
    <t>IPE,300, ASTM A36, DIN 1025</t>
  </si>
  <si>
    <t>MB-M18x60-1</t>
  </si>
  <si>
    <t>BOLT/NUT,MACHINE/HEAVY HEXAGON, ONE NUT,FULL THREADED ,M18x60 ASTM A325 GALVANIZED ,DIN EN 24018/DIN EN 24034</t>
  </si>
  <si>
    <t>MB-M20x150-2</t>
  </si>
  <si>
    <t>BOLT/NUT,MACHINE/HEAVY HEXAGON, TWO NUTS,FULL THREADED ,M20x150 ASTM A325 GALVANIZED ,DIN EN 24018/DIN EN 24034</t>
  </si>
  <si>
    <t>MB-M24x150-2</t>
  </si>
  <si>
    <t>BOLT/NUT,MACHINE/HEAVY HEXAGON, TWO NUTS,FULL THREADED ,M24x150 ASTM A325 GALVANIZED ,DIN EN 24018/DIN EN 24034</t>
  </si>
  <si>
    <t>MB-M18x150-2</t>
  </si>
  <si>
    <t>BOLT/NUT,MACHINE/HEAVY HEXAGON, TWO NUTS,FULL THREADED ,M18x150 ASTM A325 GALVANIZED ,DIN EN 24018/DIN EN 24034</t>
  </si>
  <si>
    <t>MB-M16x150-2</t>
  </si>
  <si>
    <t>BOLT/NUT,MACHINE/HEAVY HEXAGON, TWO NUTS,FULL THREADED ,M16x150 ASTM A325 GALVANIZED ,DIN EN 24018/DIN EN 24034</t>
  </si>
  <si>
    <t>PI-S-10-I</t>
  </si>
  <si>
    <t>PI-S-12-I</t>
  </si>
  <si>
    <t>PI-S-18-S6</t>
  </si>
  <si>
    <t>PI-1-20</t>
  </si>
  <si>
    <t>PI-1-24</t>
  </si>
  <si>
    <t>PI-S-24-ST</t>
  </si>
  <si>
    <t>Pipe, 24" PIPE STD WT  A671-CC60 CL22 BE  EFW 100% RT, ASME B36.10M</t>
  </si>
  <si>
    <t>PI-S-02-I</t>
  </si>
  <si>
    <t>PI-S-02-M</t>
  </si>
  <si>
    <t>PI-1-30</t>
  </si>
  <si>
    <t>PI-S-03-I</t>
  </si>
  <si>
    <t>PI-S-04-I</t>
  </si>
  <si>
    <t>PI-S-06-I</t>
  </si>
  <si>
    <t>PI-S-06-U</t>
  </si>
  <si>
    <t>Pipe, 6" PIPE SCH40 SMLS A333-6 BE NACE MR0175/ISO 15156 SSC resistant ASME B36.10M</t>
  </si>
  <si>
    <t>PI-S-08-I</t>
  </si>
  <si>
    <t>PL-2-10</t>
  </si>
  <si>
    <t>PLATE,THICKNESS 10,ASTM A285 GR.C,MANUFACTURER STANDARD</t>
  </si>
  <si>
    <t>PL-1-10</t>
  </si>
  <si>
    <t>PLATE,THICKNESS 10,ASTM A283 GR.C,MANUFACTURER STANDARD</t>
  </si>
  <si>
    <t>PL-1-10-GA</t>
  </si>
  <si>
    <t>PLATE,THICKNESS 10,ASTM A283 GR.C(GALVANIZED),MANUFACTURER STANDARD</t>
  </si>
  <si>
    <t>PL-4-10</t>
  </si>
  <si>
    <t>PLATE,THICKNESS 10,ASTM A240 GR.316,MANUFACTURER STANDARD</t>
  </si>
  <si>
    <t>PL-2-12</t>
  </si>
  <si>
    <t>PLATE,THICKNESS 12,ASTM A285 GR.C,MANUFACTURER STANDARD</t>
  </si>
  <si>
    <t>PL-1-12</t>
  </si>
  <si>
    <t>PLATE,THICKNESS 12,ASTM A283 GR.C,MANUFACTURER STANDARD</t>
  </si>
  <si>
    <t>PL-1-15</t>
  </si>
  <si>
    <t>PLATE,THICKNESS 15,ASTM A283 GR.C,MANUFACTURER STANDARD</t>
  </si>
  <si>
    <t>PL-6-03</t>
  </si>
  <si>
    <t>SA-01-H02</t>
  </si>
  <si>
    <t>SA-01-G04</t>
  </si>
  <si>
    <t>SA-01-H06</t>
  </si>
  <si>
    <t>BOLT/NUT,MACHINE/HEAVY HEXAGON, TWO NUTS,FULL THREADED ,M27x150 ASTM A325 GALVANIZED ,DIN EN 24018/DIN EN 24034</t>
  </si>
  <si>
    <t>SA-01-A02</t>
  </si>
  <si>
    <t>UBOLT 2" M12 +4Nuts, SA-01-A02, AS PER DRAWING, MANUFACTURER STANDARD</t>
  </si>
  <si>
    <t>SA-01-E02</t>
  </si>
  <si>
    <t>SA-01-A03</t>
  </si>
  <si>
    <t>UBOLT 3" M16 +4Nuts, SA-01-A03, AS PER DRAWING, MANUFACTURER STANDARD</t>
  </si>
  <si>
    <t>CHANNEL,180, ASTM A36, DIN 1026</t>
  </si>
  <si>
    <t>Shortage</t>
  </si>
  <si>
    <t>SK-01-G1A</t>
  </si>
  <si>
    <t>SK-01-A12 GAL</t>
  </si>
  <si>
    <t>SK-01-A14 GAL</t>
  </si>
  <si>
    <t>SK-01-G01</t>
  </si>
  <si>
    <t>SK-01-A20 GAL</t>
  </si>
  <si>
    <t>SK-01-A02</t>
  </si>
  <si>
    <t>SK-01-G02</t>
  </si>
  <si>
    <t>SK-01-A03</t>
  </si>
  <si>
    <t>SK-01-A03 GAL</t>
  </si>
  <si>
    <t>SK-01-G03</t>
  </si>
  <si>
    <t>SK-01-A04</t>
  </si>
  <si>
    <t>SK-01-G04</t>
  </si>
  <si>
    <t>SK-01-A06</t>
  </si>
  <si>
    <t>SK-01-G06</t>
  </si>
  <si>
    <t>SK-01-A08</t>
  </si>
  <si>
    <t>SK-01-G08</t>
  </si>
  <si>
    <t>G-05-A02</t>
  </si>
  <si>
    <t>G-05-A03</t>
  </si>
  <si>
    <t>G-05-A06</t>
  </si>
  <si>
    <t>G-05-A1A</t>
  </si>
  <si>
    <t>CLAMP</t>
  </si>
  <si>
    <t>URETHANE BLOCK</t>
  </si>
  <si>
    <t>ANGLE</t>
  </si>
  <si>
    <t>CHANNEL</t>
  </si>
  <si>
    <t>EXPANSION BOLT</t>
  </si>
  <si>
    <t>HEB</t>
  </si>
  <si>
    <t>IPE</t>
  </si>
  <si>
    <t>PIPE</t>
  </si>
  <si>
    <t>MACHIN BOLT</t>
  </si>
  <si>
    <t>PLATE</t>
  </si>
  <si>
    <t>U-BOLT</t>
  </si>
  <si>
    <t>COMPRESSION W20</t>
  </si>
  <si>
    <t>STUD BOLT M20x325</t>
  </si>
  <si>
    <t>PI-S-1A-J</t>
  </si>
  <si>
    <t>Pipe, 10" PIPE SCH40 SMLS A106-B BE ASME B36.10M</t>
  </si>
  <si>
    <t>Pipe, 12" PIPE SCH40 SMLS A106-B BE ASME B36.10M</t>
  </si>
  <si>
    <t>PL-1-03</t>
  </si>
  <si>
    <t>PLATE,THICKNESS 3,ASTM A283 GR.C,MANUFACTURER STANDARD</t>
  </si>
  <si>
    <t>SK-01-A12, MANUFACTURER STANDARD</t>
  </si>
  <si>
    <t>SK-01-G1A, MANUFACTURER STANDARD</t>
  </si>
  <si>
    <t>SK-01-G01, MANUFACTURER STANDARD</t>
  </si>
  <si>
    <t>SK-01-G02, MANUFACTURER STANDARD</t>
  </si>
  <si>
    <t>SK-01-G08, MANUFACTURER STANDARD</t>
  </si>
  <si>
    <t>MB- M27x150</t>
  </si>
  <si>
    <t>ANGLE, EQUAL ,150x150x15, ASTM A36, DIN 1029</t>
  </si>
  <si>
    <t>HEB,160, ASTM A36, DIN 1025</t>
  </si>
  <si>
    <t>BOLT/NUT,STUD/TWO NUTS,M20x325 ASTM A325 GALVANIZED ,DIN EN 24018/DIN EN 24034</t>
  </si>
  <si>
    <t>Pipe, 11/2" PIPE SCH80 SMLS A106-B BE ASME B36.10M</t>
  </si>
  <si>
    <t>Pipe, 18"PIPE STD WT A672-B60 CL22 BE EFW 100% RT, ASME B36.10M</t>
  </si>
  <si>
    <t>PIPE,20",SMLS,BE,STD,ASTM A53 Gr.B,ASME B36.10M</t>
  </si>
  <si>
    <t>PIPE,24",SMLS,BE,STD,ASTM A53 Gr.B,ASME B36.10M</t>
  </si>
  <si>
    <t>Pipe, 2" PIPE SCH40 SMLS A106-B BE ASME B36.10M</t>
  </si>
  <si>
    <t>Pipe, 2" PIPE SCH80 SMLS A333-6 BE ASME B36.10M</t>
  </si>
  <si>
    <t>PIPE,30",SMLS,BE,STD,ASTM A53 Gr.B,ASME B36.10M</t>
  </si>
  <si>
    <t>Pipe, 3" PIPE SCH40 SMLS A106-B BE ASME B36.10M</t>
  </si>
  <si>
    <t>Pipe, 4" PIPE SCH40 SMLS A106-B BE ASME B36.10M</t>
  </si>
  <si>
    <t>Pipe, 6" PIPE SCH40 SMLS A106-B BE ASME B36.10M</t>
  </si>
  <si>
    <t>Pipe, 8" PIPE SCH40 SMLS A106-B BE ASME B36.10M</t>
  </si>
  <si>
    <t>PLATE, THICKNESS 3mm, ASTM A240 GR.304, MANUFACTURER STANDARD - Polished Plate</t>
  </si>
  <si>
    <t>UBOLT 2" M12 + 4Nuts, SA-01-H02, AS PER DRAWING, MANUFACTURER STANDARD</t>
  </si>
  <si>
    <t>UBOLT 4" M16 + 4Nuts, SA-01-G04, AS PER DRAWING, MANUFACTURER STANDARD</t>
  </si>
  <si>
    <t>UBOLT 6" M16 + 4Nuts, SA-01-C01, AS PER DRAWING, MANUFACTURER STANDARD</t>
  </si>
  <si>
    <t>SK-01-A14, MANUFACTURER STANDARD</t>
  </si>
  <si>
    <t>SK-01-A20, MANUFACTURER STANDARD</t>
  </si>
  <si>
    <t>SK-01-A02, MANUFACTURER STANDARD</t>
  </si>
  <si>
    <t>SK-01-A03, MANUFACTURER STANDARD</t>
  </si>
  <si>
    <t>SK-01-G03, MANUFACTURER STANDARD</t>
  </si>
  <si>
    <t>SK-01-A04, MANUFACTURER STANDARD</t>
  </si>
  <si>
    <t>SK-01-A06, MANUFACTURER STANDARD</t>
  </si>
  <si>
    <t>SK-01-G06, MANUFACTURER STANDARD</t>
  </si>
  <si>
    <t>SK-01-A08, MANUFACTURER STANDARD</t>
  </si>
  <si>
    <t>URETHANE BLOCK MANUFACTURER STANDARD</t>
  </si>
  <si>
    <t>UBOLT 2" M12 +4Nut, SA-01-E02, AS PER DRAWING, MANUFACTURER STANDARD</t>
  </si>
  <si>
    <t>Material</t>
  </si>
  <si>
    <t>Row Labels</t>
  </si>
  <si>
    <t>Total MTO IPACS</t>
  </si>
  <si>
    <t>MTO ENG</t>
  </si>
  <si>
    <t>COLLAR K(90 X 12)</t>
  </si>
  <si>
    <t>EB-M12x110</t>
  </si>
  <si>
    <t>EB-M16x125</t>
  </si>
  <si>
    <t>HOLD</t>
  </si>
  <si>
    <t>MB-M12X65</t>
  </si>
  <si>
    <t>MB-M14x55</t>
  </si>
  <si>
    <t>MB-M14x80</t>
  </si>
  <si>
    <t>MB-M16x100</t>
  </si>
  <si>
    <t>MB-M16x105</t>
  </si>
  <si>
    <t>MB-M16x110</t>
  </si>
  <si>
    <t>MB-M20x120</t>
  </si>
  <si>
    <t>MB-M20x45</t>
  </si>
  <si>
    <t>MB-M20x60-1</t>
  </si>
  <si>
    <t>MB-M20x75</t>
  </si>
  <si>
    <t>MB-M20x80</t>
  </si>
  <si>
    <t>MB-M20x90</t>
  </si>
  <si>
    <t>MB-M24x60-2</t>
  </si>
  <si>
    <t>MB-M27x150-2</t>
  </si>
  <si>
    <t>MB-M30x150-2</t>
  </si>
  <si>
    <t>PI-1-02</t>
  </si>
  <si>
    <t>PI-1-03</t>
  </si>
  <si>
    <t>PI-1-04</t>
  </si>
  <si>
    <t>PI-1-06</t>
  </si>
  <si>
    <t>PI-1-08</t>
  </si>
  <si>
    <t>PI-1-10</t>
  </si>
  <si>
    <t>PI-1-12</t>
  </si>
  <si>
    <t>PI-1-14</t>
  </si>
  <si>
    <t>PI-1-16</t>
  </si>
  <si>
    <t>PI-1-18</t>
  </si>
  <si>
    <t>PI-1-28</t>
  </si>
  <si>
    <t>PI-1-32</t>
  </si>
  <si>
    <t>PI-1-34</t>
  </si>
  <si>
    <t>PI-1-36</t>
  </si>
  <si>
    <t>PI-1-40</t>
  </si>
  <si>
    <t>PI-1-46</t>
  </si>
  <si>
    <t>PI-1-48</t>
  </si>
  <si>
    <t>PINJ65X32</t>
  </si>
  <si>
    <t>PIP-8-CS-Sch80</t>
  </si>
  <si>
    <t>PI-S-02-C</t>
  </si>
  <si>
    <t>PI-S-02-E</t>
  </si>
  <si>
    <t>PI-S-02-S</t>
  </si>
  <si>
    <t>PI-S-03-E</t>
  </si>
  <si>
    <t>PI-S-03-S</t>
  </si>
  <si>
    <t>PI-S-04-E</t>
  </si>
  <si>
    <t>PI-S-04-J</t>
  </si>
  <si>
    <t>PI-S-04-S</t>
  </si>
  <si>
    <t>PI-S-06-E</t>
  </si>
  <si>
    <t>PI-S-06-S</t>
  </si>
  <si>
    <t>PI-S-08-J1</t>
  </si>
  <si>
    <t>PI-S-08-S</t>
  </si>
  <si>
    <t>PI-S-10-E</t>
  </si>
  <si>
    <t>PI-S-10-J</t>
  </si>
  <si>
    <t>PI-S-12-E</t>
  </si>
  <si>
    <t>PI-S-12-S</t>
  </si>
  <si>
    <t>PI-S-18-Y</t>
  </si>
  <si>
    <t>PI-S-1A-N</t>
  </si>
  <si>
    <t>PI-S-1A-Q</t>
  </si>
  <si>
    <t>PI-S-20-E</t>
  </si>
  <si>
    <t>PI-S-20-S</t>
  </si>
  <si>
    <t>PI-S-24-I</t>
  </si>
  <si>
    <t>PI-S-36-E</t>
  </si>
  <si>
    <t>PI-S-46-X6</t>
  </si>
  <si>
    <t>PI-S-48-X6</t>
  </si>
  <si>
    <t>PL-03-10</t>
  </si>
  <si>
    <t>PL-1-05</t>
  </si>
  <si>
    <t>PL-1-06</t>
  </si>
  <si>
    <t>PL-1-08</t>
  </si>
  <si>
    <t>PL-1-20</t>
  </si>
  <si>
    <t>PL-1-25</t>
  </si>
  <si>
    <t>PL-1-30</t>
  </si>
  <si>
    <t>PL-2-08</t>
  </si>
  <si>
    <t>PL-4-08</t>
  </si>
  <si>
    <t>PL-4-12</t>
  </si>
  <si>
    <t>PL-5-09</t>
  </si>
  <si>
    <t>PLAIN WASHER M20</t>
  </si>
  <si>
    <t>SA-01-A06</t>
  </si>
  <si>
    <t>SA-01-A08</t>
  </si>
  <si>
    <t>SA-01-A1A</t>
  </si>
  <si>
    <t>SA-01-B01</t>
  </si>
  <si>
    <t>SA-01-B02</t>
  </si>
  <si>
    <t>SA-01-B04</t>
  </si>
  <si>
    <t>SA-01-B08</t>
  </si>
  <si>
    <t>SA-01-B0A</t>
  </si>
  <si>
    <t>SA-01-B0B</t>
  </si>
  <si>
    <t>SA-01-B10</t>
  </si>
  <si>
    <t>SA-01-B1A</t>
  </si>
  <si>
    <t>SA-01-BOB</t>
  </si>
  <si>
    <t>SA-01-E03</t>
  </si>
  <si>
    <t>SA-01-E04</t>
  </si>
  <si>
    <t>SA-01-E06</t>
  </si>
  <si>
    <t>SA-01-F02</t>
  </si>
  <si>
    <t>SA-01-F03</t>
  </si>
  <si>
    <t>SA-01-G02</t>
  </si>
  <si>
    <t>SA-01-G06</t>
  </si>
  <si>
    <t>SA-01-H03</t>
  </si>
  <si>
    <t>SA-01-H04</t>
  </si>
  <si>
    <t>SA-01-H08</t>
  </si>
  <si>
    <t>SA-03-B1A-1</t>
  </si>
  <si>
    <t>SI-01-02-04</t>
  </si>
  <si>
    <t>SI-01-03-04</t>
  </si>
  <si>
    <t>SI-01-06-04</t>
  </si>
  <si>
    <t>SI-04-SA-02-03</t>
  </si>
  <si>
    <t>SK-01-A02 RUBBER 3MM</t>
  </si>
  <si>
    <t>SK-01-A03 RUBBER 3MM</t>
  </si>
  <si>
    <t>SK-01-A04 RUBBER 3MM</t>
  </si>
  <si>
    <t>SK-01-A06 RUBBER 3MM</t>
  </si>
  <si>
    <t>SK-01-A08 RUBBER 3MM</t>
  </si>
  <si>
    <t>SK-01-A12</t>
  </si>
  <si>
    <t>SK-01-A12 RUBBER 3MM</t>
  </si>
  <si>
    <t>SK-01-A14</t>
  </si>
  <si>
    <t>SK-01-A14 RUBBER 3MM</t>
  </si>
  <si>
    <t>SK-01-A20</t>
  </si>
  <si>
    <t>SK-01-A20 RUBBER 3MM</t>
  </si>
  <si>
    <t>SK-01-G03 RUBBER 3MM</t>
  </si>
  <si>
    <t>SK-01-G04 RUBBER 3MM</t>
  </si>
  <si>
    <t>SK-01-G06 RUBBER 3MM</t>
  </si>
  <si>
    <t>SK-03-A-011</t>
  </si>
  <si>
    <t>SK-03-A-011 CRADLE</t>
  </si>
  <si>
    <t>SK-03-A-021</t>
  </si>
  <si>
    <t>SK-03-A-021 CRADLE</t>
  </si>
  <si>
    <t>SK-03-A-031</t>
  </si>
  <si>
    <t>SK-03-A-031 CRADLE</t>
  </si>
  <si>
    <t>SK-03-A-041</t>
  </si>
  <si>
    <t>SK-03-A-041 CRADLE</t>
  </si>
  <si>
    <t>SK-03-A-061</t>
  </si>
  <si>
    <t>SK-03-A-061 CRADLE</t>
  </si>
  <si>
    <t>SK-03-A-1A1</t>
  </si>
  <si>
    <t>SK-03-A-1A1 CRADLE</t>
  </si>
  <si>
    <t>SK-03-B-031</t>
  </si>
  <si>
    <t>SK-03-B-031 CRADLE</t>
  </si>
  <si>
    <t>SK-03-C-061</t>
  </si>
  <si>
    <t>SK-03-C-061 CRADLE</t>
  </si>
  <si>
    <t>SK-03-C-081</t>
  </si>
  <si>
    <t>SK-03-C-081 CRADLE</t>
  </si>
  <si>
    <t>SL-02-501-1-A</t>
  </si>
  <si>
    <t>SL-02-501-2-A</t>
  </si>
  <si>
    <t>SL-02-501-2-B</t>
  </si>
  <si>
    <t>SL-02-501-3-A</t>
  </si>
  <si>
    <t>SL-02-501-3-B</t>
  </si>
  <si>
    <t>SL-02-520-1-A</t>
  </si>
  <si>
    <t>SL-02-520-2-A</t>
  </si>
  <si>
    <t>SL-02-520-3-A</t>
  </si>
  <si>
    <t>SL-02-520-3-B</t>
  </si>
  <si>
    <t>SL-02-520-4-A</t>
  </si>
  <si>
    <t>SL-02-520-4-B</t>
  </si>
  <si>
    <t>SL-02-520-5-A</t>
  </si>
  <si>
    <t>SL-02-520-5-B</t>
  </si>
  <si>
    <t>SP-501-001</t>
  </si>
  <si>
    <t>SP-501-005</t>
  </si>
  <si>
    <t>ST-HEA-160</t>
  </si>
  <si>
    <t>ST-HEA-200</t>
  </si>
  <si>
    <t>ST-HEA-240</t>
  </si>
  <si>
    <t>ST-HEB-220</t>
  </si>
  <si>
    <t>ST-HEB-240</t>
  </si>
  <si>
    <t>ST-HEB-300</t>
  </si>
  <si>
    <t>ST-LEQ-060</t>
  </si>
  <si>
    <t>ST-LEQ-080</t>
  </si>
  <si>
    <t>ST-LEQ-100</t>
  </si>
  <si>
    <t>STUD BOLT M20x345</t>
  </si>
  <si>
    <t>ST-UPN-240</t>
  </si>
  <si>
    <t>SWS SUPPORT MATERIAL SHORTAGE</t>
  </si>
  <si>
    <t>Row</t>
  </si>
  <si>
    <t>Code Poupack</t>
  </si>
  <si>
    <t>SIZE</t>
  </si>
  <si>
    <t>SHORTAGE</t>
  </si>
  <si>
    <t>Unit</t>
  </si>
  <si>
    <t>30x30x3</t>
  </si>
  <si>
    <t>M</t>
  </si>
  <si>
    <t>50x50x5</t>
  </si>
  <si>
    <t>120</t>
  </si>
  <si>
    <t>160</t>
  </si>
  <si>
    <t>200</t>
  </si>
  <si>
    <t>80</t>
  </si>
  <si>
    <t>100</t>
  </si>
  <si>
    <t>140</t>
  </si>
  <si>
    <t>180</t>
  </si>
  <si>
    <t>M16x150</t>
  </si>
  <si>
    <t>PCS</t>
  </si>
  <si>
    <t>M18x150</t>
  </si>
  <si>
    <t>MB-M16x60-1</t>
  </si>
  <si>
    <t>M16x50</t>
  </si>
  <si>
    <t>BOLT/NUT,MACHINE/HEAVY HEXAGON, TWO NUTS,FULL THREADED ,M16x60 ASTM A325 GALVANIZED ,DIN EN 24018/DIN EN 24034</t>
  </si>
  <si>
    <t>M20x75</t>
  </si>
  <si>
    <t>BOLT/NUT,MACHINE/HEAVY HEXAGON, TWO NUTS,FULL THREADED ,M20x75 ASTM A325 GALVANIZED ,DIN EN 24018/DIN EN 24034</t>
  </si>
  <si>
    <t>M12 x 125 mm</t>
  </si>
  <si>
    <t>4</t>
  </si>
  <si>
    <t>2</t>
  </si>
  <si>
    <t>SET</t>
  </si>
  <si>
    <t>PI-S-2-X4</t>
  </si>
  <si>
    <t>Pipe, 2" PIPE STD SMLS A106-B BE NACE MR0175/ISO 15156 SSC resistant ASME B36.10M</t>
  </si>
  <si>
    <t>PI-S-03-A</t>
  </si>
  <si>
    <t>3</t>
  </si>
  <si>
    <t>Pipe, 3" PIPE SCH10S SMLS A312-TP304L BE ASME B36.19M</t>
  </si>
  <si>
    <t>PI-S-03-D</t>
  </si>
  <si>
    <t>Pipe, 3" PIPE SCH160 SMLS A106-B BE NACE MR0175/ISO 15156 SSC resistant, HIC resitant ASME B36.10M</t>
  </si>
  <si>
    <t>PI-S-04-T</t>
  </si>
  <si>
    <t>Pipe, 4" PIPE SCH40 SMLS A106-B BE NACE MR0175/ISO 15156 SSC resistant ASME B36.10M</t>
  </si>
  <si>
    <t>PI-S-06-BN</t>
  </si>
  <si>
    <t>PIPE SCH10S SMLS A312-TP316L BE NACE MR0175/ISO 15156 SSC resistant ASME B36.19M</t>
  </si>
  <si>
    <t>PI-S-12-X4</t>
  </si>
  <si>
    <t>Pipe, 12" PIPE STD SMLS A106-B BE NACE MR0175/ISO 15156 SSC resistant ASME B36.10M</t>
  </si>
  <si>
    <t>10t</t>
  </si>
  <si>
    <t>PLATE 10 mm*A283 Gr.C</t>
  </si>
  <si>
    <t>M2</t>
  </si>
  <si>
    <t>Item Code</t>
  </si>
  <si>
    <t>Des</t>
  </si>
  <si>
    <t>Size</t>
  </si>
  <si>
    <t>M16x145</t>
  </si>
  <si>
    <t>M20</t>
  </si>
  <si>
    <t>70x70x7</t>
  </si>
  <si>
    <t>120x120x12</t>
  </si>
  <si>
    <t>150x150x15</t>
  </si>
  <si>
    <t>20"</t>
  </si>
  <si>
    <t>24"</t>
  </si>
  <si>
    <t>30"</t>
  </si>
  <si>
    <t>2"</t>
  </si>
  <si>
    <t>3"</t>
  </si>
  <si>
    <t>4"</t>
  </si>
  <si>
    <t>6"</t>
  </si>
  <si>
    <t>8"</t>
  </si>
  <si>
    <t>10"</t>
  </si>
  <si>
    <t>12"</t>
  </si>
  <si>
    <t>18"</t>
  </si>
  <si>
    <t>1.1/2"</t>
  </si>
  <si>
    <t>3mm</t>
  </si>
  <si>
    <t>10mm</t>
  </si>
  <si>
    <t>12mm</t>
  </si>
  <si>
    <t>15mm</t>
  </si>
  <si>
    <t>Bolt</t>
  </si>
  <si>
    <t>M27x150</t>
  </si>
  <si>
    <t>M18x60</t>
  </si>
  <si>
    <t>M20x150</t>
  </si>
  <si>
    <t>M24x150</t>
  </si>
  <si>
    <t>Pipe, 3" PIPE SCH160 SMLS A106-B BE ASME B36.10M</t>
  </si>
  <si>
    <t>PIPE SCH10S SMLS A312-TP316L BE ASME B36.19M</t>
  </si>
  <si>
    <t>Pipe, 6" PIPE SCH40 SMLS A333-6 BE ASME B36.10M</t>
  </si>
  <si>
    <t>Pipe, 12" PIPE STD SMLS A106-B BE ASME B36.10M</t>
  </si>
  <si>
    <t>Pipe, 1.1/2" PIPE SCH80 SMLS A106-B BE ASME B36.10M</t>
  </si>
  <si>
    <t>Pipe, 2" PIPE STD SMLS A106-B BE ASME B36.10M</t>
  </si>
  <si>
    <t>Type</t>
  </si>
  <si>
    <t>SWS</t>
  </si>
  <si>
    <t>TNK-UTL</t>
  </si>
  <si>
    <t>Total</t>
  </si>
  <si>
    <t>STUD BOLT</t>
  </si>
  <si>
    <t>Washer</t>
  </si>
  <si>
    <t>Site TNK-UTL</t>
  </si>
  <si>
    <t>Site SWS</t>
  </si>
  <si>
    <t>مقدار تایید شده جهت خرید</t>
  </si>
  <si>
    <t>CDR-1350</t>
  </si>
  <si>
    <t>CDR-1361</t>
  </si>
  <si>
    <t>CDR-1365</t>
  </si>
  <si>
    <t>Remain</t>
  </si>
  <si>
    <t>CDR-1389</t>
  </si>
  <si>
    <t>CDR-1459</t>
  </si>
  <si>
    <t>مغایرت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</si>
</sst>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4" fillId="2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2"/>
    <xf numFmtId="0" fontId="8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" fillId="0" borderId="0" xfId="3"/>
    <xf numFmtId="0" fontId="6" fillId="5" borderId="5" xfId="3" applyFont="1" applyFill="1" applyBorder="1" applyAlignment="1">
      <alignment horizontal="center" vertical="center"/>
    </xf>
    <xf numFmtId="0" fontId="6" fillId="5" borderId="5" xfId="3" applyFont="1" applyFill="1" applyBorder="1" applyAlignment="1">
      <alignment horizontal="center" vertical="center" wrapText="1"/>
    </xf>
    <xf numFmtId="0" fontId="10" fillId="0" borderId="0" xfId="3" applyFont="1"/>
    <xf numFmtId="0" fontId="10" fillId="0" borderId="6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0" fillId="0" borderId="8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" fillId="0" borderId="0" xfId="2" applyFont="1"/>
    <xf numFmtId="0" fontId="5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/>
    <xf numFmtId="0" fontId="5" fillId="7" borderId="1" xfId="0" applyFont="1" applyFill="1" applyBorder="1" applyAlignment="1">
      <alignment horizontal="left" vertical="top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0" borderId="1" xfId="0" applyFont="1" applyBorder="1"/>
  </cellXfs>
  <cellStyles count="4">
    <cellStyle name="Normal" xfId="0" builtinId="0"/>
    <cellStyle name="Normal 2" xfId="2" xr:uid="{D5613DFA-B440-444E-AB16-BF3AF12F7308}"/>
    <cellStyle name="Normal 3" xfId="3" xr:uid="{092D5B2B-0506-47FE-8D33-EEB9825EEC38}"/>
    <cellStyle name="Normal_Sheet1" xfId="1" xr:uid="{53F3BA2B-731C-4F17-9393-67A9B4AA4EA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9AD66-CF93-4CF1-804B-8BBD57D9061A}">
  <sheetPr filterMode="1">
    <pageSetUpPr fitToPage="1"/>
  </sheetPr>
  <dimension ref="A4:R91"/>
  <sheetViews>
    <sheetView rightToLeft="1" tabSelected="1" zoomScale="70" zoomScaleNormal="70" workbookViewId="0">
      <pane ySplit="4" topLeftCell="A5" activePane="bottomLeft" state="frozen"/>
      <selection pane="bottomLeft" activeCell="D95" sqref="D95"/>
    </sheetView>
  </sheetViews>
  <sheetFormatPr defaultRowHeight="18.75" x14ac:dyDescent="0.3"/>
  <cols>
    <col min="1" max="1" width="9.140625" style="39"/>
    <col min="2" max="2" width="17.7109375" style="39" bestFit="1" customWidth="1"/>
    <col min="3" max="3" width="18.42578125" style="39" bestFit="1" customWidth="1"/>
    <col min="4" max="4" width="76.28515625" style="39" customWidth="1"/>
    <col min="5" max="5" width="13.5703125" style="40" customWidth="1"/>
    <col min="6" max="6" width="9.140625" style="40"/>
    <col min="7" max="7" width="12.140625" style="40" customWidth="1"/>
    <col min="8" max="8" width="9.140625" style="40"/>
    <col min="9" max="9" width="9.140625" style="39"/>
    <col min="10" max="10" width="25.140625" style="41" bestFit="1" customWidth="1"/>
    <col min="11" max="11" width="9.140625" style="39"/>
    <col min="12" max="12" width="15" style="4" hidden="1" customWidth="1"/>
    <col min="13" max="13" width="12.85546875" hidden="1" customWidth="1"/>
    <col min="14" max="15" width="14.140625" hidden="1" customWidth="1"/>
    <col min="16" max="16" width="14.140625" style="39" customWidth="1"/>
    <col min="17" max="17" width="0" hidden="1" customWidth="1"/>
    <col min="18" max="16384" width="9.140625" style="39"/>
  </cols>
  <sheetData>
    <row r="4" spans="1:18" s="40" customFormat="1" ht="37.5" customHeight="1" x14ac:dyDescent="0.25">
      <c r="A4" s="34" t="s">
        <v>332</v>
      </c>
      <c r="B4" s="34" t="s">
        <v>410</v>
      </c>
      <c r="C4" s="34" t="s">
        <v>375</v>
      </c>
      <c r="D4" s="34" t="s">
        <v>376</v>
      </c>
      <c r="E4" s="34" t="s">
        <v>377</v>
      </c>
      <c r="F4" s="34" t="s">
        <v>411</v>
      </c>
      <c r="G4" s="34" t="s">
        <v>412</v>
      </c>
      <c r="H4" s="35" t="s">
        <v>413</v>
      </c>
      <c r="J4" s="36" t="s">
        <v>418</v>
      </c>
      <c r="L4" s="30" t="s">
        <v>419</v>
      </c>
      <c r="M4" s="30" t="s">
        <v>420</v>
      </c>
      <c r="N4" s="30" t="s">
        <v>421</v>
      </c>
      <c r="O4" s="30" t="s">
        <v>423</v>
      </c>
      <c r="P4" s="37" t="s">
        <v>424</v>
      </c>
      <c r="Q4" s="30" t="s">
        <v>422</v>
      </c>
      <c r="R4" s="36" t="s">
        <v>425</v>
      </c>
    </row>
    <row r="5" spans="1:18" customFormat="1" ht="15" hidden="1" x14ac:dyDescent="0.25">
      <c r="A5" s="5">
        <v>1</v>
      </c>
      <c r="B5" s="5" t="s">
        <v>415</v>
      </c>
      <c r="C5" s="5" t="s">
        <v>125</v>
      </c>
      <c r="D5" s="5" t="s">
        <v>24</v>
      </c>
      <c r="E5" s="5" t="s">
        <v>379</v>
      </c>
      <c r="F5" s="5">
        <v>0</v>
      </c>
      <c r="G5" s="5">
        <v>16</v>
      </c>
      <c r="H5" s="26">
        <v>16</v>
      </c>
      <c r="J5" s="27">
        <v>16</v>
      </c>
      <c r="L5" s="5">
        <v>0</v>
      </c>
      <c r="M5" s="29">
        <v>0</v>
      </c>
      <c r="N5" s="29">
        <v>0</v>
      </c>
      <c r="O5" s="29">
        <v>16</v>
      </c>
      <c r="P5" s="29"/>
      <c r="Q5" s="29">
        <f>J5-SUM(L5:O5)</f>
        <v>0</v>
      </c>
    </row>
    <row r="6" spans="1:18" customFormat="1" ht="15" hidden="1" x14ac:dyDescent="0.25">
      <c r="A6" s="5">
        <v>2</v>
      </c>
      <c r="B6" s="5" t="s">
        <v>118</v>
      </c>
      <c r="C6" s="5" t="s">
        <v>25</v>
      </c>
      <c r="D6" s="5" t="s">
        <v>26</v>
      </c>
      <c r="E6" s="5" t="s">
        <v>355</v>
      </c>
      <c r="F6" s="5">
        <v>36</v>
      </c>
      <c r="G6" s="5">
        <v>44</v>
      </c>
      <c r="H6" s="26">
        <v>80</v>
      </c>
      <c r="J6" s="27">
        <v>80</v>
      </c>
      <c r="L6" s="5">
        <v>0</v>
      </c>
      <c r="M6" s="29">
        <v>0</v>
      </c>
      <c r="N6" s="29">
        <v>0</v>
      </c>
      <c r="O6" s="29">
        <v>80</v>
      </c>
      <c r="P6" s="29"/>
      <c r="Q6" s="29">
        <f t="shared" ref="Q6:Q55" si="0">J6-SUM(L6:O6)</f>
        <v>0</v>
      </c>
    </row>
    <row r="7" spans="1:18" customFormat="1" ht="15" hidden="1" x14ac:dyDescent="0.25">
      <c r="A7" s="5">
        <v>3</v>
      </c>
      <c r="B7" s="5" t="s">
        <v>118</v>
      </c>
      <c r="C7" s="5" t="s">
        <v>27</v>
      </c>
      <c r="D7" s="5" t="s">
        <v>28</v>
      </c>
      <c r="E7" s="5" t="s">
        <v>378</v>
      </c>
      <c r="F7" s="5">
        <v>0</v>
      </c>
      <c r="G7" s="5">
        <v>68</v>
      </c>
      <c r="H7" s="26">
        <v>68</v>
      </c>
      <c r="J7" s="27">
        <v>68</v>
      </c>
      <c r="L7" s="5">
        <v>0</v>
      </c>
      <c r="M7" s="29">
        <v>0</v>
      </c>
      <c r="N7" s="29">
        <v>0</v>
      </c>
      <c r="O7" s="29">
        <v>68</v>
      </c>
      <c r="P7" s="29"/>
      <c r="Q7" s="29">
        <f t="shared" si="0"/>
        <v>0</v>
      </c>
    </row>
    <row r="8" spans="1:18" customFormat="1" ht="15" hidden="1" x14ac:dyDescent="0.25">
      <c r="A8" s="5">
        <v>4</v>
      </c>
      <c r="B8" s="5" t="s">
        <v>115</v>
      </c>
      <c r="C8" s="5" t="s">
        <v>110</v>
      </c>
      <c r="D8" s="5" t="s">
        <v>165</v>
      </c>
      <c r="E8" s="5"/>
      <c r="F8" s="5">
        <v>0</v>
      </c>
      <c r="G8" s="5">
        <v>1</v>
      </c>
      <c r="H8" s="26">
        <v>1</v>
      </c>
      <c r="J8" s="27">
        <v>1</v>
      </c>
      <c r="L8" s="5">
        <v>0</v>
      </c>
      <c r="M8" s="29">
        <v>0</v>
      </c>
      <c r="N8" s="29">
        <v>0</v>
      </c>
      <c r="O8" s="29">
        <v>0</v>
      </c>
      <c r="P8" s="29"/>
      <c r="Q8" s="29">
        <f t="shared" si="0"/>
        <v>1</v>
      </c>
    </row>
    <row r="9" spans="1:18" customFormat="1" ht="15" hidden="1" x14ac:dyDescent="0.25">
      <c r="A9" s="5">
        <v>5</v>
      </c>
      <c r="B9" s="5" t="s">
        <v>115</v>
      </c>
      <c r="C9" s="5" t="s">
        <v>111</v>
      </c>
      <c r="D9" s="5" t="s">
        <v>165</v>
      </c>
      <c r="E9" s="5"/>
      <c r="F9" s="5">
        <v>0</v>
      </c>
      <c r="G9" s="5">
        <v>1</v>
      </c>
      <c r="H9" s="26">
        <v>1</v>
      </c>
      <c r="J9" s="27">
        <v>1</v>
      </c>
      <c r="L9" s="5">
        <v>0</v>
      </c>
      <c r="M9" s="29">
        <v>0</v>
      </c>
      <c r="N9" s="29">
        <v>0</v>
      </c>
      <c r="O9" s="29">
        <v>0</v>
      </c>
      <c r="P9" s="29"/>
      <c r="Q9" s="29">
        <f t="shared" si="0"/>
        <v>1</v>
      </c>
    </row>
    <row r="10" spans="1:18" customFormat="1" ht="15" hidden="1" x14ac:dyDescent="0.25">
      <c r="A10" s="5">
        <v>6</v>
      </c>
      <c r="B10" s="5" t="s">
        <v>115</v>
      </c>
      <c r="C10" s="5" t="s">
        <v>112</v>
      </c>
      <c r="D10" s="5" t="s">
        <v>165</v>
      </c>
      <c r="E10" s="5"/>
      <c r="F10" s="5">
        <v>0</v>
      </c>
      <c r="G10" s="5">
        <v>1</v>
      </c>
      <c r="H10" s="26">
        <v>1</v>
      </c>
      <c r="J10" s="27">
        <v>1</v>
      </c>
      <c r="L10" s="5">
        <v>0</v>
      </c>
      <c r="M10" s="29">
        <v>0</v>
      </c>
      <c r="N10" s="29">
        <v>0</v>
      </c>
      <c r="O10" s="29">
        <v>0</v>
      </c>
      <c r="P10" s="29"/>
      <c r="Q10" s="29">
        <f t="shared" si="0"/>
        <v>1</v>
      </c>
    </row>
    <row r="11" spans="1:18" customFormat="1" ht="15" hidden="1" x14ac:dyDescent="0.25">
      <c r="A11" s="5">
        <v>7</v>
      </c>
      <c r="B11" s="5" t="s">
        <v>115</v>
      </c>
      <c r="C11" s="5" t="s">
        <v>113</v>
      </c>
      <c r="D11" s="5" t="s">
        <v>165</v>
      </c>
      <c r="E11" s="5"/>
      <c r="F11" s="5">
        <v>0</v>
      </c>
      <c r="G11" s="5">
        <v>2</v>
      </c>
      <c r="H11" s="26">
        <v>2</v>
      </c>
      <c r="J11" s="27">
        <v>2</v>
      </c>
      <c r="L11" s="5">
        <v>0</v>
      </c>
      <c r="M11" s="29">
        <v>0</v>
      </c>
      <c r="N11" s="29">
        <v>0</v>
      </c>
      <c r="O11" s="29">
        <v>0</v>
      </c>
      <c r="P11" s="29"/>
      <c r="Q11" s="29">
        <f t="shared" si="0"/>
        <v>2</v>
      </c>
    </row>
    <row r="12" spans="1:18" customFormat="1" ht="15" hidden="1" x14ac:dyDescent="0.25">
      <c r="A12" s="5">
        <v>8</v>
      </c>
      <c r="B12" s="5" t="s">
        <v>399</v>
      </c>
      <c r="C12" s="5" t="s">
        <v>137</v>
      </c>
      <c r="D12" s="5" t="s">
        <v>86</v>
      </c>
      <c r="E12" s="5" t="s">
        <v>400</v>
      </c>
      <c r="F12" s="5">
        <v>0</v>
      </c>
      <c r="G12" s="5">
        <v>8</v>
      </c>
      <c r="H12" s="26">
        <v>8</v>
      </c>
      <c r="J12" s="27">
        <v>8</v>
      </c>
      <c r="L12" s="5">
        <v>0</v>
      </c>
      <c r="M12" s="29">
        <v>8</v>
      </c>
      <c r="N12" s="29">
        <v>0</v>
      </c>
      <c r="O12" s="29">
        <v>0</v>
      </c>
      <c r="P12" s="29"/>
      <c r="Q12" s="29">
        <f t="shared" si="0"/>
        <v>0</v>
      </c>
    </row>
    <row r="13" spans="1:18" customFormat="1" ht="15" hidden="1" x14ac:dyDescent="0.25">
      <c r="A13" s="5">
        <v>9</v>
      </c>
      <c r="B13" s="5" t="s">
        <v>399</v>
      </c>
      <c r="C13" s="5" t="s">
        <v>50</v>
      </c>
      <c r="D13" s="5" t="s">
        <v>51</v>
      </c>
      <c r="E13" s="5" t="s">
        <v>347</v>
      </c>
      <c r="F13" s="5">
        <v>16</v>
      </c>
      <c r="G13" s="5">
        <v>8</v>
      </c>
      <c r="H13" s="26">
        <v>24</v>
      </c>
      <c r="J13" s="27">
        <v>24</v>
      </c>
      <c r="L13" s="5">
        <v>0</v>
      </c>
      <c r="M13" s="29">
        <v>24</v>
      </c>
      <c r="N13" s="29">
        <v>0</v>
      </c>
      <c r="O13" s="29">
        <v>0</v>
      </c>
      <c r="P13" s="29"/>
      <c r="Q13" s="29">
        <f t="shared" si="0"/>
        <v>0</v>
      </c>
    </row>
    <row r="14" spans="1:18" customFormat="1" ht="15" hidden="1" x14ac:dyDescent="0.25">
      <c r="A14" s="5">
        <v>10</v>
      </c>
      <c r="B14" s="5" t="s">
        <v>399</v>
      </c>
      <c r="C14" s="5" t="s">
        <v>350</v>
      </c>
      <c r="D14" s="5" t="s">
        <v>352</v>
      </c>
      <c r="E14" s="5" t="s">
        <v>351</v>
      </c>
      <c r="F14" s="5">
        <v>52</v>
      </c>
      <c r="G14" s="5">
        <v>0</v>
      </c>
      <c r="H14" s="26">
        <v>52</v>
      </c>
      <c r="J14" s="27">
        <v>52</v>
      </c>
      <c r="L14" s="5">
        <v>0</v>
      </c>
      <c r="M14" s="29">
        <v>52</v>
      </c>
      <c r="N14" s="29">
        <v>0</v>
      </c>
      <c r="O14" s="29">
        <v>0</v>
      </c>
      <c r="P14" s="29"/>
      <c r="Q14" s="29">
        <f t="shared" si="0"/>
        <v>0</v>
      </c>
    </row>
    <row r="15" spans="1:18" customFormat="1" ht="15" hidden="1" x14ac:dyDescent="0.25">
      <c r="A15" s="5">
        <v>11</v>
      </c>
      <c r="B15" s="5" t="s">
        <v>399</v>
      </c>
      <c r="C15" s="5" t="s">
        <v>48</v>
      </c>
      <c r="D15" s="5" t="s">
        <v>49</v>
      </c>
      <c r="E15" s="5" t="s">
        <v>349</v>
      </c>
      <c r="F15" s="5">
        <v>64</v>
      </c>
      <c r="G15" s="5">
        <v>96</v>
      </c>
      <c r="H15" s="26">
        <v>160</v>
      </c>
      <c r="J15" s="27">
        <v>160</v>
      </c>
      <c r="L15" s="5">
        <v>0</v>
      </c>
      <c r="M15" s="29">
        <v>158</v>
      </c>
      <c r="N15" s="29">
        <v>0</v>
      </c>
      <c r="O15" s="29">
        <v>0</v>
      </c>
      <c r="P15" s="29"/>
      <c r="Q15" s="29">
        <f t="shared" si="0"/>
        <v>2</v>
      </c>
    </row>
    <row r="16" spans="1:18" customFormat="1" ht="15" hidden="1" x14ac:dyDescent="0.25">
      <c r="A16" s="5">
        <v>12</v>
      </c>
      <c r="B16" s="5" t="s">
        <v>399</v>
      </c>
      <c r="C16" s="5" t="s">
        <v>42</v>
      </c>
      <c r="D16" s="5" t="s">
        <v>43</v>
      </c>
      <c r="E16" s="5" t="s">
        <v>401</v>
      </c>
      <c r="F16" s="5">
        <v>0</v>
      </c>
      <c r="G16" s="5">
        <v>88</v>
      </c>
      <c r="H16" s="26">
        <v>88</v>
      </c>
      <c r="J16" s="27">
        <v>88</v>
      </c>
      <c r="L16" s="5">
        <v>0</v>
      </c>
      <c r="M16" s="29">
        <v>88</v>
      </c>
      <c r="N16" s="29">
        <v>0</v>
      </c>
      <c r="O16" s="29">
        <v>0</v>
      </c>
      <c r="P16" s="29"/>
      <c r="Q16" s="29">
        <f t="shared" si="0"/>
        <v>0</v>
      </c>
    </row>
    <row r="17" spans="1:17" customFormat="1" ht="15" hidden="1" x14ac:dyDescent="0.25">
      <c r="A17" s="5">
        <v>13</v>
      </c>
      <c r="B17" s="5" t="s">
        <v>399</v>
      </c>
      <c r="C17" s="5" t="s">
        <v>44</v>
      </c>
      <c r="D17" s="5" t="s">
        <v>45</v>
      </c>
      <c r="E17" s="5" t="s">
        <v>402</v>
      </c>
      <c r="F17" s="5">
        <v>0</v>
      </c>
      <c r="G17" s="5">
        <v>68</v>
      </c>
      <c r="H17" s="26">
        <v>68</v>
      </c>
      <c r="J17" s="27">
        <v>68</v>
      </c>
      <c r="L17" s="5">
        <v>0</v>
      </c>
      <c r="M17" s="29">
        <v>68</v>
      </c>
      <c r="N17" s="29">
        <v>0</v>
      </c>
      <c r="O17" s="29">
        <v>0</v>
      </c>
      <c r="P17" s="29"/>
      <c r="Q17" s="29">
        <f t="shared" si="0"/>
        <v>0</v>
      </c>
    </row>
    <row r="18" spans="1:17" customFormat="1" ht="15" hidden="1" x14ac:dyDescent="0.25">
      <c r="A18" s="5">
        <v>14</v>
      </c>
      <c r="B18" s="5" t="s">
        <v>399</v>
      </c>
      <c r="C18" s="5" t="s">
        <v>184</v>
      </c>
      <c r="D18" s="5" t="s">
        <v>354</v>
      </c>
      <c r="E18" s="5" t="s">
        <v>353</v>
      </c>
      <c r="F18" s="5">
        <v>12</v>
      </c>
      <c r="G18" s="5">
        <v>0</v>
      </c>
      <c r="H18" s="26">
        <v>12</v>
      </c>
      <c r="J18" s="27">
        <v>12</v>
      </c>
      <c r="L18" s="5">
        <v>0</v>
      </c>
      <c r="M18" s="29">
        <v>12</v>
      </c>
      <c r="N18" s="29">
        <v>0</v>
      </c>
      <c r="O18" s="29">
        <v>0</v>
      </c>
      <c r="P18" s="29"/>
      <c r="Q18" s="29">
        <f t="shared" si="0"/>
        <v>0</v>
      </c>
    </row>
    <row r="19" spans="1:17" customFormat="1" ht="15" hidden="1" x14ac:dyDescent="0.25">
      <c r="A19" s="5">
        <v>15</v>
      </c>
      <c r="B19" s="5" t="s">
        <v>399</v>
      </c>
      <c r="C19" s="5" t="s">
        <v>46</v>
      </c>
      <c r="D19" s="5" t="s">
        <v>47</v>
      </c>
      <c r="E19" s="5" t="s">
        <v>403</v>
      </c>
      <c r="F19" s="5">
        <v>0</v>
      </c>
      <c r="G19" s="5">
        <v>24</v>
      </c>
      <c r="H19" s="26">
        <v>24</v>
      </c>
      <c r="J19" s="27">
        <v>24</v>
      </c>
      <c r="L19" s="5">
        <v>0</v>
      </c>
      <c r="M19" s="29">
        <v>24</v>
      </c>
      <c r="N19" s="29">
        <v>0</v>
      </c>
      <c r="O19" s="29">
        <v>0</v>
      </c>
      <c r="P19" s="29"/>
      <c r="Q19" s="29">
        <f t="shared" si="0"/>
        <v>0</v>
      </c>
    </row>
    <row r="20" spans="1:17" customFormat="1" ht="15" hidden="1" x14ac:dyDescent="0.25">
      <c r="A20" s="5">
        <v>16</v>
      </c>
      <c r="B20" s="5" t="s">
        <v>121</v>
      </c>
      <c r="C20" s="5" t="s">
        <v>55</v>
      </c>
      <c r="D20" s="5" t="s">
        <v>143</v>
      </c>
      <c r="E20" s="5" t="s">
        <v>383</v>
      </c>
      <c r="F20" s="5">
        <v>0</v>
      </c>
      <c r="G20" s="5">
        <v>8</v>
      </c>
      <c r="H20" s="26">
        <v>8</v>
      </c>
      <c r="J20" s="27">
        <v>8</v>
      </c>
      <c r="L20" s="5">
        <v>0</v>
      </c>
      <c r="M20" s="29">
        <v>12</v>
      </c>
      <c r="N20" s="29">
        <v>0</v>
      </c>
      <c r="O20" s="29">
        <v>0</v>
      </c>
      <c r="P20" s="29"/>
      <c r="Q20" s="29">
        <f t="shared" si="0"/>
        <v>-4</v>
      </c>
    </row>
    <row r="21" spans="1:17" customFormat="1" ht="15" hidden="1" x14ac:dyDescent="0.25">
      <c r="A21" s="5">
        <v>17</v>
      </c>
      <c r="B21" s="5" t="s">
        <v>121</v>
      </c>
      <c r="C21" s="5" t="s">
        <v>56</v>
      </c>
      <c r="D21" s="5" t="s">
        <v>144</v>
      </c>
      <c r="E21" s="5" t="s">
        <v>384</v>
      </c>
      <c r="F21" s="5">
        <v>0</v>
      </c>
      <c r="G21" s="5">
        <v>9</v>
      </c>
      <c r="H21" s="26">
        <v>9</v>
      </c>
      <c r="J21" s="27">
        <v>9</v>
      </c>
      <c r="L21" s="5">
        <v>0</v>
      </c>
      <c r="M21" s="29">
        <v>12</v>
      </c>
      <c r="N21" s="29">
        <v>0</v>
      </c>
      <c r="O21" s="29">
        <v>0</v>
      </c>
      <c r="P21" s="29"/>
      <c r="Q21" s="29">
        <f t="shared" si="0"/>
        <v>-3</v>
      </c>
    </row>
    <row r="22" spans="1:17" customFormat="1" ht="15" hidden="1" x14ac:dyDescent="0.25">
      <c r="A22" s="5">
        <v>18</v>
      </c>
      <c r="B22" s="5" t="s">
        <v>121</v>
      </c>
      <c r="C22" s="5" t="s">
        <v>61</v>
      </c>
      <c r="D22" s="5" t="s">
        <v>147</v>
      </c>
      <c r="E22" s="5" t="s">
        <v>385</v>
      </c>
      <c r="F22" s="5">
        <v>0</v>
      </c>
      <c r="G22" s="5">
        <v>6</v>
      </c>
      <c r="H22" s="26">
        <v>6</v>
      </c>
      <c r="J22" s="27">
        <v>6</v>
      </c>
      <c r="L22" s="5">
        <v>0</v>
      </c>
      <c r="M22" s="29">
        <v>6</v>
      </c>
      <c r="N22" s="29">
        <v>0</v>
      </c>
      <c r="O22" s="29">
        <v>0</v>
      </c>
      <c r="P22" s="29"/>
      <c r="Q22" s="29">
        <f t="shared" si="0"/>
        <v>0</v>
      </c>
    </row>
    <row r="23" spans="1:17" customFormat="1" ht="15" hidden="1" x14ac:dyDescent="0.25">
      <c r="A23" s="5">
        <v>19</v>
      </c>
      <c r="B23" s="5" t="s">
        <v>121</v>
      </c>
      <c r="C23" s="5" t="s">
        <v>59</v>
      </c>
      <c r="D23" s="3" t="s">
        <v>145</v>
      </c>
      <c r="E23" s="5" t="s">
        <v>386</v>
      </c>
      <c r="F23" s="5">
        <v>54</v>
      </c>
      <c r="G23" s="5">
        <v>54</v>
      </c>
      <c r="H23" s="26">
        <v>108</v>
      </c>
      <c r="J23" s="27">
        <v>108</v>
      </c>
      <c r="L23" s="5">
        <v>0</v>
      </c>
      <c r="M23" s="29">
        <v>108</v>
      </c>
      <c r="N23" s="29">
        <v>0</v>
      </c>
      <c r="O23" s="29">
        <v>0</v>
      </c>
      <c r="P23" s="29"/>
      <c r="Q23" s="29">
        <f t="shared" si="0"/>
        <v>0</v>
      </c>
    </row>
    <row r="24" spans="1:17" customFormat="1" ht="15" hidden="1" x14ac:dyDescent="0.25">
      <c r="A24" s="5">
        <v>20</v>
      </c>
      <c r="B24" s="5" t="s">
        <v>121</v>
      </c>
      <c r="C24" s="5" t="s">
        <v>359</v>
      </c>
      <c r="D24" s="3" t="s">
        <v>409</v>
      </c>
      <c r="E24" s="5" t="s">
        <v>386</v>
      </c>
      <c r="F24" s="5">
        <v>0</v>
      </c>
      <c r="G24" s="5">
        <v>0</v>
      </c>
      <c r="H24" s="26">
        <v>0</v>
      </c>
      <c r="J24" s="27">
        <v>0</v>
      </c>
      <c r="L24" s="5">
        <v>0</v>
      </c>
      <c r="M24" s="29">
        <v>0</v>
      </c>
      <c r="N24" s="29">
        <v>0</v>
      </c>
      <c r="O24" s="29">
        <v>0</v>
      </c>
      <c r="P24" s="29"/>
      <c r="Q24" s="29">
        <f t="shared" si="0"/>
        <v>0</v>
      </c>
    </row>
    <row r="25" spans="1:17" customFormat="1" ht="15" hidden="1" x14ac:dyDescent="0.25">
      <c r="A25" s="5">
        <v>21</v>
      </c>
      <c r="B25" s="5" t="s">
        <v>121</v>
      </c>
      <c r="C25" s="5" t="s">
        <v>60</v>
      </c>
      <c r="D25" s="5" t="s">
        <v>146</v>
      </c>
      <c r="E25" s="5" t="s">
        <v>386</v>
      </c>
      <c r="F25" s="5">
        <v>0</v>
      </c>
      <c r="G25" s="5">
        <v>12</v>
      </c>
      <c r="H25" s="26">
        <v>12</v>
      </c>
      <c r="J25" s="27">
        <v>12</v>
      </c>
      <c r="L25" s="5">
        <v>0</v>
      </c>
      <c r="M25" s="29">
        <v>12</v>
      </c>
      <c r="N25" s="29">
        <v>0</v>
      </c>
      <c r="O25" s="29">
        <v>0</v>
      </c>
      <c r="P25" s="29"/>
      <c r="Q25" s="29">
        <f t="shared" si="0"/>
        <v>0</v>
      </c>
    </row>
    <row r="26" spans="1:17" customFormat="1" ht="15" hidden="1" x14ac:dyDescent="0.25">
      <c r="A26" s="5">
        <v>22</v>
      </c>
      <c r="B26" s="5" t="s">
        <v>121</v>
      </c>
      <c r="C26" s="5" t="s">
        <v>361</v>
      </c>
      <c r="D26" s="5" t="s">
        <v>363</v>
      </c>
      <c r="E26" s="5" t="s">
        <v>387</v>
      </c>
      <c r="F26" s="5">
        <v>12</v>
      </c>
      <c r="G26" s="5">
        <v>0</v>
      </c>
      <c r="H26" s="26">
        <v>12</v>
      </c>
      <c r="J26" s="27">
        <v>12</v>
      </c>
      <c r="L26" s="5">
        <v>0</v>
      </c>
      <c r="M26" s="29">
        <v>12</v>
      </c>
      <c r="N26" s="29">
        <v>0</v>
      </c>
      <c r="O26" s="29">
        <v>0</v>
      </c>
      <c r="P26" s="29"/>
      <c r="Q26" s="29">
        <f t="shared" si="0"/>
        <v>0</v>
      </c>
    </row>
    <row r="27" spans="1:17" customFormat="1" ht="15" hidden="1" x14ac:dyDescent="0.25">
      <c r="A27" s="5">
        <v>23</v>
      </c>
      <c r="B27" s="5" t="s">
        <v>121</v>
      </c>
      <c r="C27" s="5" t="s">
        <v>364</v>
      </c>
      <c r="D27" s="5" t="s">
        <v>404</v>
      </c>
      <c r="E27" s="5" t="s">
        <v>387</v>
      </c>
      <c r="F27" s="5">
        <v>12</v>
      </c>
      <c r="G27" s="5">
        <v>0</v>
      </c>
      <c r="H27" s="26">
        <v>12</v>
      </c>
      <c r="J27" s="27">
        <v>12</v>
      </c>
      <c r="L27" s="5">
        <v>0</v>
      </c>
      <c r="M27" s="29">
        <v>12</v>
      </c>
      <c r="N27" s="29">
        <v>0</v>
      </c>
      <c r="O27" s="29">
        <v>0</v>
      </c>
      <c r="P27" s="29"/>
      <c r="Q27" s="29">
        <f t="shared" si="0"/>
        <v>0</v>
      </c>
    </row>
    <row r="28" spans="1:17" customFormat="1" ht="15" hidden="1" x14ac:dyDescent="0.25">
      <c r="A28" s="5">
        <v>24</v>
      </c>
      <c r="B28" s="5" t="s">
        <v>121</v>
      </c>
      <c r="C28" s="5" t="s">
        <v>62</v>
      </c>
      <c r="D28" s="5" t="s">
        <v>148</v>
      </c>
      <c r="E28" s="5" t="s">
        <v>387</v>
      </c>
      <c r="F28" s="5">
        <v>0</v>
      </c>
      <c r="G28" s="5">
        <v>34</v>
      </c>
      <c r="H28" s="26">
        <v>34</v>
      </c>
      <c r="J28" s="27">
        <v>34</v>
      </c>
      <c r="L28" s="5">
        <v>0</v>
      </c>
      <c r="M28" s="29">
        <v>36</v>
      </c>
      <c r="N28" s="29">
        <v>0</v>
      </c>
      <c r="O28" s="29">
        <v>0</v>
      </c>
      <c r="P28" s="29"/>
      <c r="Q28" s="29">
        <f t="shared" si="0"/>
        <v>-2</v>
      </c>
    </row>
    <row r="29" spans="1:17" customFormat="1" ht="15" hidden="1" x14ac:dyDescent="0.25">
      <c r="A29" s="5">
        <v>25</v>
      </c>
      <c r="B29" s="5" t="s">
        <v>121</v>
      </c>
      <c r="C29" s="5" t="s">
        <v>63</v>
      </c>
      <c r="D29" s="28" t="s">
        <v>149</v>
      </c>
      <c r="E29" s="5" t="s">
        <v>388</v>
      </c>
      <c r="F29" s="5">
        <v>6</v>
      </c>
      <c r="G29" s="5">
        <v>78</v>
      </c>
      <c r="H29" s="26">
        <v>84</v>
      </c>
      <c r="J29" s="27">
        <v>84</v>
      </c>
      <c r="L29" s="5">
        <v>0</v>
      </c>
      <c r="M29" s="29">
        <v>84</v>
      </c>
      <c r="N29" s="29">
        <v>0</v>
      </c>
      <c r="O29" s="29">
        <v>0</v>
      </c>
      <c r="P29" s="29"/>
      <c r="Q29" s="29">
        <f t="shared" si="0"/>
        <v>0</v>
      </c>
    </row>
    <row r="30" spans="1:17" customFormat="1" ht="15" hidden="1" x14ac:dyDescent="0.25">
      <c r="A30" s="5">
        <v>26</v>
      </c>
      <c r="B30" s="5" t="s">
        <v>121</v>
      </c>
      <c r="C30" s="5" t="s">
        <v>366</v>
      </c>
      <c r="D30" s="28" t="s">
        <v>149</v>
      </c>
      <c r="E30" s="5" t="s">
        <v>388</v>
      </c>
      <c r="F30" s="5">
        <v>0</v>
      </c>
      <c r="G30" s="5">
        <v>0</v>
      </c>
      <c r="H30" s="26">
        <v>0</v>
      </c>
      <c r="J30" s="27">
        <v>0</v>
      </c>
      <c r="L30" s="5">
        <v>0</v>
      </c>
      <c r="M30" s="29">
        <v>0</v>
      </c>
      <c r="N30" s="29">
        <v>0</v>
      </c>
      <c r="O30" s="29">
        <v>0</v>
      </c>
      <c r="P30" s="29"/>
      <c r="Q30" s="29">
        <f t="shared" si="0"/>
        <v>0</v>
      </c>
    </row>
    <row r="31" spans="1:17" customFormat="1" ht="15" hidden="1" x14ac:dyDescent="0.25">
      <c r="A31" s="5">
        <v>27</v>
      </c>
      <c r="B31" s="5" t="s">
        <v>121</v>
      </c>
      <c r="C31" s="5" t="s">
        <v>368</v>
      </c>
      <c r="D31" s="5" t="s">
        <v>405</v>
      </c>
      <c r="E31" s="5" t="s">
        <v>389</v>
      </c>
      <c r="F31" s="5">
        <v>1</v>
      </c>
      <c r="G31" s="5">
        <v>0</v>
      </c>
      <c r="H31" s="26">
        <v>1</v>
      </c>
      <c r="J31" s="27">
        <v>1</v>
      </c>
      <c r="L31" s="5">
        <v>0</v>
      </c>
      <c r="M31" s="29">
        <v>6</v>
      </c>
      <c r="N31" s="29">
        <v>0</v>
      </c>
      <c r="O31" s="29">
        <v>0</v>
      </c>
      <c r="P31" s="29"/>
      <c r="Q31" s="29">
        <f t="shared" si="0"/>
        <v>-5</v>
      </c>
    </row>
    <row r="32" spans="1:17" customFormat="1" ht="15" hidden="1" x14ac:dyDescent="0.25">
      <c r="A32" s="5">
        <v>28</v>
      </c>
      <c r="B32" s="5" t="s">
        <v>121</v>
      </c>
      <c r="C32" s="5" t="s">
        <v>64</v>
      </c>
      <c r="D32" s="5" t="s">
        <v>150</v>
      </c>
      <c r="E32" s="5" t="s">
        <v>389</v>
      </c>
      <c r="F32" s="5">
        <v>0</v>
      </c>
      <c r="G32" s="5">
        <v>90</v>
      </c>
      <c r="H32" s="26">
        <v>90</v>
      </c>
      <c r="J32" s="27">
        <v>90</v>
      </c>
      <c r="L32" s="5">
        <v>0</v>
      </c>
      <c r="M32" s="29">
        <v>90</v>
      </c>
      <c r="N32" s="29">
        <v>0</v>
      </c>
      <c r="O32" s="29">
        <v>0</v>
      </c>
      <c r="P32" s="29"/>
      <c r="Q32" s="29">
        <f t="shared" si="0"/>
        <v>0</v>
      </c>
    </row>
    <row r="33" spans="1:17" customFormat="1" ht="15" hidden="1" x14ac:dyDescent="0.25">
      <c r="A33" s="5">
        <v>29</v>
      </c>
      <c r="B33" s="5" t="s">
        <v>121</v>
      </c>
      <c r="C33" s="5" t="s">
        <v>65</v>
      </c>
      <c r="D33" s="5" t="s">
        <v>406</v>
      </c>
      <c r="E33" s="5" t="s">
        <v>389</v>
      </c>
      <c r="F33" s="5">
        <v>0</v>
      </c>
      <c r="G33" s="5">
        <v>6</v>
      </c>
      <c r="H33" s="26">
        <v>6</v>
      </c>
      <c r="J33" s="27">
        <v>6</v>
      </c>
      <c r="L33" s="5">
        <v>0</v>
      </c>
      <c r="M33" s="29">
        <v>6</v>
      </c>
      <c r="N33" s="29">
        <v>0</v>
      </c>
      <c r="O33" s="29">
        <v>0</v>
      </c>
      <c r="P33" s="29"/>
      <c r="Q33" s="29">
        <f t="shared" si="0"/>
        <v>0</v>
      </c>
    </row>
    <row r="34" spans="1:17" customFormat="1" ht="15" hidden="1" x14ac:dyDescent="0.25">
      <c r="A34" s="5">
        <v>30</v>
      </c>
      <c r="B34" s="5" t="s">
        <v>121</v>
      </c>
      <c r="C34" s="5" t="s">
        <v>67</v>
      </c>
      <c r="D34" s="5" t="s">
        <v>151</v>
      </c>
      <c r="E34" s="5" t="s">
        <v>390</v>
      </c>
      <c r="F34" s="5">
        <v>0</v>
      </c>
      <c r="G34" s="5">
        <v>30</v>
      </c>
      <c r="H34" s="26">
        <v>30</v>
      </c>
      <c r="J34" s="27">
        <v>30</v>
      </c>
      <c r="L34" s="5">
        <v>0</v>
      </c>
      <c r="M34" s="29">
        <v>30</v>
      </c>
      <c r="N34" s="29">
        <v>0</v>
      </c>
      <c r="O34" s="29">
        <v>0</v>
      </c>
      <c r="P34" s="29"/>
      <c r="Q34" s="29">
        <f t="shared" si="0"/>
        <v>0</v>
      </c>
    </row>
    <row r="35" spans="1:17" customFormat="1" ht="15" hidden="1" x14ac:dyDescent="0.25">
      <c r="A35" s="5">
        <v>31</v>
      </c>
      <c r="B35" s="5" t="s">
        <v>121</v>
      </c>
      <c r="C35" s="5" t="s">
        <v>52</v>
      </c>
      <c r="D35" s="5" t="s">
        <v>128</v>
      </c>
      <c r="E35" s="5" t="s">
        <v>391</v>
      </c>
      <c r="F35" s="5">
        <v>0</v>
      </c>
      <c r="G35" s="5">
        <v>24</v>
      </c>
      <c r="H35" s="26">
        <v>24</v>
      </c>
      <c r="J35" s="27">
        <v>24</v>
      </c>
      <c r="L35" s="5">
        <v>0</v>
      </c>
      <c r="M35" s="29">
        <v>24</v>
      </c>
      <c r="N35" s="29">
        <v>0</v>
      </c>
      <c r="O35" s="29">
        <v>0</v>
      </c>
      <c r="P35" s="29"/>
      <c r="Q35" s="29">
        <f t="shared" si="0"/>
        <v>0</v>
      </c>
    </row>
    <row r="36" spans="1:17" customFormat="1" ht="15" hidden="1" x14ac:dyDescent="0.25">
      <c r="A36" s="5">
        <v>32</v>
      </c>
      <c r="B36" s="5" t="s">
        <v>121</v>
      </c>
      <c r="C36" s="5" t="s">
        <v>53</v>
      </c>
      <c r="D36" s="5" t="s">
        <v>129</v>
      </c>
      <c r="E36" s="5" t="s">
        <v>392</v>
      </c>
      <c r="F36" s="5">
        <v>0</v>
      </c>
      <c r="G36" s="5">
        <v>10</v>
      </c>
      <c r="H36" s="26">
        <v>10</v>
      </c>
      <c r="J36" s="27">
        <v>10</v>
      </c>
      <c r="L36" s="5">
        <v>0</v>
      </c>
      <c r="M36" s="29">
        <v>12</v>
      </c>
      <c r="N36" s="29">
        <v>0</v>
      </c>
      <c r="O36" s="29">
        <v>0</v>
      </c>
      <c r="P36" s="29"/>
      <c r="Q36" s="29">
        <f t="shared" si="0"/>
        <v>-2</v>
      </c>
    </row>
    <row r="37" spans="1:17" customFormat="1" ht="15" hidden="1" x14ac:dyDescent="0.25">
      <c r="A37" s="5">
        <v>33</v>
      </c>
      <c r="B37" s="5" t="s">
        <v>121</v>
      </c>
      <c r="C37" s="5" t="s">
        <v>370</v>
      </c>
      <c r="D37" s="5" t="s">
        <v>407</v>
      </c>
      <c r="E37" s="5" t="s">
        <v>392</v>
      </c>
      <c r="F37" s="5">
        <v>1</v>
      </c>
      <c r="G37" s="5">
        <v>0</v>
      </c>
      <c r="H37" s="26">
        <v>1</v>
      </c>
      <c r="J37" s="27">
        <v>1</v>
      </c>
      <c r="L37" s="5">
        <v>0</v>
      </c>
      <c r="M37" s="29">
        <v>6</v>
      </c>
      <c r="N37" s="29">
        <v>0</v>
      </c>
      <c r="O37" s="29">
        <v>0</v>
      </c>
      <c r="P37" s="29"/>
      <c r="Q37" s="29">
        <f t="shared" si="0"/>
        <v>-5</v>
      </c>
    </row>
    <row r="38" spans="1:17" customFormat="1" ht="15" hidden="1" x14ac:dyDescent="0.25">
      <c r="A38" s="5">
        <v>34</v>
      </c>
      <c r="B38" s="5" t="s">
        <v>121</v>
      </c>
      <c r="C38" s="5" t="s">
        <v>54</v>
      </c>
      <c r="D38" s="5" t="s">
        <v>142</v>
      </c>
      <c r="E38" s="5" t="s">
        <v>393</v>
      </c>
      <c r="F38" s="5">
        <v>0</v>
      </c>
      <c r="G38" s="5">
        <v>6</v>
      </c>
      <c r="H38" s="26">
        <v>6</v>
      </c>
      <c r="J38" s="27">
        <v>6</v>
      </c>
      <c r="L38" s="5">
        <v>0</v>
      </c>
      <c r="M38" s="29">
        <v>7</v>
      </c>
      <c r="N38" s="29">
        <v>0</v>
      </c>
      <c r="O38" s="29">
        <v>0</v>
      </c>
      <c r="P38" s="29"/>
      <c r="Q38" s="29">
        <f t="shared" si="0"/>
        <v>-1</v>
      </c>
    </row>
    <row r="39" spans="1:17" customFormat="1" ht="15" hidden="1" x14ac:dyDescent="0.25">
      <c r="A39" s="5">
        <v>35</v>
      </c>
      <c r="B39" s="5" t="s">
        <v>121</v>
      </c>
      <c r="C39" s="5" t="s">
        <v>127</v>
      </c>
      <c r="D39" s="5" t="s">
        <v>408</v>
      </c>
      <c r="E39" s="5" t="s">
        <v>394</v>
      </c>
      <c r="F39" s="5">
        <v>0</v>
      </c>
      <c r="G39" s="5">
        <v>62</v>
      </c>
      <c r="H39" s="26">
        <v>62</v>
      </c>
      <c r="J39" s="27">
        <v>62</v>
      </c>
      <c r="L39" s="5">
        <v>0</v>
      </c>
      <c r="M39" s="29">
        <v>66</v>
      </c>
      <c r="N39" s="29">
        <v>0</v>
      </c>
      <c r="O39" s="29">
        <v>0</v>
      </c>
      <c r="P39" s="29"/>
      <c r="Q39" s="29">
        <f t="shared" si="0"/>
        <v>-4</v>
      </c>
    </row>
    <row r="40" spans="1:17" customFormat="1" ht="15" hidden="1" x14ac:dyDescent="0.25">
      <c r="A40" s="5">
        <v>36</v>
      </c>
      <c r="B40" s="5" t="s">
        <v>121</v>
      </c>
      <c r="C40" s="5" t="s">
        <v>57</v>
      </c>
      <c r="D40" s="5" t="s">
        <v>58</v>
      </c>
      <c r="E40" s="5" t="s">
        <v>384</v>
      </c>
      <c r="F40" s="5">
        <v>0</v>
      </c>
      <c r="G40" s="5">
        <v>8</v>
      </c>
      <c r="H40" s="26">
        <v>8</v>
      </c>
      <c r="J40" s="27">
        <v>8</v>
      </c>
      <c r="L40" s="5">
        <v>0</v>
      </c>
      <c r="M40" s="29">
        <v>10.6</v>
      </c>
      <c r="N40" s="29">
        <v>0</v>
      </c>
      <c r="O40" s="29">
        <v>0</v>
      </c>
      <c r="P40" s="29"/>
      <c r="Q40" s="29">
        <f t="shared" si="0"/>
        <v>-2.5999999999999996</v>
      </c>
    </row>
    <row r="41" spans="1:17" customFormat="1" ht="15" hidden="1" x14ac:dyDescent="0.25">
      <c r="A41" s="5">
        <v>37</v>
      </c>
      <c r="B41" s="5" t="s">
        <v>123</v>
      </c>
      <c r="C41" s="5" t="s">
        <v>130</v>
      </c>
      <c r="D41" s="5" t="s">
        <v>131</v>
      </c>
      <c r="E41" s="5" t="s">
        <v>395</v>
      </c>
      <c r="F41" s="5">
        <v>0</v>
      </c>
      <c r="G41" s="5">
        <v>9</v>
      </c>
      <c r="H41" s="26">
        <v>9</v>
      </c>
      <c r="J41" s="27">
        <v>9</v>
      </c>
      <c r="L41" s="5">
        <v>0</v>
      </c>
      <c r="M41" s="29">
        <v>0</v>
      </c>
      <c r="N41" s="5">
        <v>9</v>
      </c>
      <c r="O41" s="29">
        <v>0</v>
      </c>
      <c r="P41" s="29"/>
      <c r="Q41" s="29">
        <f t="shared" si="0"/>
        <v>0</v>
      </c>
    </row>
    <row r="42" spans="1:17" customFormat="1" ht="15" hidden="1" x14ac:dyDescent="0.25">
      <c r="A42" s="5">
        <v>38</v>
      </c>
      <c r="B42" s="5" t="s">
        <v>123</v>
      </c>
      <c r="C42" s="5" t="s">
        <v>70</v>
      </c>
      <c r="D42" s="5" t="s">
        <v>373</v>
      </c>
      <c r="E42" s="5" t="s">
        <v>372</v>
      </c>
      <c r="F42" s="5">
        <v>24</v>
      </c>
      <c r="G42" s="5">
        <v>140</v>
      </c>
      <c r="H42" s="26">
        <v>164</v>
      </c>
      <c r="J42" s="27">
        <f>164-164</f>
        <v>0</v>
      </c>
      <c r="L42" s="5">
        <v>0</v>
      </c>
      <c r="M42" s="29">
        <v>0</v>
      </c>
      <c r="N42" s="29">
        <v>0</v>
      </c>
      <c r="O42" s="29">
        <v>0</v>
      </c>
      <c r="P42" s="29"/>
      <c r="Q42" s="29">
        <f t="shared" si="0"/>
        <v>0</v>
      </c>
    </row>
    <row r="43" spans="1:17" customFormat="1" ht="15" hidden="1" x14ac:dyDescent="0.25">
      <c r="A43" s="5">
        <v>39</v>
      </c>
      <c r="B43" s="5" t="s">
        <v>123</v>
      </c>
      <c r="C43" s="5" t="s">
        <v>72</v>
      </c>
      <c r="D43" s="5" t="s">
        <v>73</v>
      </c>
      <c r="E43" s="5" t="s">
        <v>396</v>
      </c>
      <c r="F43" s="5">
        <v>0</v>
      </c>
      <c r="G43" s="5">
        <v>9</v>
      </c>
      <c r="H43" s="26">
        <v>9</v>
      </c>
      <c r="J43" s="27">
        <v>9</v>
      </c>
      <c r="L43" s="5">
        <v>0</v>
      </c>
      <c r="M43" s="29">
        <v>0</v>
      </c>
      <c r="N43" s="5">
        <v>9</v>
      </c>
      <c r="O43" s="29">
        <v>0</v>
      </c>
      <c r="P43" s="29"/>
      <c r="Q43" s="29">
        <f t="shared" si="0"/>
        <v>0</v>
      </c>
    </row>
    <row r="44" spans="1:17" customFormat="1" ht="15" hidden="1" x14ac:dyDescent="0.25">
      <c r="A44" s="5">
        <v>40</v>
      </c>
      <c r="B44" s="5" t="s">
        <v>123</v>
      </c>
      <c r="C44" s="5" t="s">
        <v>78</v>
      </c>
      <c r="D44" s="5" t="s">
        <v>79</v>
      </c>
      <c r="E44" s="5" t="s">
        <v>397</v>
      </c>
      <c r="F44" s="5">
        <v>0</v>
      </c>
      <c r="G44" s="5">
        <v>72</v>
      </c>
      <c r="H44" s="26">
        <v>72</v>
      </c>
      <c r="J44" s="27">
        <f>72-8</f>
        <v>64</v>
      </c>
      <c r="L44" s="5">
        <v>0</v>
      </c>
      <c r="M44" s="29">
        <v>0</v>
      </c>
      <c r="N44" s="5">
        <v>72</v>
      </c>
      <c r="O44" s="29">
        <v>0</v>
      </c>
      <c r="P44" s="29"/>
      <c r="Q44" s="29">
        <f t="shared" si="0"/>
        <v>-8</v>
      </c>
    </row>
    <row r="45" spans="1:17" customFormat="1" ht="15" hidden="1" x14ac:dyDescent="0.25">
      <c r="A45" s="5">
        <v>41</v>
      </c>
      <c r="B45" s="5" t="s">
        <v>123</v>
      </c>
      <c r="C45" s="5" t="s">
        <v>80</v>
      </c>
      <c r="D45" s="5" t="s">
        <v>81</v>
      </c>
      <c r="E45" s="5" t="s">
        <v>398</v>
      </c>
      <c r="F45" s="5">
        <v>0</v>
      </c>
      <c r="G45" s="5">
        <v>27</v>
      </c>
      <c r="H45" s="26">
        <v>27</v>
      </c>
      <c r="J45" s="27">
        <f>27-9</f>
        <v>18</v>
      </c>
      <c r="L45" s="5">
        <v>0</v>
      </c>
      <c r="M45" s="29">
        <v>0</v>
      </c>
      <c r="N45" s="29">
        <v>18</v>
      </c>
      <c r="O45" s="29">
        <v>0</v>
      </c>
      <c r="P45" s="29"/>
      <c r="Q45" s="29">
        <f t="shared" si="0"/>
        <v>0</v>
      </c>
    </row>
    <row r="46" spans="1:17" customFormat="1" ht="15" hidden="1" x14ac:dyDescent="0.25">
      <c r="A46" s="5">
        <v>42</v>
      </c>
      <c r="B46" s="5" t="s">
        <v>123</v>
      </c>
      <c r="C46" s="5" t="s">
        <v>68</v>
      </c>
      <c r="D46" s="5" t="s">
        <v>69</v>
      </c>
      <c r="E46" s="5" t="s">
        <v>396</v>
      </c>
      <c r="F46" s="5">
        <v>0</v>
      </c>
      <c r="G46" s="5">
        <v>6</v>
      </c>
      <c r="H46" s="26">
        <v>6</v>
      </c>
      <c r="J46" s="27">
        <v>6</v>
      </c>
      <c r="L46" s="5">
        <v>0</v>
      </c>
      <c r="M46" s="29">
        <v>0</v>
      </c>
      <c r="N46" s="5">
        <v>0</v>
      </c>
      <c r="O46" s="29">
        <v>9</v>
      </c>
      <c r="P46" s="29"/>
      <c r="Q46" s="29">
        <f t="shared" si="0"/>
        <v>-3</v>
      </c>
    </row>
    <row r="47" spans="1:17" customFormat="1" ht="15" hidden="1" x14ac:dyDescent="0.25">
      <c r="A47" s="5">
        <v>43</v>
      </c>
      <c r="B47" s="5" t="s">
        <v>123</v>
      </c>
      <c r="C47" s="5" t="s">
        <v>76</v>
      </c>
      <c r="D47" s="5" t="s">
        <v>77</v>
      </c>
      <c r="E47" s="5" t="s">
        <v>397</v>
      </c>
      <c r="F47" s="5">
        <v>0</v>
      </c>
      <c r="G47" s="5">
        <v>9</v>
      </c>
      <c r="H47" s="26">
        <v>9</v>
      </c>
      <c r="J47" s="27">
        <v>9</v>
      </c>
      <c r="L47" s="5">
        <v>0</v>
      </c>
      <c r="M47" s="29">
        <v>0</v>
      </c>
      <c r="N47" s="29">
        <v>0</v>
      </c>
      <c r="O47" s="29">
        <v>0</v>
      </c>
      <c r="P47" s="29"/>
      <c r="Q47" s="29">
        <f t="shared" si="0"/>
        <v>9</v>
      </c>
    </row>
    <row r="48" spans="1:17" customFormat="1" ht="15" hidden="1" x14ac:dyDescent="0.25">
      <c r="A48" s="5">
        <v>44</v>
      </c>
      <c r="B48" s="5" t="s">
        <v>123</v>
      </c>
      <c r="C48" s="5" t="s">
        <v>74</v>
      </c>
      <c r="D48" s="5" t="s">
        <v>75</v>
      </c>
      <c r="E48" s="5" t="s">
        <v>396</v>
      </c>
      <c r="F48" s="5">
        <v>0</v>
      </c>
      <c r="G48" s="5">
        <v>2</v>
      </c>
      <c r="H48" s="26">
        <v>2</v>
      </c>
      <c r="J48" s="27">
        <v>2</v>
      </c>
      <c r="L48" s="5">
        <v>0</v>
      </c>
      <c r="M48" s="29">
        <v>0</v>
      </c>
      <c r="N48" s="5">
        <v>2</v>
      </c>
      <c r="O48" s="29">
        <v>0</v>
      </c>
      <c r="P48" s="29"/>
      <c r="Q48" s="29">
        <f t="shared" si="0"/>
        <v>0</v>
      </c>
    </row>
    <row r="49" spans="1:18" customFormat="1" ht="15" hidden="1" x14ac:dyDescent="0.25">
      <c r="A49" s="5">
        <v>45</v>
      </c>
      <c r="B49" s="5" t="s">
        <v>123</v>
      </c>
      <c r="C49" s="5" t="s">
        <v>82</v>
      </c>
      <c r="D49" s="5" t="s">
        <v>152</v>
      </c>
      <c r="E49" s="5" t="s">
        <v>395</v>
      </c>
      <c r="F49" s="5">
        <v>0</v>
      </c>
      <c r="G49" s="5">
        <v>4</v>
      </c>
      <c r="H49" s="26">
        <v>4</v>
      </c>
      <c r="J49" s="27">
        <v>4</v>
      </c>
      <c r="L49" s="5">
        <v>0</v>
      </c>
      <c r="M49" s="29">
        <v>0</v>
      </c>
      <c r="N49" s="5">
        <v>4</v>
      </c>
      <c r="O49" s="29">
        <v>0</v>
      </c>
      <c r="P49" s="29"/>
      <c r="Q49" s="29">
        <f t="shared" si="0"/>
        <v>0</v>
      </c>
    </row>
    <row r="50" spans="1:18" customFormat="1" ht="15" hidden="1" x14ac:dyDescent="0.25">
      <c r="A50" s="5">
        <v>46</v>
      </c>
      <c r="B50" s="5" t="s">
        <v>124</v>
      </c>
      <c r="C50" s="5" t="s">
        <v>87</v>
      </c>
      <c r="D50" s="5" t="s">
        <v>88</v>
      </c>
      <c r="E50" s="5"/>
      <c r="F50" s="5">
        <v>3</v>
      </c>
      <c r="G50" s="5">
        <v>2</v>
      </c>
      <c r="H50" s="26">
        <v>5</v>
      </c>
      <c r="J50" s="27">
        <v>5</v>
      </c>
      <c r="L50" s="5">
        <v>0</v>
      </c>
      <c r="M50" s="29">
        <v>5</v>
      </c>
      <c r="N50" s="29">
        <v>0</v>
      </c>
      <c r="O50" s="29">
        <v>0</v>
      </c>
      <c r="P50" s="29"/>
      <c r="Q50" s="29">
        <f t="shared" si="0"/>
        <v>0</v>
      </c>
    </row>
    <row r="51" spans="1:18" customFormat="1" ht="15" hidden="1" x14ac:dyDescent="0.25">
      <c r="A51" s="5">
        <v>47</v>
      </c>
      <c r="B51" s="5" t="s">
        <v>124</v>
      </c>
      <c r="C51" s="5" t="s">
        <v>90</v>
      </c>
      <c r="D51" s="5" t="s">
        <v>91</v>
      </c>
      <c r="E51" s="5"/>
      <c r="F51" s="5">
        <v>0</v>
      </c>
      <c r="G51" s="5">
        <v>1</v>
      </c>
      <c r="H51" s="26">
        <v>1</v>
      </c>
      <c r="J51" s="27">
        <v>1</v>
      </c>
      <c r="L51" s="5">
        <v>0</v>
      </c>
      <c r="M51" s="29">
        <v>1</v>
      </c>
      <c r="N51" s="29">
        <v>0</v>
      </c>
      <c r="O51" s="29">
        <v>0</v>
      </c>
      <c r="P51" s="29"/>
      <c r="Q51" s="29">
        <f t="shared" si="0"/>
        <v>0</v>
      </c>
    </row>
    <row r="52" spans="1:18" customFormat="1" ht="15" hidden="1" x14ac:dyDescent="0.25">
      <c r="A52" s="5">
        <v>48</v>
      </c>
      <c r="B52" s="5" t="s">
        <v>124</v>
      </c>
      <c r="C52" s="5" t="s">
        <v>89</v>
      </c>
      <c r="D52" s="5" t="s">
        <v>166</v>
      </c>
      <c r="E52" s="5"/>
      <c r="F52" s="5">
        <v>0</v>
      </c>
      <c r="G52" s="5">
        <v>14</v>
      </c>
      <c r="H52" s="26">
        <v>14</v>
      </c>
      <c r="J52" s="27">
        <v>14</v>
      </c>
      <c r="L52" s="5">
        <v>0</v>
      </c>
      <c r="M52" s="29">
        <v>14</v>
      </c>
      <c r="N52" s="29">
        <v>0</v>
      </c>
      <c r="O52" s="29">
        <v>0</v>
      </c>
      <c r="P52" s="29"/>
      <c r="Q52" s="29">
        <f t="shared" si="0"/>
        <v>0</v>
      </c>
    </row>
    <row r="53" spans="1:18" customFormat="1" ht="15" hidden="1" x14ac:dyDescent="0.25">
      <c r="A53" s="5">
        <v>49</v>
      </c>
      <c r="B53" s="5" t="s">
        <v>124</v>
      </c>
      <c r="C53" s="5" t="s">
        <v>84</v>
      </c>
      <c r="D53" s="5" t="s">
        <v>154</v>
      </c>
      <c r="E53" s="5"/>
      <c r="F53" s="5">
        <v>0</v>
      </c>
      <c r="G53" s="5">
        <v>44</v>
      </c>
      <c r="H53" s="26">
        <v>44</v>
      </c>
      <c r="J53" s="27">
        <v>44</v>
      </c>
      <c r="L53" s="5">
        <v>0</v>
      </c>
      <c r="M53" s="29">
        <v>44</v>
      </c>
      <c r="N53" s="29">
        <v>0</v>
      </c>
      <c r="O53" s="29">
        <v>0</v>
      </c>
      <c r="P53" s="29"/>
      <c r="Q53" s="29">
        <f t="shared" si="0"/>
        <v>0</v>
      </c>
    </row>
    <row r="54" spans="1:18" customFormat="1" ht="15" hidden="1" x14ac:dyDescent="0.25">
      <c r="A54" s="5">
        <v>50</v>
      </c>
      <c r="B54" s="5" t="s">
        <v>124</v>
      </c>
      <c r="C54" s="5" t="s">
        <v>83</v>
      </c>
      <c r="D54" s="5" t="s">
        <v>153</v>
      </c>
      <c r="E54" s="5"/>
      <c r="F54" s="5">
        <v>0</v>
      </c>
      <c r="G54" s="5">
        <v>24</v>
      </c>
      <c r="H54" s="26">
        <v>24</v>
      </c>
      <c r="J54" s="27">
        <v>24</v>
      </c>
      <c r="L54" s="5">
        <v>0</v>
      </c>
      <c r="M54" s="29">
        <v>24</v>
      </c>
      <c r="N54" s="29">
        <v>0</v>
      </c>
      <c r="O54" s="29">
        <v>0</v>
      </c>
      <c r="P54" s="29"/>
      <c r="Q54" s="29">
        <f t="shared" si="0"/>
        <v>0</v>
      </c>
    </row>
    <row r="55" spans="1:18" customFormat="1" ht="15" hidden="1" x14ac:dyDescent="0.25">
      <c r="A55" s="5">
        <v>51</v>
      </c>
      <c r="B55" s="5" t="s">
        <v>124</v>
      </c>
      <c r="C55" s="5" t="s">
        <v>85</v>
      </c>
      <c r="D55" s="5" t="s">
        <v>155</v>
      </c>
      <c r="E55" s="5"/>
      <c r="F55" s="5">
        <v>0</v>
      </c>
      <c r="G55" s="5">
        <v>3</v>
      </c>
      <c r="H55" s="26">
        <v>3</v>
      </c>
      <c r="J55" s="27">
        <v>3</v>
      </c>
      <c r="L55" s="5">
        <v>0</v>
      </c>
      <c r="M55" s="29">
        <v>3</v>
      </c>
      <c r="N55" s="29">
        <v>0</v>
      </c>
      <c r="O55" s="29">
        <v>0</v>
      </c>
      <c r="P55" s="29"/>
      <c r="Q55" s="29">
        <f t="shared" si="0"/>
        <v>0</v>
      </c>
    </row>
    <row r="56" spans="1:18" x14ac:dyDescent="0.3">
      <c r="A56" s="38">
        <v>52</v>
      </c>
      <c r="B56" s="38" t="s">
        <v>114</v>
      </c>
      <c r="C56" s="38" t="s">
        <v>99</v>
      </c>
      <c r="D56" s="38" t="s">
        <v>158</v>
      </c>
      <c r="E56" s="38"/>
      <c r="F56" s="38">
        <v>0</v>
      </c>
      <c r="G56" s="38">
        <v>6</v>
      </c>
      <c r="H56" s="38">
        <v>6</v>
      </c>
      <c r="J56" s="42">
        <v>6</v>
      </c>
      <c r="L56" s="5">
        <v>0</v>
      </c>
      <c r="M56" s="29">
        <v>0</v>
      </c>
      <c r="N56" s="29">
        <v>0</v>
      </c>
      <c r="O56" s="29">
        <v>0</v>
      </c>
      <c r="P56" s="43">
        <v>6</v>
      </c>
      <c r="Q56" s="29">
        <f t="shared" ref="Q56:Q71" si="1">J56-SUM(L56:P56)</f>
        <v>0</v>
      </c>
      <c r="R56" s="39">
        <f>J56-P56</f>
        <v>0</v>
      </c>
    </row>
    <row r="57" spans="1:18" x14ac:dyDescent="0.3">
      <c r="A57" s="38">
        <v>53</v>
      </c>
      <c r="B57" s="38" t="s">
        <v>114</v>
      </c>
      <c r="C57" s="38" t="s">
        <v>101</v>
      </c>
      <c r="D57" s="38" t="s">
        <v>159</v>
      </c>
      <c r="E57" s="38"/>
      <c r="F57" s="38">
        <v>0</v>
      </c>
      <c r="G57" s="38">
        <v>190</v>
      </c>
      <c r="H57" s="38">
        <v>190</v>
      </c>
      <c r="J57" s="42">
        <v>190</v>
      </c>
      <c r="L57" s="5">
        <v>0</v>
      </c>
      <c r="M57" s="29">
        <v>0</v>
      </c>
      <c r="N57" s="29">
        <v>0</v>
      </c>
      <c r="O57" s="29">
        <v>0</v>
      </c>
      <c r="P57" s="43">
        <v>190</v>
      </c>
      <c r="Q57" s="29">
        <f t="shared" si="1"/>
        <v>0</v>
      </c>
      <c r="R57" s="39">
        <f t="shared" ref="R57:R71" si="2">J57-P57</f>
        <v>0</v>
      </c>
    </row>
    <row r="58" spans="1:18" x14ac:dyDescent="0.3">
      <c r="A58" s="38">
        <v>54</v>
      </c>
      <c r="B58" s="38" t="s">
        <v>114</v>
      </c>
      <c r="C58" s="38" t="s">
        <v>102</v>
      </c>
      <c r="D58" s="38" t="s">
        <v>159</v>
      </c>
      <c r="E58" s="38"/>
      <c r="F58" s="38">
        <v>0</v>
      </c>
      <c r="G58" s="38">
        <v>4</v>
      </c>
      <c r="H58" s="38">
        <v>4</v>
      </c>
      <c r="J58" s="42">
        <v>4</v>
      </c>
      <c r="L58" s="5">
        <v>0</v>
      </c>
      <c r="M58" s="29">
        <v>0</v>
      </c>
      <c r="N58" s="29">
        <v>0</v>
      </c>
      <c r="O58" s="29">
        <v>0</v>
      </c>
      <c r="P58" s="43">
        <v>4</v>
      </c>
      <c r="Q58" s="29">
        <f t="shared" si="1"/>
        <v>0</v>
      </c>
      <c r="R58" s="39">
        <f t="shared" si="2"/>
        <v>0</v>
      </c>
    </row>
    <row r="59" spans="1:18" x14ac:dyDescent="0.3">
      <c r="A59" s="38">
        <v>55</v>
      </c>
      <c r="B59" s="38" t="s">
        <v>114</v>
      </c>
      <c r="C59" s="38" t="s">
        <v>104</v>
      </c>
      <c r="D59" s="38" t="s">
        <v>161</v>
      </c>
      <c r="E59" s="38"/>
      <c r="F59" s="38">
        <v>0</v>
      </c>
      <c r="G59" s="38">
        <v>54</v>
      </c>
      <c r="H59" s="38">
        <v>54</v>
      </c>
      <c r="J59" s="42">
        <v>54</v>
      </c>
      <c r="L59" s="5">
        <v>0</v>
      </c>
      <c r="M59" s="29">
        <v>0</v>
      </c>
      <c r="N59" s="29">
        <v>0</v>
      </c>
      <c r="O59" s="29">
        <v>0</v>
      </c>
      <c r="P59" s="43">
        <v>54</v>
      </c>
      <c r="Q59" s="29">
        <f t="shared" si="1"/>
        <v>0</v>
      </c>
      <c r="R59" s="39">
        <f t="shared" si="2"/>
        <v>0</v>
      </c>
    </row>
    <row r="60" spans="1:18" x14ac:dyDescent="0.3">
      <c r="A60" s="38">
        <v>56</v>
      </c>
      <c r="B60" s="38" t="s">
        <v>114</v>
      </c>
      <c r="C60" s="38" t="s">
        <v>106</v>
      </c>
      <c r="D60" s="38" t="s">
        <v>162</v>
      </c>
      <c r="E60" s="38"/>
      <c r="F60" s="38">
        <v>0</v>
      </c>
      <c r="G60" s="38">
        <v>54</v>
      </c>
      <c r="H60" s="38">
        <v>54</v>
      </c>
      <c r="J60" s="42">
        <v>54</v>
      </c>
      <c r="L60" s="5">
        <v>0</v>
      </c>
      <c r="M60" s="29">
        <v>0</v>
      </c>
      <c r="N60" s="29">
        <v>0</v>
      </c>
      <c r="O60" s="29">
        <v>0</v>
      </c>
      <c r="P60" s="43">
        <v>54</v>
      </c>
      <c r="Q60" s="29">
        <f t="shared" si="1"/>
        <v>0</v>
      </c>
      <c r="R60" s="39">
        <f t="shared" si="2"/>
        <v>0</v>
      </c>
    </row>
    <row r="61" spans="1:18" x14ac:dyDescent="0.3">
      <c r="A61" s="38">
        <v>57</v>
      </c>
      <c r="B61" s="38" t="s">
        <v>114</v>
      </c>
      <c r="C61" s="38" t="s">
        <v>108</v>
      </c>
      <c r="D61" s="38" t="s">
        <v>164</v>
      </c>
      <c r="E61" s="38"/>
      <c r="F61" s="38">
        <v>0</v>
      </c>
      <c r="G61" s="38">
        <v>12</v>
      </c>
      <c r="H61" s="38">
        <v>12</v>
      </c>
      <c r="J61" s="42">
        <v>12</v>
      </c>
      <c r="L61" s="5">
        <v>0</v>
      </c>
      <c r="M61" s="29">
        <v>0</v>
      </c>
      <c r="N61" s="29">
        <v>0</v>
      </c>
      <c r="O61" s="29">
        <v>0</v>
      </c>
      <c r="P61" s="43">
        <v>12</v>
      </c>
      <c r="Q61" s="29">
        <f t="shared" si="1"/>
        <v>0</v>
      </c>
      <c r="R61" s="39">
        <f t="shared" si="2"/>
        <v>0</v>
      </c>
    </row>
    <row r="62" spans="1:18" x14ac:dyDescent="0.3">
      <c r="A62" s="38">
        <v>58</v>
      </c>
      <c r="B62" s="38" t="s">
        <v>114</v>
      </c>
      <c r="C62" s="38" t="s">
        <v>95</v>
      </c>
      <c r="D62" s="38" t="s">
        <v>132</v>
      </c>
      <c r="E62" s="38"/>
      <c r="F62" s="38">
        <v>0</v>
      </c>
      <c r="G62" s="38">
        <v>10</v>
      </c>
      <c r="H62" s="38">
        <v>10</v>
      </c>
      <c r="J62" s="42">
        <v>10</v>
      </c>
      <c r="L62" s="5">
        <v>0</v>
      </c>
      <c r="M62" s="29">
        <v>0</v>
      </c>
      <c r="N62" s="29">
        <v>0</v>
      </c>
      <c r="O62" s="29">
        <v>0</v>
      </c>
      <c r="P62" s="43">
        <v>10</v>
      </c>
      <c r="Q62" s="29">
        <f t="shared" si="1"/>
        <v>0</v>
      </c>
      <c r="R62" s="39">
        <f t="shared" si="2"/>
        <v>0</v>
      </c>
    </row>
    <row r="63" spans="1:18" x14ac:dyDescent="0.3">
      <c r="A63" s="38">
        <v>59</v>
      </c>
      <c r="B63" s="38" t="s">
        <v>114</v>
      </c>
      <c r="C63" s="38" t="s">
        <v>96</v>
      </c>
      <c r="D63" s="38" t="s">
        <v>156</v>
      </c>
      <c r="E63" s="38"/>
      <c r="F63" s="38">
        <v>0</v>
      </c>
      <c r="G63" s="38">
        <v>10</v>
      </c>
      <c r="H63" s="38">
        <v>10</v>
      </c>
      <c r="J63" s="42">
        <v>10</v>
      </c>
      <c r="L63" s="5">
        <v>0</v>
      </c>
      <c r="M63" s="29">
        <v>0</v>
      </c>
      <c r="N63" s="29">
        <v>0</v>
      </c>
      <c r="O63" s="29">
        <v>0</v>
      </c>
      <c r="P63" s="43">
        <v>10</v>
      </c>
      <c r="Q63" s="29">
        <f t="shared" si="1"/>
        <v>0</v>
      </c>
      <c r="R63" s="39">
        <f t="shared" si="2"/>
        <v>0</v>
      </c>
    </row>
    <row r="64" spans="1:18" x14ac:dyDescent="0.3">
      <c r="A64" s="38">
        <v>60</v>
      </c>
      <c r="B64" s="38" t="s">
        <v>114</v>
      </c>
      <c r="C64" s="38" t="s">
        <v>98</v>
      </c>
      <c r="D64" s="38" t="s">
        <v>157</v>
      </c>
      <c r="E64" s="38"/>
      <c r="F64" s="38">
        <v>0</v>
      </c>
      <c r="G64" s="38">
        <v>16</v>
      </c>
      <c r="H64" s="38">
        <v>16</v>
      </c>
      <c r="J64" s="42">
        <v>16</v>
      </c>
      <c r="L64" s="5">
        <v>0</v>
      </c>
      <c r="M64" s="29">
        <v>0</v>
      </c>
      <c r="N64" s="29">
        <v>0</v>
      </c>
      <c r="O64" s="29">
        <v>0</v>
      </c>
      <c r="P64" s="43">
        <v>16</v>
      </c>
      <c r="Q64" s="29">
        <f t="shared" si="1"/>
        <v>0</v>
      </c>
      <c r="R64" s="39">
        <f t="shared" si="2"/>
        <v>0</v>
      </c>
    </row>
    <row r="65" spans="1:18" x14ac:dyDescent="0.3">
      <c r="A65" s="38">
        <v>61</v>
      </c>
      <c r="B65" s="38" t="s">
        <v>114</v>
      </c>
      <c r="C65" s="38" t="s">
        <v>97</v>
      </c>
      <c r="D65" s="38" t="s">
        <v>134</v>
      </c>
      <c r="E65" s="38"/>
      <c r="F65" s="38">
        <v>0</v>
      </c>
      <c r="G65" s="38">
        <v>10</v>
      </c>
      <c r="H65" s="38">
        <v>10</v>
      </c>
      <c r="J65" s="42">
        <v>10</v>
      </c>
      <c r="L65" s="5">
        <v>0</v>
      </c>
      <c r="M65" s="29">
        <v>0</v>
      </c>
      <c r="N65" s="29">
        <v>0</v>
      </c>
      <c r="O65" s="29">
        <v>0</v>
      </c>
      <c r="P65" s="43">
        <v>10</v>
      </c>
      <c r="Q65" s="29">
        <f t="shared" si="1"/>
        <v>0</v>
      </c>
      <c r="R65" s="39">
        <f t="shared" si="2"/>
        <v>0</v>
      </c>
    </row>
    <row r="66" spans="1:18" x14ac:dyDescent="0.3">
      <c r="A66" s="38">
        <v>62</v>
      </c>
      <c r="B66" s="38" t="s">
        <v>114</v>
      </c>
      <c r="C66" s="38" t="s">
        <v>100</v>
      </c>
      <c r="D66" s="38" t="s">
        <v>135</v>
      </c>
      <c r="E66" s="38"/>
      <c r="F66" s="38">
        <v>0</v>
      </c>
      <c r="G66" s="38">
        <v>8</v>
      </c>
      <c r="H66" s="38">
        <v>8</v>
      </c>
      <c r="J66" s="42">
        <v>8</v>
      </c>
      <c r="L66" s="5">
        <v>0</v>
      </c>
      <c r="M66" s="29">
        <v>0</v>
      </c>
      <c r="N66" s="29">
        <v>0</v>
      </c>
      <c r="O66" s="29">
        <v>0</v>
      </c>
      <c r="P66" s="43">
        <v>8</v>
      </c>
      <c r="Q66" s="29">
        <f t="shared" si="1"/>
        <v>0</v>
      </c>
      <c r="R66" s="39">
        <f t="shared" si="2"/>
        <v>0</v>
      </c>
    </row>
    <row r="67" spans="1:18" x14ac:dyDescent="0.3">
      <c r="A67" s="38">
        <v>63</v>
      </c>
      <c r="B67" s="38" t="s">
        <v>114</v>
      </c>
      <c r="C67" s="38" t="s">
        <v>103</v>
      </c>
      <c r="D67" s="38" t="s">
        <v>160</v>
      </c>
      <c r="E67" s="38"/>
      <c r="F67" s="38">
        <v>0</v>
      </c>
      <c r="G67" s="38">
        <v>67</v>
      </c>
      <c r="H67" s="38">
        <v>67</v>
      </c>
      <c r="J67" s="42">
        <v>67</v>
      </c>
      <c r="L67" s="5">
        <v>0</v>
      </c>
      <c r="M67" s="29">
        <v>0</v>
      </c>
      <c r="N67" s="29">
        <v>0</v>
      </c>
      <c r="O67" s="29">
        <v>0</v>
      </c>
      <c r="P67" s="43">
        <v>67</v>
      </c>
      <c r="Q67" s="29">
        <f t="shared" si="1"/>
        <v>0</v>
      </c>
      <c r="R67" s="39">
        <f t="shared" si="2"/>
        <v>0</v>
      </c>
    </row>
    <row r="68" spans="1:18" x14ac:dyDescent="0.3">
      <c r="A68" s="38">
        <v>64</v>
      </c>
      <c r="B68" s="38" t="s">
        <v>114</v>
      </c>
      <c r="C68" s="38" t="s">
        <v>105</v>
      </c>
      <c r="D68" s="38" t="s">
        <v>161</v>
      </c>
      <c r="E68" s="38"/>
      <c r="F68" s="38">
        <v>12</v>
      </c>
      <c r="G68" s="38">
        <v>12</v>
      </c>
      <c r="H68" s="38">
        <v>24</v>
      </c>
      <c r="J68" s="42">
        <v>24</v>
      </c>
      <c r="L68" s="5">
        <v>0</v>
      </c>
      <c r="M68" s="29">
        <v>0</v>
      </c>
      <c r="N68" s="29">
        <v>0</v>
      </c>
      <c r="O68" s="29">
        <v>0</v>
      </c>
      <c r="P68" s="43">
        <v>24</v>
      </c>
      <c r="Q68" s="29">
        <f t="shared" si="1"/>
        <v>0</v>
      </c>
      <c r="R68" s="39">
        <f t="shared" si="2"/>
        <v>0</v>
      </c>
    </row>
    <row r="69" spans="1:18" x14ac:dyDescent="0.3">
      <c r="A69" s="38">
        <v>65</v>
      </c>
      <c r="B69" s="38" t="s">
        <v>114</v>
      </c>
      <c r="C69" s="38" t="s">
        <v>107</v>
      </c>
      <c r="D69" s="38" t="s">
        <v>163</v>
      </c>
      <c r="E69" s="38"/>
      <c r="F69" s="38">
        <v>0</v>
      </c>
      <c r="G69" s="38">
        <v>44</v>
      </c>
      <c r="H69" s="38">
        <v>44</v>
      </c>
      <c r="J69" s="42">
        <v>44</v>
      </c>
      <c r="L69" s="5">
        <v>0</v>
      </c>
      <c r="M69" s="29">
        <v>0</v>
      </c>
      <c r="N69" s="29">
        <v>0</v>
      </c>
      <c r="O69" s="29">
        <v>0</v>
      </c>
      <c r="P69" s="43">
        <v>44</v>
      </c>
      <c r="Q69" s="29">
        <f t="shared" si="1"/>
        <v>0</v>
      </c>
      <c r="R69" s="39">
        <f t="shared" si="2"/>
        <v>0</v>
      </c>
    </row>
    <row r="70" spans="1:18" x14ac:dyDescent="0.3">
      <c r="A70" s="38">
        <v>66</v>
      </c>
      <c r="B70" s="38" t="s">
        <v>114</v>
      </c>
      <c r="C70" s="38" t="s">
        <v>109</v>
      </c>
      <c r="D70" s="38" t="s">
        <v>136</v>
      </c>
      <c r="E70" s="38"/>
      <c r="F70" s="38">
        <v>0</v>
      </c>
      <c r="G70" s="38">
        <v>6</v>
      </c>
      <c r="H70" s="38">
        <v>6</v>
      </c>
      <c r="J70" s="42">
        <v>6</v>
      </c>
      <c r="L70" s="5">
        <v>0</v>
      </c>
      <c r="M70" s="29">
        <v>0</v>
      </c>
      <c r="N70" s="29">
        <v>0</v>
      </c>
      <c r="O70" s="29">
        <v>0</v>
      </c>
      <c r="P70" s="43">
        <v>6</v>
      </c>
      <c r="Q70" s="29">
        <f t="shared" si="1"/>
        <v>0</v>
      </c>
      <c r="R70" s="39">
        <f t="shared" si="2"/>
        <v>0</v>
      </c>
    </row>
    <row r="71" spans="1:18" x14ac:dyDescent="0.3">
      <c r="A71" s="38">
        <v>67</v>
      </c>
      <c r="B71" s="38" t="s">
        <v>114</v>
      </c>
      <c r="C71" s="38" t="s">
        <v>94</v>
      </c>
      <c r="D71" s="38" t="s">
        <v>133</v>
      </c>
      <c r="E71" s="38"/>
      <c r="F71" s="38">
        <v>0</v>
      </c>
      <c r="G71" s="38">
        <v>14</v>
      </c>
      <c r="H71" s="38">
        <v>14</v>
      </c>
      <c r="J71" s="42">
        <v>14</v>
      </c>
      <c r="L71" s="5">
        <v>0</v>
      </c>
      <c r="M71" s="29">
        <v>0</v>
      </c>
      <c r="N71" s="29">
        <v>0</v>
      </c>
      <c r="O71" s="29">
        <v>0</v>
      </c>
      <c r="P71" s="43">
        <v>14</v>
      </c>
      <c r="Q71" s="29">
        <f t="shared" si="1"/>
        <v>0</v>
      </c>
      <c r="R71" s="39">
        <f t="shared" si="2"/>
        <v>0</v>
      </c>
    </row>
    <row r="72" spans="1:18" customFormat="1" ht="15" hidden="1" x14ac:dyDescent="0.25">
      <c r="A72" s="5">
        <v>68</v>
      </c>
      <c r="B72" s="5" t="s">
        <v>119</v>
      </c>
      <c r="C72" s="5" t="s">
        <v>29</v>
      </c>
      <c r="D72" s="5" t="s">
        <v>30</v>
      </c>
      <c r="E72" s="5">
        <v>100</v>
      </c>
      <c r="F72" s="5">
        <v>12</v>
      </c>
      <c r="G72" s="5">
        <v>90</v>
      </c>
      <c r="H72" s="26">
        <v>102</v>
      </c>
      <c r="J72" s="27">
        <v>102</v>
      </c>
      <c r="L72" s="5">
        <v>108</v>
      </c>
      <c r="M72" s="29">
        <v>0</v>
      </c>
      <c r="N72" s="29">
        <v>0</v>
      </c>
      <c r="O72" s="29">
        <v>0</v>
      </c>
      <c r="P72" s="29"/>
      <c r="Q72" s="29">
        <f t="shared" ref="Q72:Q91" si="3">J72-SUM(L72:O72)</f>
        <v>-6</v>
      </c>
    </row>
    <row r="73" spans="1:18" customFormat="1" ht="15" hidden="1" x14ac:dyDescent="0.25">
      <c r="A73" s="5">
        <v>69</v>
      </c>
      <c r="B73" s="5" t="s">
        <v>119</v>
      </c>
      <c r="C73" s="5" t="s">
        <v>31</v>
      </c>
      <c r="D73" s="5" t="s">
        <v>32</v>
      </c>
      <c r="E73" s="5">
        <v>120</v>
      </c>
      <c r="F73" s="5">
        <v>12</v>
      </c>
      <c r="G73" s="5">
        <v>90</v>
      </c>
      <c r="H73" s="26">
        <v>102</v>
      </c>
      <c r="J73" s="27">
        <v>102</v>
      </c>
      <c r="L73" s="5">
        <v>108</v>
      </c>
      <c r="M73" s="29">
        <v>0</v>
      </c>
      <c r="N73" s="29">
        <v>0</v>
      </c>
      <c r="O73" s="29">
        <v>0</v>
      </c>
      <c r="P73" s="29"/>
      <c r="Q73" s="29">
        <f t="shared" si="3"/>
        <v>-6</v>
      </c>
    </row>
    <row r="74" spans="1:18" customFormat="1" ht="15" hidden="1" x14ac:dyDescent="0.25">
      <c r="A74" s="5">
        <v>70</v>
      </c>
      <c r="B74" s="5" t="s">
        <v>119</v>
      </c>
      <c r="C74" s="5" t="s">
        <v>33</v>
      </c>
      <c r="D74" s="5" t="s">
        <v>34</v>
      </c>
      <c r="E74" s="5">
        <v>140</v>
      </c>
      <c r="F74" s="5">
        <v>52</v>
      </c>
      <c r="G74" s="5">
        <v>160</v>
      </c>
      <c r="H74" s="26">
        <v>212</v>
      </c>
      <c r="J74" s="27">
        <v>212</v>
      </c>
      <c r="L74" s="5">
        <v>228</v>
      </c>
      <c r="M74" s="29">
        <v>0</v>
      </c>
      <c r="N74" s="29">
        <v>0</v>
      </c>
      <c r="O74" s="29">
        <v>0</v>
      </c>
      <c r="P74" s="29"/>
      <c r="Q74" s="29">
        <f t="shared" si="3"/>
        <v>-16</v>
      </c>
    </row>
    <row r="75" spans="1:18" customFormat="1" ht="15" hidden="1" x14ac:dyDescent="0.25">
      <c r="A75" s="5">
        <v>71</v>
      </c>
      <c r="B75" s="5" t="s">
        <v>119</v>
      </c>
      <c r="C75" s="5" t="s">
        <v>35</v>
      </c>
      <c r="D75" s="5" t="s">
        <v>139</v>
      </c>
      <c r="E75" s="5">
        <v>160</v>
      </c>
      <c r="F75" s="5">
        <v>18</v>
      </c>
      <c r="G75" s="5">
        <v>60</v>
      </c>
      <c r="H75" s="26">
        <v>78</v>
      </c>
      <c r="J75" s="27">
        <v>78</v>
      </c>
      <c r="L75" s="5">
        <v>84</v>
      </c>
      <c r="M75" s="29">
        <v>0</v>
      </c>
      <c r="N75" s="29">
        <v>0</v>
      </c>
      <c r="O75" s="29">
        <v>0</v>
      </c>
      <c r="P75" s="29"/>
      <c r="Q75" s="29">
        <f t="shared" si="3"/>
        <v>-6</v>
      </c>
    </row>
    <row r="76" spans="1:18" customFormat="1" ht="15" hidden="1" x14ac:dyDescent="0.25">
      <c r="A76" s="5">
        <v>72</v>
      </c>
      <c r="B76" s="5" t="s">
        <v>119</v>
      </c>
      <c r="C76" s="5" t="s">
        <v>36</v>
      </c>
      <c r="D76" s="5" t="s">
        <v>37</v>
      </c>
      <c r="E76" s="5">
        <v>180</v>
      </c>
      <c r="F76" s="5">
        <v>12</v>
      </c>
      <c r="G76" s="5">
        <v>30</v>
      </c>
      <c r="H76" s="26">
        <v>42</v>
      </c>
      <c r="J76" s="27">
        <v>42</v>
      </c>
      <c r="L76" s="5">
        <v>48</v>
      </c>
      <c r="M76" s="29">
        <v>0</v>
      </c>
      <c r="N76" s="29">
        <v>0</v>
      </c>
      <c r="O76" s="29">
        <v>0</v>
      </c>
      <c r="P76" s="29"/>
      <c r="Q76" s="29">
        <f t="shared" si="3"/>
        <v>-6</v>
      </c>
    </row>
    <row r="77" spans="1:18" customFormat="1" ht="15" hidden="1" x14ac:dyDescent="0.25">
      <c r="A77" s="5">
        <v>73</v>
      </c>
      <c r="B77" s="5" t="s">
        <v>119</v>
      </c>
      <c r="C77" s="5" t="s">
        <v>38</v>
      </c>
      <c r="D77" s="5" t="s">
        <v>39</v>
      </c>
      <c r="E77" s="5">
        <v>200</v>
      </c>
      <c r="F77" s="5">
        <v>12</v>
      </c>
      <c r="G77" s="5">
        <v>138</v>
      </c>
      <c r="H77" s="26">
        <v>150</v>
      </c>
      <c r="J77" s="27">
        <v>150</v>
      </c>
      <c r="L77" s="5">
        <v>156</v>
      </c>
      <c r="M77" s="29">
        <v>0</v>
      </c>
      <c r="N77" s="29">
        <v>0</v>
      </c>
      <c r="O77" s="29">
        <v>0</v>
      </c>
      <c r="P77" s="29"/>
      <c r="Q77" s="29">
        <f t="shared" si="3"/>
        <v>-6</v>
      </c>
    </row>
    <row r="78" spans="1:18" customFormat="1" ht="15" hidden="1" x14ac:dyDescent="0.25">
      <c r="A78" s="5">
        <v>74</v>
      </c>
      <c r="B78" s="5" t="s">
        <v>120</v>
      </c>
      <c r="C78" s="5" t="s">
        <v>40</v>
      </c>
      <c r="D78" s="5" t="s">
        <v>41</v>
      </c>
      <c r="E78" s="5">
        <v>300</v>
      </c>
      <c r="F78" s="5">
        <v>0</v>
      </c>
      <c r="G78" s="5">
        <v>3</v>
      </c>
      <c r="H78" s="26">
        <v>3</v>
      </c>
      <c r="J78" s="27">
        <f>3-3</f>
        <v>0</v>
      </c>
      <c r="L78" s="5">
        <v>0</v>
      </c>
      <c r="M78" s="29">
        <v>0</v>
      </c>
      <c r="N78" s="29">
        <v>0</v>
      </c>
      <c r="O78" s="29">
        <v>0</v>
      </c>
      <c r="P78" s="29"/>
      <c r="Q78" s="29">
        <f t="shared" si="3"/>
        <v>0</v>
      </c>
    </row>
    <row r="79" spans="1:18" customFormat="1" ht="15" hidden="1" x14ac:dyDescent="0.25">
      <c r="A79" s="5">
        <v>75</v>
      </c>
      <c r="B79" s="5" t="s">
        <v>116</v>
      </c>
      <c r="C79" s="5" t="s">
        <v>2</v>
      </c>
      <c r="D79" s="5" t="s">
        <v>3</v>
      </c>
      <c r="E79" s="5" t="s">
        <v>337</v>
      </c>
      <c r="F79" s="5">
        <v>18</v>
      </c>
      <c r="G79" s="5">
        <v>76</v>
      </c>
      <c r="H79" s="26">
        <v>94</v>
      </c>
      <c r="J79" s="27">
        <v>94</v>
      </c>
      <c r="L79" s="5">
        <v>96</v>
      </c>
      <c r="M79" s="29">
        <v>0</v>
      </c>
      <c r="N79" s="29">
        <v>0</v>
      </c>
      <c r="O79" s="29">
        <v>0</v>
      </c>
      <c r="P79" s="29"/>
      <c r="Q79" s="29">
        <f t="shared" si="3"/>
        <v>-2</v>
      </c>
    </row>
    <row r="80" spans="1:18" customFormat="1" ht="15" hidden="1" x14ac:dyDescent="0.25">
      <c r="A80" s="5">
        <v>76</v>
      </c>
      <c r="B80" s="5" t="s">
        <v>116</v>
      </c>
      <c r="C80" s="5" t="s">
        <v>7</v>
      </c>
      <c r="D80" s="5" t="s">
        <v>8</v>
      </c>
      <c r="E80" s="5" t="s">
        <v>339</v>
      </c>
      <c r="F80" s="5">
        <v>18</v>
      </c>
      <c r="G80" s="5">
        <v>40</v>
      </c>
      <c r="H80" s="26">
        <v>58</v>
      </c>
      <c r="J80" s="27">
        <v>58</v>
      </c>
      <c r="L80" s="5">
        <v>60</v>
      </c>
      <c r="M80" s="29">
        <v>0</v>
      </c>
      <c r="N80" s="29">
        <v>0</v>
      </c>
      <c r="O80" s="29">
        <v>0</v>
      </c>
      <c r="P80" s="29"/>
      <c r="Q80" s="29">
        <f t="shared" si="3"/>
        <v>-2</v>
      </c>
    </row>
    <row r="81" spans="1:17" customFormat="1" ht="15" hidden="1" x14ac:dyDescent="0.25">
      <c r="A81" s="5">
        <v>77</v>
      </c>
      <c r="B81" s="5" t="s">
        <v>116</v>
      </c>
      <c r="C81" s="5" t="s">
        <v>9</v>
      </c>
      <c r="D81" s="5" t="s">
        <v>10</v>
      </c>
      <c r="E81" s="5" t="s">
        <v>380</v>
      </c>
      <c r="F81" s="5">
        <v>0</v>
      </c>
      <c r="G81" s="5">
        <v>18</v>
      </c>
      <c r="H81" s="26">
        <v>18</v>
      </c>
      <c r="J81" s="27">
        <v>18</v>
      </c>
      <c r="L81" s="5">
        <v>18</v>
      </c>
      <c r="M81" s="29">
        <v>0</v>
      </c>
      <c r="N81" s="29">
        <v>0</v>
      </c>
      <c r="O81" s="29">
        <v>0</v>
      </c>
      <c r="P81" s="29"/>
      <c r="Q81" s="29">
        <f t="shared" si="3"/>
        <v>0</v>
      </c>
    </row>
    <row r="82" spans="1:17" customFormat="1" ht="15" hidden="1" x14ac:dyDescent="0.25">
      <c r="A82" s="5">
        <v>78</v>
      </c>
      <c r="B82" s="5" t="s">
        <v>116</v>
      </c>
      <c r="C82" s="5" t="s">
        <v>4</v>
      </c>
      <c r="D82" s="5" t="s">
        <v>5</v>
      </c>
      <c r="E82" s="5" t="s">
        <v>381</v>
      </c>
      <c r="F82" s="5">
        <v>0</v>
      </c>
      <c r="G82" s="5">
        <v>6</v>
      </c>
      <c r="H82" s="26">
        <v>6</v>
      </c>
      <c r="J82" s="27">
        <v>6</v>
      </c>
      <c r="L82" s="5">
        <v>6</v>
      </c>
      <c r="M82" s="29">
        <v>0</v>
      </c>
      <c r="N82" s="29">
        <v>0</v>
      </c>
      <c r="O82" s="29">
        <v>0</v>
      </c>
      <c r="P82" s="29"/>
      <c r="Q82" s="29">
        <f t="shared" si="3"/>
        <v>0</v>
      </c>
    </row>
    <row r="83" spans="1:17" customFormat="1" ht="15" hidden="1" x14ac:dyDescent="0.25">
      <c r="A83" s="5">
        <v>79</v>
      </c>
      <c r="B83" s="5" t="s">
        <v>116</v>
      </c>
      <c r="C83" s="5" t="s">
        <v>6</v>
      </c>
      <c r="D83" s="5" t="s">
        <v>138</v>
      </c>
      <c r="E83" s="5" t="s">
        <v>382</v>
      </c>
      <c r="F83" s="5">
        <v>0</v>
      </c>
      <c r="G83" s="5">
        <v>6</v>
      </c>
      <c r="H83" s="26">
        <v>6</v>
      </c>
      <c r="J83" s="27">
        <v>6</v>
      </c>
      <c r="L83" s="5">
        <v>6</v>
      </c>
      <c r="M83" s="29">
        <v>0</v>
      </c>
      <c r="N83" s="29">
        <v>0</v>
      </c>
      <c r="O83" s="29">
        <v>0</v>
      </c>
      <c r="P83" s="29"/>
      <c r="Q83" s="29">
        <f t="shared" si="3"/>
        <v>0</v>
      </c>
    </row>
    <row r="84" spans="1:17" customFormat="1" ht="15" hidden="1" x14ac:dyDescent="0.25">
      <c r="A84" s="5">
        <v>80</v>
      </c>
      <c r="B84" s="5" t="s">
        <v>414</v>
      </c>
      <c r="C84" s="5" t="s">
        <v>126</v>
      </c>
      <c r="D84" s="5" t="s">
        <v>140</v>
      </c>
      <c r="E84" s="5"/>
      <c r="F84" s="5">
        <v>0</v>
      </c>
      <c r="G84" s="5">
        <v>12</v>
      </c>
      <c r="H84" s="26">
        <v>12</v>
      </c>
      <c r="J84" s="27">
        <v>12</v>
      </c>
      <c r="L84" s="5">
        <v>0</v>
      </c>
      <c r="M84" s="29">
        <v>0</v>
      </c>
      <c r="N84" s="29">
        <v>0</v>
      </c>
      <c r="O84" s="29">
        <v>0</v>
      </c>
      <c r="P84" s="29"/>
      <c r="Q84" s="29">
        <f t="shared" si="3"/>
        <v>12</v>
      </c>
    </row>
    <row r="85" spans="1:17" customFormat="1" ht="15" hidden="1" x14ac:dyDescent="0.25">
      <c r="A85" s="5">
        <v>81</v>
      </c>
      <c r="B85" s="5" t="s">
        <v>117</v>
      </c>
      <c r="C85" s="5" t="s">
        <v>22</v>
      </c>
      <c r="D85" s="5" t="s">
        <v>23</v>
      </c>
      <c r="E85" s="5">
        <v>80</v>
      </c>
      <c r="F85" s="5">
        <v>12</v>
      </c>
      <c r="G85" s="5">
        <v>20</v>
      </c>
      <c r="H85" s="26">
        <v>32</v>
      </c>
      <c r="J85" s="27">
        <v>32</v>
      </c>
      <c r="L85" s="5">
        <v>36</v>
      </c>
      <c r="M85" s="29">
        <v>0</v>
      </c>
      <c r="N85" s="29">
        <v>0</v>
      </c>
      <c r="O85" s="29">
        <v>0</v>
      </c>
      <c r="P85" s="29"/>
      <c r="Q85" s="29">
        <f t="shared" si="3"/>
        <v>-4</v>
      </c>
    </row>
    <row r="86" spans="1:17" customFormat="1" ht="15" hidden="1" x14ac:dyDescent="0.25">
      <c r="A86" s="5">
        <v>82</v>
      </c>
      <c r="B86" s="5" t="s">
        <v>117</v>
      </c>
      <c r="C86" s="5" t="s">
        <v>11</v>
      </c>
      <c r="D86" s="5" t="s">
        <v>12</v>
      </c>
      <c r="E86" s="5">
        <v>100</v>
      </c>
      <c r="F86" s="5">
        <v>36</v>
      </c>
      <c r="G86" s="5">
        <v>120</v>
      </c>
      <c r="H86" s="26">
        <v>156</v>
      </c>
      <c r="J86" s="27">
        <v>156</v>
      </c>
      <c r="L86" s="5">
        <v>156</v>
      </c>
      <c r="M86" s="29">
        <v>0</v>
      </c>
      <c r="N86" s="29">
        <v>0</v>
      </c>
      <c r="O86" s="29">
        <v>0</v>
      </c>
      <c r="P86" s="29"/>
      <c r="Q86" s="29">
        <f t="shared" si="3"/>
        <v>0</v>
      </c>
    </row>
    <row r="87" spans="1:17" customFormat="1" ht="15" hidden="1" x14ac:dyDescent="0.25">
      <c r="A87" s="5">
        <v>83</v>
      </c>
      <c r="B87" s="5" t="s">
        <v>117</v>
      </c>
      <c r="C87" s="5" t="s">
        <v>13</v>
      </c>
      <c r="D87" s="5" t="s">
        <v>14</v>
      </c>
      <c r="E87" s="5">
        <v>120</v>
      </c>
      <c r="F87" s="5">
        <v>24</v>
      </c>
      <c r="G87" s="5">
        <v>150</v>
      </c>
      <c r="H87" s="26">
        <v>174</v>
      </c>
      <c r="J87" s="27">
        <v>174</v>
      </c>
      <c r="L87" s="5">
        <v>174</v>
      </c>
      <c r="M87" s="29">
        <v>0</v>
      </c>
      <c r="N87" s="29">
        <v>0</v>
      </c>
      <c r="O87" s="29">
        <v>0</v>
      </c>
      <c r="P87" s="29"/>
      <c r="Q87" s="29">
        <f t="shared" si="3"/>
        <v>0</v>
      </c>
    </row>
    <row r="88" spans="1:17" customFormat="1" ht="15" hidden="1" x14ac:dyDescent="0.25">
      <c r="A88" s="5">
        <v>84</v>
      </c>
      <c r="B88" s="5" t="s">
        <v>117</v>
      </c>
      <c r="C88" s="5" t="s">
        <v>15</v>
      </c>
      <c r="D88" s="5" t="s">
        <v>16</v>
      </c>
      <c r="E88" s="5">
        <v>140</v>
      </c>
      <c r="F88" s="5">
        <v>0</v>
      </c>
      <c r="G88" s="5">
        <v>130</v>
      </c>
      <c r="H88" s="26">
        <v>130</v>
      </c>
      <c r="J88" s="27">
        <v>130</v>
      </c>
      <c r="L88" s="5">
        <v>132</v>
      </c>
      <c r="M88" s="29">
        <v>0</v>
      </c>
      <c r="N88" s="29">
        <v>0</v>
      </c>
      <c r="O88" s="29">
        <v>0</v>
      </c>
      <c r="P88" s="29"/>
      <c r="Q88" s="29">
        <f t="shared" si="3"/>
        <v>-2</v>
      </c>
    </row>
    <row r="89" spans="1:17" customFormat="1" ht="15" hidden="1" x14ac:dyDescent="0.25">
      <c r="A89" s="5">
        <v>85</v>
      </c>
      <c r="B89" s="5" t="s">
        <v>117</v>
      </c>
      <c r="C89" s="5" t="s">
        <v>17</v>
      </c>
      <c r="D89" s="5" t="s">
        <v>18</v>
      </c>
      <c r="E89" s="5">
        <v>160</v>
      </c>
      <c r="F89" s="5">
        <v>24</v>
      </c>
      <c r="G89" s="5">
        <v>80</v>
      </c>
      <c r="H89" s="26">
        <v>104</v>
      </c>
      <c r="J89" s="27">
        <v>104</v>
      </c>
      <c r="L89" s="5">
        <v>60</v>
      </c>
      <c r="M89" s="29">
        <v>0</v>
      </c>
      <c r="N89" s="29">
        <v>0</v>
      </c>
      <c r="O89" s="29">
        <v>0</v>
      </c>
      <c r="P89" s="29"/>
      <c r="Q89" s="29">
        <f t="shared" si="3"/>
        <v>44</v>
      </c>
    </row>
    <row r="90" spans="1:17" customFormat="1" ht="15" hidden="1" x14ac:dyDescent="0.25">
      <c r="A90" s="5">
        <v>86</v>
      </c>
      <c r="B90" s="5" t="s">
        <v>117</v>
      </c>
      <c r="C90" s="5" t="s">
        <v>19</v>
      </c>
      <c r="D90" s="5" t="s">
        <v>92</v>
      </c>
      <c r="E90" s="5">
        <v>180</v>
      </c>
      <c r="F90" s="5">
        <v>0</v>
      </c>
      <c r="G90" s="5">
        <v>10</v>
      </c>
      <c r="H90" s="26">
        <v>10</v>
      </c>
      <c r="J90" s="27">
        <v>10</v>
      </c>
      <c r="L90" s="5">
        <v>12</v>
      </c>
      <c r="M90" s="29">
        <v>0</v>
      </c>
      <c r="N90" s="29">
        <v>0</v>
      </c>
      <c r="O90" s="29">
        <v>0</v>
      </c>
      <c r="P90" s="29"/>
      <c r="Q90" s="29">
        <f t="shared" si="3"/>
        <v>-2</v>
      </c>
    </row>
    <row r="91" spans="1:17" customFormat="1" ht="15" hidden="1" x14ac:dyDescent="0.25">
      <c r="A91" s="5">
        <v>87</v>
      </c>
      <c r="B91" s="5" t="s">
        <v>117</v>
      </c>
      <c r="C91" s="5" t="s">
        <v>20</v>
      </c>
      <c r="D91" s="5" t="s">
        <v>21</v>
      </c>
      <c r="E91" s="5">
        <v>200</v>
      </c>
      <c r="F91" s="5">
        <v>6</v>
      </c>
      <c r="G91" s="5">
        <v>78</v>
      </c>
      <c r="H91" s="26">
        <v>84</v>
      </c>
      <c r="J91" s="27">
        <v>84</v>
      </c>
      <c r="L91" s="5">
        <v>84</v>
      </c>
      <c r="M91" s="29">
        <v>0</v>
      </c>
      <c r="N91" s="29">
        <v>0</v>
      </c>
      <c r="O91" s="29">
        <v>0</v>
      </c>
      <c r="P91" s="29"/>
      <c r="Q91" s="29">
        <f t="shared" si="3"/>
        <v>0</v>
      </c>
    </row>
  </sheetData>
  <autoFilter ref="A4:Q91" xr:uid="{1669AD66-CF93-4CF1-804B-8BBD57D9061A}">
    <filterColumn colId="15">
      <customFilters>
        <customFilter operator="notEqual" val=" "/>
      </customFilters>
    </filterColumn>
  </autoFilter>
  <pageMargins left="0" right="0" top="0" bottom="0" header="0" footer="0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3D9D-1C25-4016-A848-C6EC261FF91C}">
  <sheetPr>
    <tabColor rgb="FFFFFF00"/>
    <pageSetUpPr fitToPage="1"/>
  </sheetPr>
  <dimension ref="A1:H31"/>
  <sheetViews>
    <sheetView view="pageBreakPreview" zoomScale="80" zoomScaleNormal="100" zoomScaleSheetLayoutView="80" workbookViewId="0">
      <pane ySplit="1" topLeftCell="A7" activePane="bottomLeft" state="frozen"/>
      <selection pane="bottomLeft" activeCell="E3" sqref="E3:E31"/>
    </sheetView>
  </sheetViews>
  <sheetFormatPr defaultColWidth="8.85546875" defaultRowHeight="15" x14ac:dyDescent="0.25"/>
  <cols>
    <col min="1" max="1" width="7.5703125" style="19" customWidth="1"/>
    <col min="2" max="2" width="25.7109375" style="19" customWidth="1"/>
    <col min="3" max="3" width="14.42578125" style="19" customWidth="1"/>
    <col min="4" max="4" width="140.7109375" style="19" bestFit="1" customWidth="1"/>
    <col min="5" max="6" width="12.42578125" style="19" customWidth="1"/>
    <col min="7" max="7" width="16.42578125" style="11" bestFit="1" customWidth="1"/>
    <col min="8" max="8" width="20" style="11" bestFit="1" customWidth="1"/>
    <col min="9" max="16384" width="8.85546875" style="11"/>
  </cols>
  <sheetData>
    <row r="1" spans="1:8" ht="66" customHeight="1" thickTop="1" thickBot="1" x14ac:dyDescent="0.3">
      <c r="A1" s="31" t="s">
        <v>331</v>
      </c>
      <c r="B1" s="32"/>
      <c r="C1" s="32"/>
      <c r="D1" s="32"/>
      <c r="E1" s="32"/>
      <c r="F1" s="33"/>
      <c r="G1" s="9"/>
      <c r="H1" s="10"/>
    </row>
    <row r="2" spans="1:8" ht="45" customHeight="1" thickTop="1" thickBot="1" x14ac:dyDescent="0.3">
      <c r="A2" s="12" t="s">
        <v>332</v>
      </c>
      <c r="B2" s="12" t="s">
        <v>333</v>
      </c>
      <c r="C2" s="12" t="s">
        <v>334</v>
      </c>
      <c r="D2" s="12" t="s">
        <v>168</v>
      </c>
      <c r="E2" s="13" t="s">
        <v>335</v>
      </c>
      <c r="F2" s="12" t="s">
        <v>336</v>
      </c>
      <c r="G2" s="14"/>
      <c r="H2" s="14"/>
    </row>
    <row r="3" spans="1:8" s="14" customFormat="1" ht="30" customHeight="1" thickTop="1" x14ac:dyDescent="0.2">
      <c r="A3" s="15">
        <v>1</v>
      </c>
      <c r="B3" s="16" t="s">
        <v>2</v>
      </c>
      <c r="C3" s="16" t="s">
        <v>337</v>
      </c>
      <c r="D3" s="17" t="s">
        <v>3</v>
      </c>
      <c r="E3" s="16">
        <v>18</v>
      </c>
      <c r="F3" s="18" t="s">
        <v>338</v>
      </c>
    </row>
    <row r="4" spans="1:8" s="14" customFormat="1" ht="30" customHeight="1" x14ac:dyDescent="0.2">
      <c r="A4" s="15">
        <v>2</v>
      </c>
      <c r="B4" s="19" t="s">
        <v>7</v>
      </c>
      <c r="C4" s="16" t="s">
        <v>339</v>
      </c>
      <c r="D4" s="17" t="s">
        <v>8</v>
      </c>
      <c r="E4" s="16">
        <v>18</v>
      </c>
      <c r="F4" s="18" t="s">
        <v>338</v>
      </c>
    </row>
    <row r="5" spans="1:8" s="14" customFormat="1" ht="30" customHeight="1" x14ac:dyDescent="0.2">
      <c r="A5" s="15">
        <v>3</v>
      </c>
      <c r="B5" s="16" t="s">
        <v>13</v>
      </c>
      <c r="C5" s="16" t="s">
        <v>340</v>
      </c>
      <c r="D5" s="17" t="s">
        <v>14</v>
      </c>
      <c r="E5" s="16">
        <v>24</v>
      </c>
      <c r="F5" s="18" t="s">
        <v>338</v>
      </c>
    </row>
    <row r="6" spans="1:8" s="14" customFormat="1" ht="30" customHeight="1" x14ac:dyDescent="0.2">
      <c r="A6" s="15">
        <v>4</v>
      </c>
      <c r="B6" s="16" t="s">
        <v>17</v>
      </c>
      <c r="C6" s="16" t="s">
        <v>341</v>
      </c>
      <c r="D6" s="17" t="s">
        <v>18</v>
      </c>
      <c r="E6" s="16">
        <v>24</v>
      </c>
      <c r="F6" s="18" t="s">
        <v>338</v>
      </c>
    </row>
    <row r="7" spans="1:8" s="14" customFormat="1" ht="30" customHeight="1" x14ac:dyDescent="0.2">
      <c r="A7" s="15">
        <v>5</v>
      </c>
      <c r="B7" s="16" t="s">
        <v>20</v>
      </c>
      <c r="C7" s="16" t="s">
        <v>342</v>
      </c>
      <c r="D7" s="17" t="s">
        <v>21</v>
      </c>
      <c r="E7" s="16">
        <v>6</v>
      </c>
      <c r="F7" s="18" t="s">
        <v>338</v>
      </c>
    </row>
    <row r="8" spans="1:8" s="14" customFormat="1" ht="30" customHeight="1" x14ac:dyDescent="0.2">
      <c r="A8" s="15">
        <v>6</v>
      </c>
      <c r="B8" s="16" t="s">
        <v>22</v>
      </c>
      <c r="C8" s="16" t="s">
        <v>343</v>
      </c>
      <c r="D8" s="17" t="s">
        <v>23</v>
      </c>
      <c r="E8" s="16">
        <v>12</v>
      </c>
      <c r="F8" s="18" t="s">
        <v>338</v>
      </c>
    </row>
    <row r="9" spans="1:8" s="14" customFormat="1" ht="30" customHeight="1" x14ac:dyDescent="0.2">
      <c r="A9" s="15">
        <v>7</v>
      </c>
      <c r="B9" s="16" t="s">
        <v>11</v>
      </c>
      <c r="C9" s="16" t="s">
        <v>344</v>
      </c>
      <c r="D9" s="17" t="s">
        <v>12</v>
      </c>
      <c r="E9" s="16">
        <v>36</v>
      </c>
      <c r="F9" s="18" t="s">
        <v>338</v>
      </c>
    </row>
    <row r="10" spans="1:8" s="14" customFormat="1" ht="30" customHeight="1" x14ac:dyDescent="0.2">
      <c r="A10" s="15">
        <v>8</v>
      </c>
      <c r="B10" s="16" t="s">
        <v>29</v>
      </c>
      <c r="C10" s="16" t="s">
        <v>344</v>
      </c>
      <c r="D10" s="17" t="s">
        <v>30</v>
      </c>
      <c r="E10" s="16">
        <v>12</v>
      </c>
      <c r="F10" s="18" t="s">
        <v>338</v>
      </c>
    </row>
    <row r="11" spans="1:8" s="14" customFormat="1" ht="30" customHeight="1" x14ac:dyDescent="0.2">
      <c r="A11" s="15">
        <v>9</v>
      </c>
      <c r="B11" s="16" t="s">
        <v>31</v>
      </c>
      <c r="C11" s="16" t="s">
        <v>340</v>
      </c>
      <c r="D11" s="17" t="s">
        <v>32</v>
      </c>
      <c r="E11" s="16">
        <v>12</v>
      </c>
      <c r="F11" s="18" t="s">
        <v>338</v>
      </c>
    </row>
    <row r="12" spans="1:8" s="14" customFormat="1" ht="30" customHeight="1" x14ac:dyDescent="0.2">
      <c r="A12" s="15">
        <v>10</v>
      </c>
      <c r="B12" s="16" t="s">
        <v>33</v>
      </c>
      <c r="C12" s="16" t="s">
        <v>345</v>
      </c>
      <c r="D12" s="17" t="s">
        <v>34</v>
      </c>
      <c r="E12" s="16">
        <v>52</v>
      </c>
      <c r="F12" s="18" t="s">
        <v>338</v>
      </c>
    </row>
    <row r="13" spans="1:8" s="14" customFormat="1" ht="30" customHeight="1" x14ac:dyDescent="0.2">
      <c r="A13" s="15">
        <v>11</v>
      </c>
      <c r="B13" s="20" t="s">
        <v>35</v>
      </c>
      <c r="C13" s="16" t="s">
        <v>341</v>
      </c>
      <c r="D13" s="17" t="s">
        <v>139</v>
      </c>
      <c r="E13" s="16">
        <v>18</v>
      </c>
      <c r="F13" s="18" t="s">
        <v>338</v>
      </c>
    </row>
    <row r="14" spans="1:8" s="14" customFormat="1" ht="30" customHeight="1" x14ac:dyDescent="0.2">
      <c r="A14" s="15">
        <v>12</v>
      </c>
      <c r="B14" s="20" t="s">
        <v>36</v>
      </c>
      <c r="C14" s="16" t="s">
        <v>346</v>
      </c>
      <c r="D14" s="17" t="s">
        <v>37</v>
      </c>
      <c r="E14" s="16">
        <v>12</v>
      </c>
      <c r="F14" s="18" t="s">
        <v>338</v>
      </c>
    </row>
    <row r="15" spans="1:8" s="14" customFormat="1" ht="30" customHeight="1" x14ac:dyDescent="0.2">
      <c r="A15" s="15">
        <v>13</v>
      </c>
      <c r="B15" s="16" t="s">
        <v>38</v>
      </c>
      <c r="C15" s="16" t="s">
        <v>342</v>
      </c>
      <c r="D15" s="17" t="s">
        <v>39</v>
      </c>
      <c r="E15" s="16">
        <v>12</v>
      </c>
      <c r="F15" s="18" t="s">
        <v>338</v>
      </c>
    </row>
    <row r="16" spans="1:8" s="14" customFormat="1" ht="30" customHeight="1" x14ac:dyDescent="0.2">
      <c r="A16" s="15">
        <v>14</v>
      </c>
      <c r="B16" s="16" t="s">
        <v>50</v>
      </c>
      <c r="C16" s="16" t="s">
        <v>347</v>
      </c>
      <c r="D16" s="17" t="s">
        <v>51</v>
      </c>
      <c r="E16" s="16">
        <v>16</v>
      </c>
      <c r="F16" s="18" t="s">
        <v>348</v>
      </c>
    </row>
    <row r="17" spans="1:6" s="14" customFormat="1" ht="30" customHeight="1" x14ac:dyDescent="0.2">
      <c r="A17" s="15">
        <v>15</v>
      </c>
      <c r="B17" s="19" t="s">
        <v>48</v>
      </c>
      <c r="C17" s="16" t="s">
        <v>349</v>
      </c>
      <c r="D17" s="17" t="s">
        <v>49</v>
      </c>
      <c r="E17" s="16">
        <v>64</v>
      </c>
      <c r="F17" s="18" t="s">
        <v>348</v>
      </c>
    </row>
    <row r="18" spans="1:6" s="14" customFormat="1" ht="30" customHeight="1" x14ac:dyDescent="0.2">
      <c r="A18" s="15">
        <v>16</v>
      </c>
      <c r="B18" s="16" t="s">
        <v>350</v>
      </c>
      <c r="C18" s="16" t="s">
        <v>351</v>
      </c>
      <c r="D18" s="17" t="s">
        <v>352</v>
      </c>
      <c r="E18" s="16">
        <v>52</v>
      </c>
      <c r="F18" s="18" t="s">
        <v>348</v>
      </c>
    </row>
    <row r="19" spans="1:6" s="14" customFormat="1" ht="30" customHeight="1" x14ac:dyDescent="0.2">
      <c r="A19" s="15">
        <v>17</v>
      </c>
      <c r="B19" s="21" t="s">
        <v>184</v>
      </c>
      <c r="C19" s="16" t="s">
        <v>353</v>
      </c>
      <c r="D19" s="17" t="s">
        <v>354</v>
      </c>
      <c r="E19" s="21">
        <v>12</v>
      </c>
      <c r="F19" s="22" t="s">
        <v>348</v>
      </c>
    </row>
    <row r="20" spans="1:6" s="14" customFormat="1" ht="30" customHeight="1" x14ac:dyDescent="0.2">
      <c r="A20" s="15">
        <v>18</v>
      </c>
      <c r="B20" s="20" t="s">
        <v>25</v>
      </c>
      <c r="C20" s="16" t="s">
        <v>355</v>
      </c>
      <c r="D20" s="17" t="s">
        <v>26</v>
      </c>
      <c r="E20" s="16">
        <v>36</v>
      </c>
      <c r="F20" s="22" t="s">
        <v>348</v>
      </c>
    </row>
    <row r="21" spans="1:6" s="14" customFormat="1" ht="30" customHeight="1" x14ac:dyDescent="0.2">
      <c r="A21" s="15">
        <v>19</v>
      </c>
      <c r="B21" s="20" t="s">
        <v>105</v>
      </c>
      <c r="C21" s="16" t="s">
        <v>356</v>
      </c>
      <c r="D21" s="17" t="s">
        <v>161</v>
      </c>
      <c r="E21" s="16">
        <v>12</v>
      </c>
      <c r="F21" s="22" t="s">
        <v>348</v>
      </c>
    </row>
    <row r="22" spans="1:6" s="14" customFormat="1" ht="30" customHeight="1" x14ac:dyDescent="0.2">
      <c r="A22" s="15">
        <v>20</v>
      </c>
      <c r="B22" s="16" t="s">
        <v>87</v>
      </c>
      <c r="C22" s="16" t="s">
        <v>357</v>
      </c>
      <c r="D22" s="17" t="s">
        <v>88</v>
      </c>
      <c r="E22" s="16">
        <v>3</v>
      </c>
      <c r="F22" s="18" t="s">
        <v>358</v>
      </c>
    </row>
    <row r="23" spans="1:6" s="14" customFormat="1" ht="30" customHeight="1" x14ac:dyDescent="0.2">
      <c r="A23" s="15">
        <v>21</v>
      </c>
      <c r="B23" s="20" t="s">
        <v>59</v>
      </c>
      <c r="C23" s="16" t="s">
        <v>357</v>
      </c>
      <c r="D23" s="17" t="s">
        <v>145</v>
      </c>
      <c r="E23" s="16">
        <v>48</v>
      </c>
      <c r="F23" s="18" t="s">
        <v>338</v>
      </c>
    </row>
    <row r="24" spans="1:6" s="14" customFormat="1" ht="30" customHeight="1" x14ac:dyDescent="0.2">
      <c r="A24" s="15">
        <v>22</v>
      </c>
      <c r="B24" s="20" t="s">
        <v>359</v>
      </c>
      <c r="C24" s="16">
        <v>2</v>
      </c>
      <c r="D24" s="17" t="s">
        <v>360</v>
      </c>
      <c r="E24" s="16">
        <v>6</v>
      </c>
      <c r="F24" s="18" t="s">
        <v>338</v>
      </c>
    </row>
    <row r="25" spans="1:6" s="14" customFormat="1" ht="30" customHeight="1" x14ac:dyDescent="0.2">
      <c r="A25" s="15">
        <v>23</v>
      </c>
      <c r="B25" s="20" t="s">
        <v>361</v>
      </c>
      <c r="C25" s="16" t="s">
        <v>362</v>
      </c>
      <c r="D25" s="17" t="s">
        <v>363</v>
      </c>
      <c r="E25" s="16">
        <v>6</v>
      </c>
      <c r="F25" s="18" t="s">
        <v>338</v>
      </c>
    </row>
    <row r="26" spans="1:6" s="14" customFormat="1" ht="30" customHeight="1" x14ac:dyDescent="0.2">
      <c r="A26" s="15">
        <v>24</v>
      </c>
      <c r="B26" s="19" t="s">
        <v>361</v>
      </c>
      <c r="C26" s="16" t="s">
        <v>362</v>
      </c>
      <c r="D26" s="17" t="s">
        <v>363</v>
      </c>
      <c r="E26" s="16">
        <v>6</v>
      </c>
      <c r="F26" s="18" t="s">
        <v>338</v>
      </c>
    </row>
    <row r="27" spans="1:6" s="14" customFormat="1" ht="30" customHeight="1" x14ac:dyDescent="0.2">
      <c r="A27" s="15">
        <v>25</v>
      </c>
      <c r="B27" s="20" t="s">
        <v>364</v>
      </c>
      <c r="C27" s="16" t="s">
        <v>362</v>
      </c>
      <c r="D27" s="17" t="s">
        <v>365</v>
      </c>
      <c r="E27" s="16">
        <v>12</v>
      </c>
      <c r="F27" s="18" t="s">
        <v>338</v>
      </c>
    </row>
    <row r="28" spans="1:6" s="14" customFormat="1" ht="30" customHeight="1" x14ac:dyDescent="0.2">
      <c r="A28" s="15">
        <v>26</v>
      </c>
      <c r="B28" s="20" t="s">
        <v>366</v>
      </c>
      <c r="C28" s="16" t="s">
        <v>356</v>
      </c>
      <c r="D28" s="17" t="s">
        <v>367</v>
      </c>
      <c r="E28" s="16">
        <v>6</v>
      </c>
      <c r="F28" s="18" t="s">
        <v>338</v>
      </c>
    </row>
    <row r="29" spans="1:6" s="14" customFormat="1" ht="30" customHeight="1" x14ac:dyDescent="0.2">
      <c r="A29" s="15">
        <v>27</v>
      </c>
      <c r="B29" s="23" t="s">
        <v>368</v>
      </c>
      <c r="C29" s="16">
        <v>6</v>
      </c>
      <c r="D29" s="17" t="s">
        <v>369</v>
      </c>
      <c r="E29" s="16">
        <v>1</v>
      </c>
      <c r="F29" s="18" t="s">
        <v>338</v>
      </c>
    </row>
    <row r="30" spans="1:6" s="14" customFormat="1" ht="30" customHeight="1" x14ac:dyDescent="0.2">
      <c r="A30" s="15">
        <v>28</v>
      </c>
      <c r="B30" s="24" t="s">
        <v>370</v>
      </c>
      <c r="C30" s="16">
        <v>12</v>
      </c>
      <c r="D30" s="17" t="s">
        <v>371</v>
      </c>
      <c r="E30" s="16">
        <v>1</v>
      </c>
      <c r="F30" s="18" t="s">
        <v>338</v>
      </c>
    </row>
    <row r="31" spans="1:6" s="14" customFormat="1" ht="30" customHeight="1" x14ac:dyDescent="0.2">
      <c r="A31" s="15">
        <v>28</v>
      </c>
      <c r="B31" s="16" t="s">
        <v>70</v>
      </c>
      <c r="C31" s="16" t="s">
        <v>372</v>
      </c>
      <c r="D31" s="24" t="s">
        <v>373</v>
      </c>
      <c r="E31" s="16">
        <v>24</v>
      </c>
      <c r="F31" s="18" t="s">
        <v>374</v>
      </c>
    </row>
  </sheetData>
  <autoFilter ref="A2:F31" xr:uid="{00000000-0001-0000-0000-000000000000}"/>
  <mergeCells count="1">
    <mergeCell ref="A1:F1"/>
  </mergeCells>
  <conditionalFormatting sqref="B3:B31">
    <cfRule type="duplicateValues" dxfId="1" priority="1"/>
  </conditionalFormatting>
  <printOptions horizontalCentered="1"/>
  <pageMargins left="0" right="0" top="0" bottom="0" header="0" footer="0"/>
  <pageSetup scale="48" orientation="portrait" r:id="rId1"/>
  <headerFooter>
    <oddFooter>&amp;L&amp;T&amp;D&amp;CPage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20AF-F4C8-4799-878B-AAD9DE838AB5}">
  <dimension ref="A1:D81"/>
  <sheetViews>
    <sheetView zoomScale="70" zoomScaleNormal="70" workbookViewId="0">
      <pane ySplit="1" topLeftCell="A28" activePane="bottomLeft" state="frozen"/>
      <selection pane="bottomLeft" activeCell="D2" sqref="D2:D81"/>
    </sheetView>
  </sheetViews>
  <sheetFormatPr defaultRowHeight="15" x14ac:dyDescent="0.25"/>
  <cols>
    <col min="1" max="1" width="34.5703125" style="4" customWidth="1"/>
    <col min="2" max="2" width="39.140625" style="4" customWidth="1"/>
    <col min="3" max="3" width="98.42578125" style="4" customWidth="1"/>
    <col min="4" max="4" width="20" style="4" bestFit="1" customWidth="1"/>
  </cols>
  <sheetData>
    <row r="1" spans="1:4" s="4" customFormat="1" ht="34.9" customHeight="1" x14ac:dyDescent="0.25">
      <c r="A1" s="1" t="s">
        <v>167</v>
      </c>
      <c r="B1" s="2" t="s">
        <v>0</v>
      </c>
      <c r="C1" s="2" t="s">
        <v>1</v>
      </c>
      <c r="D1" s="3" t="s">
        <v>93</v>
      </c>
    </row>
    <row r="2" spans="1:4" ht="24" customHeight="1" x14ac:dyDescent="0.25">
      <c r="A2" s="5" t="s">
        <v>116</v>
      </c>
      <c r="B2" s="5" t="s">
        <v>2</v>
      </c>
      <c r="C2" s="6" t="s">
        <v>3</v>
      </c>
      <c r="D2" s="5">
        <v>76</v>
      </c>
    </row>
    <row r="3" spans="1:4" ht="24" customHeight="1" x14ac:dyDescent="0.25">
      <c r="A3" s="5" t="s">
        <v>116</v>
      </c>
      <c r="B3" s="5" t="s">
        <v>4</v>
      </c>
      <c r="C3" s="6" t="s">
        <v>5</v>
      </c>
      <c r="D3" s="5">
        <v>6</v>
      </c>
    </row>
    <row r="4" spans="1:4" ht="24" customHeight="1" x14ac:dyDescent="0.25">
      <c r="A4" s="5" t="s">
        <v>116</v>
      </c>
      <c r="B4" s="5" t="s">
        <v>6</v>
      </c>
      <c r="C4" s="6" t="s">
        <v>138</v>
      </c>
      <c r="D4" s="5">
        <v>6</v>
      </c>
    </row>
    <row r="5" spans="1:4" ht="24" customHeight="1" x14ac:dyDescent="0.25">
      <c r="A5" s="5" t="s">
        <v>116</v>
      </c>
      <c r="B5" s="5" t="s">
        <v>7</v>
      </c>
      <c r="C5" s="6" t="s">
        <v>8</v>
      </c>
      <c r="D5" s="5">
        <v>40</v>
      </c>
    </row>
    <row r="6" spans="1:4" ht="24" customHeight="1" x14ac:dyDescent="0.25">
      <c r="A6" s="5" t="s">
        <v>116</v>
      </c>
      <c r="B6" s="5" t="s">
        <v>9</v>
      </c>
      <c r="C6" s="6" t="s">
        <v>10</v>
      </c>
      <c r="D6" s="5">
        <v>18</v>
      </c>
    </row>
    <row r="7" spans="1:4" ht="24" customHeight="1" x14ac:dyDescent="0.25">
      <c r="A7" s="5" t="s">
        <v>117</v>
      </c>
      <c r="B7" s="5" t="s">
        <v>11</v>
      </c>
      <c r="C7" s="6" t="s">
        <v>12</v>
      </c>
      <c r="D7" s="5">
        <v>120</v>
      </c>
    </row>
    <row r="8" spans="1:4" ht="24" customHeight="1" x14ac:dyDescent="0.25">
      <c r="A8" s="5" t="s">
        <v>117</v>
      </c>
      <c r="B8" s="5" t="s">
        <v>13</v>
      </c>
      <c r="C8" s="6" t="s">
        <v>14</v>
      </c>
      <c r="D8" s="5">
        <v>150</v>
      </c>
    </row>
    <row r="9" spans="1:4" ht="24" customHeight="1" x14ac:dyDescent="0.25">
      <c r="A9" s="5" t="s">
        <v>117</v>
      </c>
      <c r="B9" s="5" t="s">
        <v>15</v>
      </c>
      <c r="C9" s="6" t="s">
        <v>16</v>
      </c>
      <c r="D9" s="5">
        <v>130</v>
      </c>
    </row>
    <row r="10" spans="1:4" ht="24" customHeight="1" x14ac:dyDescent="0.25">
      <c r="A10" s="5" t="s">
        <v>117</v>
      </c>
      <c r="B10" s="5" t="s">
        <v>17</v>
      </c>
      <c r="C10" s="6" t="s">
        <v>18</v>
      </c>
      <c r="D10" s="5">
        <v>80</v>
      </c>
    </row>
    <row r="11" spans="1:4" ht="24" customHeight="1" x14ac:dyDescent="0.25">
      <c r="A11" s="5" t="s">
        <v>117</v>
      </c>
      <c r="B11" s="5" t="s">
        <v>19</v>
      </c>
      <c r="C11" s="6" t="s">
        <v>92</v>
      </c>
      <c r="D11" s="5">
        <v>10</v>
      </c>
    </row>
    <row r="12" spans="1:4" ht="24" customHeight="1" x14ac:dyDescent="0.25">
      <c r="A12" s="5" t="s">
        <v>117</v>
      </c>
      <c r="B12" s="5" t="s">
        <v>20</v>
      </c>
      <c r="C12" s="6" t="s">
        <v>21</v>
      </c>
      <c r="D12" s="5">
        <v>78</v>
      </c>
    </row>
    <row r="13" spans="1:4" ht="24" customHeight="1" x14ac:dyDescent="0.25">
      <c r="A13" s="5" t="s">
        <v>117</v>
      </c>
      <c r="B13" s="5" t="s">
        <v>22</v>
      </c>
      <c r="C13" s="6" t="s">
        <v>23</v>
      </c>
      <c r="D13" s="5">
        <v>20</v>
      </c>
    </row>
    <row r="14" spans="1:4" ht="24" customHeight="1" x14ac:dyDescent="0.25">
      <c r="A14" s="5" t="s">
        <v>125</v>
      </c>
      <c r="B14" s="5" t="s">
        <v>125</v>
      </c>
      <c r="C14" s="6" t="s">
        <v>24</v>
      </c>
      <c r="D14" s="5">
        <v>16</v>
      </c>
    </row>
    <row r="15" spans="1:4" ht="24" customHeight="1" x14ac:dyDescent="0.25">
      <c r="A15" s="5" t="s">
        <v>118</v>
      </c>
      <c r="B15" s="5" t="s">
        <v>25</v>
      </c>
      <c r="C15" s="6" t="s">
        <v>26</v>
      </c>
      <c r="D15" s="5">
        <v>44</v>
      </c>
    </row>
    <row r="16" spans="1:4" ht="24" customHeight="1" x14ac:dyDescent="0.25">
      <c r="A16" s="5" t="s">
        <v>118</v>
      </c>
      <c r="B16" s="5" t="s">
        <v>27</v>
      </c>
      <c r="C16" s="7" t="s">
        <v>28</v>
      </c>
      <c r="D16" s="5">
        <v>68</v>
      </c>
    </row>
    <row r="17" spans="1:4" ht="24" customHeight="1" x14ac:dyDescent="0.25">
      <c r="A17" s="5" t="s">
        <v>119</v>
      </c>
      <c r="B17" s="5" t="s">
        <v>29</v>
      </c>
      <c r="C17" s="6" t="s">
        <v>30</v>
      </c>
      <c r="D17" s="5">
        <v>90</v>
      </c>
    </row>
    <row r="18" spans="1:4" ht="24" customHeight="1" x14ac:dyDescent="0.25">
      <c r="A18" s="5" t="s">
        <v>119</v>
      </c>
      <c r="B18" s="5" t="s">
        <v>31</v>
      </c>
      <c r="C18" s="6" t="s">
        <v>32</v>
      </c>
      <c r="D18" s="5">
        <v>90</v>
      </c>
    </row>
    <row r="19" spans="1:4" ht="24" customHeight="1" x14ac:dyDescent="0.25">
      <c r="A19" s="5" t="s">
        <v>119</v>
      </c>
      <c r="B19" s="5" t="s">
        <v>33</v>
      </c>
      <c r="C19" s="6" t="s">
        <v>34</v>
      </c>
      <c r="D19" s="5">
        <v>160</v>
      </c>
    </row>
    <row r="20" spans="1:4" ht="24" customHeight="1" x14ac:dyDescent="0.25">
      <c r="A20" s="5" t="s">
        <v>119</v>
      </c>
      <c r="B20" s="5" t="s">
        <v>35</v>
      </c>
      <c r="C20" s="6" t="s">
        <v>139</v>
      </c>
      <c r="D20" s="5">
        <v>60</v>
      </c>
    </row>
    <row r="21" spans="1:4" ht="24" customHeight="1" x14ac:dyDescent="0.25">
      <c r="A21" s="5" t="s">
        <v>119</v>
      </c>
      <c r="B21" s="5" t="s">
        <v>36</v>
      </c>
      <c r="C21" s="6" t="s">
        <v>37</v>
      </c>
      <c r="D21" s="5">
        <v>30</v>
      </c>
    </row>
    <row r="22" spans="1:4" ht="24" customHeight="1" x14ac:dyDescent="0.25">
      <c r="A22" s="5" t="s">
        <v>119</v>
      </c>
      <c r="B22" s="5" t="s">
        <v>38</v>
      </c>
      <c r="C22" s="6" t="s">
        <v>39</v>
      </c>
      <c r="D22" s="5">
        <v>138</v>
      </c>
    </row>
    <row r="23" spans="1:4" ht="24" customHeight="1" x14ac:dyDescent="0.25">
      <c r="A23" s="5" t="s">
        <v>120</v>
      </c>
      <c r="B23" s="5" t="s">
        <v>40</v>
      </c>
      <c r="C23" s="6" t="s">
        <v>41</v>
      </c>
      <c r="D23" s="5">
        <v>3</v>
      </c>
    </row>
    <row r="24" spans="1:4" ht="35.450000000000003" customHeight="1" x14ac:dyDescent="0.25">
      <c r="A24" s="5" t="s">
        <v>122</v>
      </c>
      <c r="B24" s="5" t="s">
        <v>42</v>
      </c>
      <c r="C24" s="6" t="s">
        <v>43</v>
      </c>
      <c r="D24" s="5">
        <v>88</v>
      </c>
    </row>
    <row r="25" spans="1:4" ht="35.450000000000003" customHeight="1" x14ac:dyDescent="0.25">
      <c r="A25" s="5" t="s">
        <v>126</v>
      </c>
      <c r="B25" s="5" t="s">
        <v>126</v>
      </c>
      <c r="C25" s="6" t="s">
        <v>140</v>
      </c>
      <c r="D25" s="5">
        <v>12</v>
      </c>
    </row>
    <row r="26" spans="1:4" ht="35.450000000000003" customHeight="1" x14ac:dyDescent="0.25">
      <c r="A26" s="5" t="s">
        <v>122</v>
      </c>
      <c r="B26" s="5" t="s">
        <v>44</v>
      </c>
      <c r="C26" s="6" t="s">
        <v>45</v>
      </c>
      <c r="D26" s="5">
        <v>8</v>
      </c>
    </row>
    <row r="27" spans="1:4" ht="35.450000000000003" customHeight="1" x14ac:dyDescent="0.25">
      <c r="A27" s="5" t="s">
        <v>122</v>
      </c>
      <c r="B27" s="5" t="s">
        <v>46</v>
      </c>
      <c r="C27" s="6" t="s">
        <v>47</v>
      </c>
      <c r="D27" s="5">
        <v>24</v>
      </c>
    </row>
    <row r="28" spans="1:4" ht="35.450000000000003" customHeight="1" x14ac:dyDescent="0.25">
      <c r="A28" s="5" t="s">
        <v>122</v>
      </c>
      <c r="B28" s="5" t="s">
        <v>48</v>
      </c>
      <c r="C28" s="6" t="s">
        <v>49</v>
      </c>
      <c r="D28" s="5">
        <v>96</v>
      </c>
    </row>
    <row r="29" spans="1:4" ht="35.450000000000003" customHeight="1" x14ac:dyDescent="0.25">
      <c r="A29" s="5" t="s">
        <v>122</v>
      </c>
      <c r="B29" s="5" t="s">
        <v>44</v>
      </c>
      <c r="C29" s="6" t="s">
        <v>45</v>
      </c>
      <c r="D29" s="5">
        <v>60</v>
      </c>
    </row>
    <row r="30" spans="1:4" ht="35.450000000000003" customHeight="1" x14ac:dyDescent="0.25">
      <c r="A30" s="5" t="s">
        <v>122</v>
      </c>
      <c r="B30" s="5" t="s">
        <v>50</v>
      </c>
      <c r="C30" s="6" t="s">
        <v>51</v>
      </c>
      <c r="D30" s="5">
        <v>8</v>
      </c>
    </row>
    <row r="31" spans="1:4" ht="24" customHeight="1" x14ac:dyDescent="0.25">
      <c r="A31" s="5" t="s">
        <v>121</v>
      </c>
      <c r="B31" s="5" t="s">
        <v>127</v>
      </c>
      <c r="C31" s="6" t="s">
        <v>141</v>
      </c>
      <c r="D31" s="5">
        <v>62</v>
      </c>
    </row>
    <row r="32" spans="1:4" ht="24" customHeight="1" x14ac:dyDescent="0.25">
      <c r="A32" s="5" t="s">
        <v>121</v>
      </c>
      <c r="B32" s="5" t="s">
        <v>52</v>
      </c>
      <c r="C32" s="6" t="s">
        <v>128</v>
      </c>
      <c r="D32" s="5">
        <v>24</v>
      </c>
    </row>
    <row r="33" spans="1:4" ht="24" customHeight="1" x14ac:dyDescent="0.25">
      <c r="A33" s="5" t="s">
        <v>121</v>
      </c>
      <c r="B33" s="5" t="s">
        <v>53</v>
      </c>
      <c r="C33" s="6" t="s">
        <v>129</v>
      </c>
      <c r="D33" s="5">
        <v>10</v>
      </c>
    </row>
    <row r="34" spans="1:4" ht="24" customHeight="1" x14ac:dyDescent="0.25">
      <c r="A34" s="5" t="s">
        <v>121</v>
      </c>
      <c r="B34" s="5" t="s">
        <v>54</v>
      </c>
      <c r="C34" s="6" t="s">
        <v>142</v>
      </c>
      <c r="D34" s="5">
        <v>6</v>
      </c>
    </row>
    <row r="35" spans="1:4" ht="24" customHeight="1" x14ac:dyDescent="0.25">
      <c r="A35" s="5" t="s">
        <v>121</v>
      </c>
      <c r="B35" s="5" t="s">
        <v>55</v>
      </c>
      <c r="C35" s="6" t="s">
        <v>143</v>
      </c>
      <c r="D35" s="5">
        <v>8</v>
      </c>
    </row>
    <row r="36" spans="1:4" ht="24" customHeight="1" x14ac:dyDescent="0.25">
      <c r="A36" s="5" t="s">
        <v>121</v>
      </c>
      <c r="B36" s="5" t="s">
        <v>56</v>
      </c>
      <c r="C36" s="6" t="s">
        <v>144</v>
      </c>
      <c r="D36" s="5">
        <v>9</v>
      </c>
    </row>
    <row r="37" spans="1:4" ht="24" customHeight="1" x14ac:dyDescent="0.25">
      <c r="A37" s="5" t="s">
        <v>121</v>
      </c>
      <c r="B37" s="5" t="s">
        <v>57</v>
      </c>
      <c r="C37" s="6" t="s">
        <v>58</v>
      </c>
      <c r="D37" s="5">
        <v>8</v>
      </c>
    </row>
    <row r="38" spans="1:4" ht="24" customHeight="1" x14ac:dyDescent="0.25">
      <c r="A38" s="5" t="s">
        <v>121</v>
      </c>
      <c r="B38" s="5" t="s">
        <v>59</v>
      </c>
      <c r="C38" s="6" t="s">
        <v>145</v>
      </c>
      <c r="D38" s="5">
        <v>54</v>
      </c>
    </row>
    <row r="39" spans="1:4" ht="24" customHeight="1" x14ac:dyDescent="0.25">
      <c r="A39" s="5" t="s">
        <v>121</v>
      </c>
      <c r="B39" s="5" t="s">
        <v>60</v>
      </c>
      <c r="C39" s="6" t="s">
        <v>146</v>
      </c>
      <c r="D39" s="5">
        <v>12</v>
      </c>
    </row>
    <row r="40" spans="1:4" ht="24" customHeight="1" x14ac:dyDescent="0.25">
      <c r="A40" s="5" t="s">
        <v>121</v>
      </c>
      <c r="B40" s="5" t="s">
        <v>61</v>
      </c>
      <c r="C40" s="6" t="s">
        <v>147</v>
      </c>
      <c r="D40" s="5">
        <v>6</v>
      </c>
    </row>
    <row r="41" spans="1:4" ht="24" customHeight="1" x14ac:dyDescent="0.25">
      <c r="A41" s="5" t="s">
        <v>121</v>
      </c>
      <c r="B41" s="5" t="s">
        <v>62</v>
      </c>
      <c r="C41" s="6" t="s">
        <v>148</v>
      </c>
      <c r="D41" s="5">
        <v>34</v>
      </c>
    </row>
    <row r="42" spans="1:4" ht="24" customHeight="1" x14ac:dyDescent="0.25">
      <c r="A42" s="5" t="s">
        <v>121</v>
      </c>
      <c r="B42" s="5" t="s">
        <v>63</v>
      </c>
      <c r="C42" s="6" t="s">
        <v>149</v>
      </c>
      <c r="D42" s="5">
        <v>78</v>
      </c>
    </row>
    <row r="43" spans="1:4" ht="24" customHeight="1" x14ac:dyDescent="0.25">
      <c r="A43" s="5" t="s">
        <v>121</v>
      </c>
      <c r="B43" s="5" t="s">
        <v>64</v>
      </c>
      <c r="C43" s="6" t="s">
        <v>150</v>
      </c>
      <c r="D43" s="5">
        <v>90</v>
      </c>
    </row>
    <row r="44" spans="1:4" ht="24" customHeight="1" x14ac:dyDescent="0.25">
      <c r="A44" s="5" t="s">
        <v>121</v>
      </c>
      <c r="B44" s="5" t="s">
        <v>65</v>
      </c>
      <c r="C44" s="6" t="s">
        <v>66</v>
      </c>
      <c r="D44" s="5">
        <v>6</v>
      </c>
    </row>
    <row r="45" spans="1:4" ht="24" customHeight="1" x14ac:dyDescent="0.25">
      <c r="A45" s="5" t="s">
        <v>121</v>
      </c>
      <c r="B45" s="5" t="s">
        <v>67</v>
      </c>
      <c r="C45" s="6" t="s">
        <v>151</v>
      </c>
      <c r="D45" s="5">
        <v>30</v>
      </c>
    </row>
    <row r="46" spans="1:4" ht="24" customHeight="1" x14ac:dyDescent="0.25">
      <c r="A46" s="5" t="s">
        <v>123</v>
      </c>
      <c r="B46" s="5" t="s">
        <v>68</v>
      </c>
      <c r="C46" s="6" t="s">
        <v>69</v>
      </c>
      <c r="D46" s="5">
        <v>6</v>
      </c>
    </row>
    <row r="47" spans="1:4" ht="24" customHeight="1" x14ac:dyDescent="0.25">
      <c r="A47" s="5" t="s">
        <v>123</v>
      </c>
      <c r="B47" s="5" t="s">
        <v>70</v>
      </c>
      <c r="C47" s="6" t="s">
        <v>71</v>
      </c>
      <c r="D47" s="5">
        <v>140</v>
      </c>
    </row>
    <row r="48" spans="1:4" ht="24" customHeight="1" x14ac:dyDescent="0.25">
      <c r="A48" s="5" t="s">
        <v>123</v>
      </c>
      <c r="B48" s="5" t="s">
        <v>72</v>
      </c>
      <c r="C48" s="6" t="s">
        <v>73</v>
      </c>
      <c r="D48" s="5">
        <v>9</v>
      </c>
    </row>
    <row r="49" spans="1:4" ht="24" customHeight="1" x14ac:dyDescent="0.25">
      <c r="A49" s="5" t="s">
        <v>123</v>
      </c>
      <c r="B49" s="5" t="s">
        <v>74</v>
      </c>
      <c r="C49" s="6" t="s">
        <v>75</v>
      </c>
      <c r="D49" s="5">
        <v>2</v>
      </c>
    </row>
    <row r="50" spans="1:4" ht="24" customHeight="1" x14ac:dyDescent="0.25">
      <c r="A50" s="5" t="s">
        <v>123</v>
      </c>
      <c r="B50" s="5" t="s">
        <v>76</v>
      </c>
      <c r="C50" s="6" t="s">
        <v>77</v>
      </c>
      <c r="D50" s="5">
        <v>9</v>
      </c>
    </row>
    <row r="51" spans="1:4" ht="24" customHeight="1" x14ac:dyDescent="0.25">
      <c r="A51" s="5" t="s">
        <v>123</v>
      </c>
      <c r="B51" s="5" t="s">
        <v>78</v>
      </c>
      <c r="C51" s="6" t="s">
        <v>79</v>
      </c>
      <c r="D51" s="5">
        <v>72</v>
      </c>
    </row>
    <row r="52" spans="1:4" ht="24" customHeight="1" x14ac:dyDescent="0.25">
      <c r="A52" s="5" t="s">
        <v>123</v>
      </c>
      <c r="B52" s="5" t="s">
        <v>80</v>
      </c>
      <c r="C52" s="6" t="s">
        <v>81</v>
      </c>
      <c r="D52" s="5">
        <v>27</v>
      </c>
    </row>
    <row r="53" spans="1:4" ht="24" customHeight="1" x14ac:dyDescent="0.25">
      <c r="A53" s="5" t="s">
        <v>123</v>
      </c>
      <c r="B53" s="5" t="s">
        <v>130</v>
      </c>
      <c r="C53" s="6" t="s">
        <v>131</v>
      </c>
      <c r="D53" s="5">
        <v>9</v>
      </c>
    </row>
    <row r="54" spans="1:4" ht="24" customHeight="1" x14ac:dyDescent="0.25">
      <c r="A54" s="5" t="s">
        <v>123</v>
      </c>
      <c r="B54" s="5" t="s">
        <v>82</v>
      </c>
      <c r="C54" s="6" t="s">
        <v>152</v>
      </c>
      <c r="D54" s="5">
        <v>4</v>
      </c>
    </row>
    <row r="55" spans="1:4" ht="24" customHeight="1" x14ac:dyDescent="0.25">
      <c r="A55" s="5" t="s">
        <v>124</v>
      </c>
      <c r="B55" s="5" t="s">
        <v>83</v>
      </c>
      <c r="C55" s="6" t="s">
        <v>153</v>
      </c>
      <c r="D55" s="5">
        <v>24</v>
      </c>
    </row>
    <row r="56" spans="1:4" ht="24" customHeight="1" x14ac:dyDescent="0.25">
      <c r="A56" s="5" t="s">
        <v>124</v>
      </c>
      <c r="B56" s="5" t="s">
        <v>84</v>
      </c>
      <c r="C56" s="6" t="s">
        <v>154</v>
      </c>
      <c r="D56" s="5">
        <v>44</v>
      </c>
    </row>
    <row r="57" spans="1:4" ht="24" customHeight="1" x14ac:dyDescent="0.25">
      <c r="A57" s="5" t="s">
        <v>124</v>
      </c>
      <c r="B57" s="5" t="s">
        <v>85</v>
      </c>
      <c r="C57" s="6" t="s">
        <v>155</v>
      </c>
      <c r="D57" s="5">
        <v>3</v>
      </c>
    </row>
    <row r="58" spans="1:4" ht="24" customHeight="1" x14ac:dyDescent="0.25">
      <c r="A58" s="5" t="s">
        <v>114</v>
      </c>
      <c r="B58" s="5" t="s">
        <v>94</v>
      </c>
      <c r="C58" s="6" t="s">
        <v>133</v>
      </c>
      <c r="D58" s="5">
        <v>14</v>
      </c>
    </row>
    <row r="59" spans="1:4" ht="24" customHeight="1" x14ac:dyDescent="0.25">
      <c r="A59" s="5" t="s">
        <v>114</v>
      </c>
      <c r="B59" s="5" t="s">
        <v>95</v>
      </c>
      <c r="C59" s="6" t="s">
        <v>132</v>
      </c>
      <c r="D59" s="5">
        <v>10</v>
      </c>
    </row>
    <row r="60" spans="1:4" ht="24" customHeight="1" x14ac:dyDescent="0.25">
      <c r="A60" s="5" t="s">
        <v>114</v>
      </c>
      <c r="B60" s="5" t="s">
        <v>96</v>
      </c>
      <c r="C60" s="6" t="s">
        <v>156</v>
      </c>
      <c r="D60" s="5">
        <v>10</v>
      </c>
    </row>
    <row r="61" spans="1:4" ht="24" customHeight="1" x14ac:dyDescent="0.25">
      <c r="A61" s="5" t="s">
        <v>114</v>
      </c>
      <c r="B61" s="5" t="s">
        <v>97</v>
      </c>
      <c r="C61" s="6" t="s">
        <v>134</v>
      </c>
      <c r="D61" s="5">
        <v>10</v>
      </c>
    </row>
    <row r="62" spans="1:4" ht="24" customHeight="1" x14ac:dyDescent="0.25">
      <c r="A62" s="5" t="s">
        <v>114</v>
      </c>
      <c r="B62" s="5" t="s">
        <v>98</v>
      </c>
      <c r="C62" s="6" t="s">
        <v>157</v>
      </c>
      <c r="D62" s="5">
        <v>16</v>
      </c>
    </row>
    <row r="63" spans="1:4" ht="24" customHeight="1" x14ac:dyDescent="0.25">
      <c r="A63" s="5" t="s">
        <v>114</v>
      </c>
      <c r="B63" s="5" t="s">
        <v>99</v>
      </c>
      <c r="C63" s="6" t="s">
        <v>158</v>
      </c>
      <c r="D63" s="5">
        <v>6</v>
      </c>
    </row>
    <row r="64" spans="1:4" ht="24" customHeight="1" x14ac:dyDescent="0.25">
      <c r="A64" s="5" t="s">
        <v>114</v>
      </c>
      <c r="B64" s="5" t="s">
        <v>100</v>
      </c>
      <c r="C64" s="6" t="s">
        <v>135</v>
      </c>
      <c r="D64" s="5">
        <v>8</v>
      </c>
    </row>
    <row r="65" spans="1:4" ht="24" customHeight="1" x14ac:dyDescent="0.25">
      <c r="A65" s="5" t="s">
        <v>114</v>
      </c>
      <c r="B65" s="5" t="s">
        <v>101</v>
      </c>
      <c r="C65" s="6" t="s">
        <v>159</v>
      </c>
      <c r="D65" s="5">
        <v>190</v>
      </c>
    </row>
    <row r="66" spans="1:4" ht="24" customHeight="1" x14ac:dyDescent="0.25">
      <c r="A66" s="5" t="s">
        <v>114</v>
      </c>
      <c r="B66" s="5" t="s">
        <v>102</v>
      </c>
      <c r="C66" s="6" t="s">
        <v>159</v>
      </c>
      <c r="D66" s="5">
        <v>4</v>
      </c>
    </row>
    <row r="67" spans="1:4" ht="24" customHeight="1" x14ac:dyDescent="0.25">
      <c r="A67" s="5" t="s">
        <v>114</v>
      </c>
      <c r="B67" s="5" t="s">
        <v>103</v>
      </c>
      <c r="C67" s="6" t="s">
        <v>160</v>
      </c>
      <c r="D67" s="5">
        <v>67</v>
      </c>
    </row>
    <row r="68" spans="1:4" ht="24" customHeight="1" x14ac:dyDescent="0.25">
      <c r="A68" s="5" t="s">
        <v>114</v>
      </c>
      <c r="B68" s="5" t="s">
        <v>104</v>
      </c>
      <c r="C68" s="6" t="s">
        <v>161</v>
      </c>
      <c r="D68" s="5">
        <v>54</v>
      </c>
    </row>
    <row r="69" spans="1:4" ht="24" customHeight="1" x14ac:dyDescent="0.25">
      <c r="A69" s="5" t="s">
        <v>114</v>
      </c>
      <c r="B69" s="5" t="s">
        <v>105</v>
      </c>
      <c r="C69" s="6" t="s">
        <v>161</v>
      </c>
      <c r="D69" s="5">
        <v>12</v>
      </c>
    </row>
    <row r="70" spans="1:4" ht="24" customHeight="1" x14ac:dyDescent="0.25">
      <c r="A70" s="5" t="s">
        <v>114</v>
      </c>
      <c r="B70" s="5" t="s">
        <v>106</v>
      </c>
      <c r="C70" s="6" t="s">
        <v>162</v>
      </c>
      <c r="D70" s="5">
        <v>54</v>
      </c>
    </row>
    <row r="71" spans="1:4" ht="24" customHeight="1" x14ac:dyDescent="0.25">
      <c r="A71" s="5" t="s">
        <v>114</v>
      </c>
      <c r="B71" s="5" t="s">
        <v>107</v>
      </c>
      <c r="C71" s="6" t="s">
        <v>163</v>
      </c>
      <c r="D71" s="5">
        <v>44</v>
      </c>
    </row>
    <row r="72" spans="1:4" ht="24" customHeight="1" x14ac:dyDescent="0.25">
      <c r="A72" s="5" t="s">
        <v>114</v>
      </c>
      <c r="B72" s="5" t="s">
        <v>108</v>
      </c>
      <c r="C72" s="6" t="s">
        <v>164</v>
      </c>
      <c r="D72" s="5">
        <v>12</v>
      </c>
    </row>
    <row r="73" spans="1:4" ht="24" customHeight="1" x14ac:dyDescent="0.25">
      <c r="A73" s="5" t="s">
        <v>114</v>
      </c>
      <c r="B73" s="5" t="s">
        <v>109</v>
      </c>
      <c r="C73" s="6" t="s">
        <v>136</v>
      </c>
      <c r="D73" s="5">
        <v>6</v>
      </c>
    </row>
    <row r="74" spans="1:4" ht="24" customHeight="1" x14ac:dyDescent="0.25">
      <c r="A74" s="5" t="s">
        <v>115</v>
      </c>
      <c r="B74" s="5" t="s">
        <v>110</v>
      </c>
      <c r="C74" s="6" t="s">
        <v>165</v>
      </c>
      <c r="D74" s="5">
        <v>1</v>
      </c>
    </row>
    <row r="75" spans="1:4" ht="24" customHeight="1" x14ac:dyDescent="0.25">
      <c r="A75" s="5" t="s">
        <v>115</v>
      </c>
      <c r="B75" s="5" t="s">
        <v>111</v>
      </c>
      <c r="C75" s="6" t="s">
        <v>165</v>
      </c>
      <c r="D75" s="5">
        <v>1</v>
      </c>
    </row>
    <row r="76" spans="1:4" ht="24" customHeight="1" x14ac:dyDescent="0.25">
      <c r="A76" s="5" t="s">
        <v>115</v>
      </c>
      <c r="B76" s="5" t="s">
        <v>112</v>
      </c>
      <c r="C76" s="6" t="s">
        <v>165</v>
      </c>
      <c r="D76" s="5">
        <v>1</v>
      </c>
    </row>
    <row r="77" spans="1:4" ht="24" customHeight="1" x14ac:dyDescent="0.25">
      <c r="A77" s="5" t="s">
        <v>115</v>
      </c>
      <c r="B77" s="5" t="s">
        <v>113</v>
      </c>
      <c r="C77" s="6" t="s">
        <v>165</v>
      </c>
      <c r="D77" s="5">
        <v>2</v>
      </c>
    </row>
    <row r="78" spans="1:4" ht="25.9" customHeight="1" x14ac:dyDescent="0.25">
      <c r="A78" s="5" t="s">
        <v>122</v>
      </c>
      <c r="B78" s="5" t="s">
        <v>137</v>
      </c>
      <c r="C78" s="6" t="s">
        <v>86</v>
      </c>
      <c r="D78" s="5">
        <v>8</v>
      </c>
    </row>
    <row r="79" spans="1:4" ht="25.15" customHeight="1" x14ac:dyDescent="0.25">
      <c r="A79" s="5" t="s">
        <v>124</v>
      </c>
      <c r="B79" s="5" t="s">
        <v>87</v>
      </c>
      <c r="C79" s="6" t="s">
        <v>88</v>
      </c>
      <c r="D79" s="5">
        <v>2</v>
      </c>
    </row>
    <row r="80" spans="1:4" ht="25.15" customHeight="1" x14ac:dyDescent="0.25">
      <c r="A80" s="5" t="s">
        <v>124</v>
      </c>
      <c r="B80" s="5" t="s">
        <v>89</v>
      </c>
      <c r="C80" s="6" t="s">
        <v>166</v>
      </c>
      <c r="D80" s="5">
        <v>14</v>
      </c>
    </row>
    <row r="81" spans="1:4" ht="25.15" customHeight="1" x14ac:dyDescent="0.25">
      <c r="A81" s="5" t="s">
        <v>124</v>
      </c>
      <c r="B81" s="5" t="s">
        <v>90</v>
      </c>
      <c r="C81" s="6" t="s">
        <v>91</v>
      </c>
      <c r="D81" s="5">
        <v>1</v>
      </c>
    </row>
  </sheetData>
  <autoFilter ref="A1:D81" xr:uid="{9893EA30-18CD-4EDA-877B-3909CE35607C}"/>
  <conditionalFormatting sqref="B2:B8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A215C-1E13-4E99-A2DF-710AF25700C6}">
  <dimension ref="A3:E218"/>
  <sheetViews>
    <sheetView workbookViewId="0">
      <pane ySplit="3" topLeftCell="A4" activePane="bottomLeft" state="frozen"/>
      <selection pane="bottomLeft" activeCell="E4" sqref="E4"/>
    </sheetView>
  </sheetViews>
  <sheetFormatPr defaultColWidth="8.85546875" defaultRowHeight="15" x14ac:dyDescent="0.25"/>
  <cols>
    <col min="1" max="1" width="21.7109375" style="8" bestFit="1" customWidth="1"/>
    <col min="2" max="2" width="15.7109375" style="8" bestFit="1" customWidth="1"/>
    <col min="3" max="3" width="8.85546875" style="8"/>
    <col min="4" max="4" width="13.7109375" style="8" bestFit="1" customWidth="1"/>
    <col min="5" max="16384" width="8.85546875" style="8"/>
  </cols>
  <sheetData>
    <row r="3" spans="1:5" x14ac:dyDescent="0.25">
      <c r="A3" s="8" t="s">
        <v>168</v>
      </c>
      <c r="B3" s="8" t="s">
        <v>169</v>
      </c>
      <c r="C3" s="8" t="s">
        <v>170</v>
      </c>
      <c r="D3" s="25" t="s">
        <v>416</v>
      </c>
      <c r="E3" s="25" t="s">
        <v>417</v>
      </c>
    </row>
    <row r="4" spans="1:5" x14ac:dyDescent="0.25">
      <c r="A4" s="8" t="s">
        <v>171</v>
      </c>
      <c r="B4" s="8">
        <v>0.4</v>
      </c>
      <c r="C4" s="8">
        <v>1</v>
      </c>
      <c r="D4" s="8">
        <v>0</v>
      </c>
      <c r="E4" s="8">
        <f>SUMIF('کسری SWS'!$B$3:$B$31,A4,'کسری SWS'!$E$3:$E$31)</f>
        <v>0</v>
      </c>
    </row>
    <row r="5" spans="1:5" x14ac:dyDescent="0.25">
      <c r="A5" s="8" t="s">
        <v>125</v>
      </c>
      <c r="B5" s="8">
        <v>4</v>
      </c>
      <c r="C5" s="8">
        <v>0</v>
      </c>
      <c r="D5" s="8">
        <v>16</v>
      </c>
      <c r="E5" s="8">
        <f>SUMIF('کسری SWS'!$B$3:$B$31,A5,'کسری SWS'!$E$3:$E$31)</f>
        <v>0</v>
      </c>
    </row>
    <row r="6" spans="1:5" x14ac:dyDescent="0.25">
      <c r="A6" s="8" t="s">
        <v>172</v>
      </c>
      <c r="B6" s="8">
        <v>72</v>
      </c>
      <c r="C6" s="8">
        <v>0</v>
      </c>
      <c r="D6" s="8">
        <v>0</v>
      </c>
      <c r="E6" s="8">
        <f>SUMIF('کسری SWS'!$B$3:$B$31,A6,'کسری SWS'!$E$3:$E$31)</f>
        <v>0</v>
      </c>
    </row>
    <row r="7" spans="1:5" x14ac:dyDescent="0.25">
      <c r="A7" s="8" t="s">
        <v>173</v>
      </c>
      <c r="B7" s="8">
        <v>228</v>
      </c>
      <c r="C7" s="8">
        <v>16</v>
      </c>
      <c r="D7" s="8">
        <v>0</v>
      </c>
      <c r="E7" s="8">
        <f>SUMIF('کسری SWS'!$B$3:$B$31,A7,'کسری SWS'!$E$3:$E$31)</f>
        <v>0</v>
      </c>
    </row>
    <row r="8" spans="1:5" x14ac:dyDescent="0.25">
      <c r="A8" s="8" t="s">
        <v>110</v>
      </c>
      <c r="B8" s="8">
        <v>1</v>
      </c>
      <c r="C8" s="8">
        <v>0</v>
      </c>
      <c r="D8" s="8">
        <v>1</v>
      </c>
      <c r="E8" s="8">
        <f>SUMIF('کسری SWS'!$B$3:$B$31,A8,'کسری SWS'!$E$3:$E$31)</f>
        <v>0</v>
      </c>
    </row>
    <row r="9" spans="1:5" x14ac:dyDescent="0.25">
      <c r="A9" s="8" t="s">
        <v>111</v>
      </c>
      <c r="B9" s="8">
        <v>2</v>
      </c>
      <c r="C9" s="8">
        <v>0</v>
      </c>
      <c r="D9" s="8">
        <v>1</v>
      </c>
      <c r="E9" s="8">
        <f>SUMIF('کسری SWS'!$B$3:$B$31,A9,'کسری SWS'!$E$3:$E$31)</f>
        <v>0</v>
      </c>
    </row>
    <row r="10" spans="1:5" x14ac:dyDescent="0.25">
      <c r="A10" s="8" t="s">
        <v>112</v>
      </c>
      <c r="B10" s="8">
        <v>2</v>
      </c>
      <c r="C10" s="8">
        <v>0</v>
      </c>
      <c r="D10" s="8">
        <v>1</v>
      </c>
      <c r="E10" s="8">
        <f>SUMIF('کسری SWS'!$B$3:$B$31,A10,'کسری SWS'!$E$3:$E$31)</f>
        <v>0</v>
      </c>
    </row>
    <row r="11" spans="1:5" x14ac:dyDescent="0.25">
      <c r="A11" s="8" t="s">
        <v>113</v>
      </c>
      <c r="B11" s="8">
        <v>2</v>
      </c>
      <c r="C11" s="8">
        <v>0</v>
      </c>
      <c r="D11" s="8">
        <v>2</v>
      </c>
      <c r="E11" s="8">
        <f>SUMIF('کسری SWS'!$B$3:$B$31,A11,'کسری SWS'!$E$3:$E$31)</f>
        <v>0</v>
      </c>
    </row>
    <row r="12" spans="1:5" x14ac:dyDescent="0.25">
      <c r="A12" s="8" t="s">
        <v>174</v>
      </c>
      <c r="B12" s="8">
        <v>0</v>
      </c>
      <c r="C12" s="8">
        <v>0</v>
      </c>
      <c r="D12" s="8">
        <v>0</v>
      </c>
      <c r="E12" s="8">
        <f>SUMIF('کسری SWS'!$B$3:$B$31,A12,'کسری SWS'!$E$3:$E$31)</f>
        <v>0</v>
      </c>
    </row>
    <row r="13" spans="1:5" x14ac:dyDescent="0.25">
      <c r="A13" s="8" t="s">
        <v>175</v>
      </c>
      <c r="B13" s="8">
        <v>24</v>
      </c>
      <c r="C13" s="8">
        <v>0</v>
      </c>
      <c r="D13" s="8">
        <v>0</v>
      </c>
      <c r="E13" s="8">
        <f>SUMIF('کسری SWS'!$B$3:$B$31,A13,'کسری SWS'!$E$3:$E$31)</f>
        <v>0</v>
      </c>
    </row>
    <row r="14" spans="1:5" x14ac:dyDescent="0.25">
      <c r="A14" s="8" t="s">
        <v>176</v>
      </c>
      <c r="B14" s="8">
        <v>222</v>
      </c>
      <c r="C14" s="8">
        <v>0</v>
      </c>
      <c r="D14" s="8">
        <v>0</v>
      </c>
      <c r="E14" s="8">
        <f>SUMIF('کسری SWS'!$B$3:$B$31,A14,'کسری SWS'!$E$3:$E$31)</f>
        <v>0</v>
      </c>
    </row>
    <row r="15" spans="1:5" x14ac:dyDescent="0.25">
      <c r="A15" s="8" t="s">
        <v>177</v>
      </c>
      <c r="B15" s="8">
        <v>30</v>
      </c>
      <c r="C15" s="8">
        <v>0</v>
      </c>
      <c r="D15" s="8">
        <v>0</v>
      </c>
      <c r="E15" s="8">
        <f>SUMIF('کسری SWS'!$B$3:$B$31,A15,'کسری SWS'!$E$3:$E$31)</f>
        <v>0</v>
      </c>
    </row>
    <row r="16" spans="1:5" x14ac:dyDescent="0.25">
      <c r="A16" s="8" t="s">
        <v>178</v>
      </c>
      <c r="B16" s="8">
        <v>40</v>
      </c>
      <c r="C16" s="8">
        <v>0</v>
      </c>
      <c r="D16" s="8">
        <v>0</v>
      </c>
      <c r="E16" s="8">
        <f>SUMIF('کسری SWS'!$B$3:$B$31,A16,'کسری SWS'!$E$3:$E$31)</f>
        <v>0</v>
      </c>
    </row>
    <row r="17" spans="1:5" x14ac:dyDescent="0.25">
      <c r="A17" s="8" t="s">
        <v>179</v>
      </c>
      <c r="B17" s="8">
        <v>12</v>
      </c>
      <c r="C17" s="8">
        <v>0</v>
      </c>
      <c r="D17" s="8">
        <v>0</v>
      </c>
      <c r="E17" s="8">
        <f>SUMIF('کسری SWS'!$B$3:$B$31,A17,'کسری SWS'!$E$3:$E$31)</f>
        <v>0</v>
      </c>
    </row>
    <row r="18" spans="1:5" x14ac:dyDescent="0.25">
      <c r="A18" s="8" t="s">
        <v>180</v>
      </c>
      <c r="B18" s="8">
        <v>40</v>
      </c>
      <c r="C18" s="8">
        <v>0</v>
      </c>
      <c r="D18" s="8">
        <v>0</v>
      </c>
      <c r="E18" s="8">
        <f>SUMIF('کسری SWS'!$B$3:$B$31,A18,'کسری SWS'!$E$3:$E$31)</f>
        <v>0</v>
      </c>
    </row>
    <row r="19" spans="1:5" x14ac:dyDescent="0.25">
      <c r="A19" s="8" t="s">
        <v>50</v>
      </c>
      <c r="B19" s="8">
        <v>224</v>
      </c>
      <c r="C19" s="8">
        <v>224</v>
      </c>
      <c r="D19" s="8">
        <v>8</v>
      </c>
      <c r="E19" s="8">
        <f>SUMIF('کسری SWS'!$B$3:$B$31,A19,'کسری SWS'!$E$3:$E$31)</f>
        <v>16</v>
      </c>
    </row>
    <row r="20" spans="1:5" x14ac:dyDescent="0.25">
      <c r="A20" s="8" t="s">
        <v>48</v>
      </c>
      <c r="B20" s="8">
        <v>284</v>
      </c>
      <c r="C20" s="8">
        <v>152</v>
      </c>
      <c r="D20" s="8">
        <v>96</v>
      </c>
      <c r="E20" s="8">
        <f>SUMIF('کسری SWS'!$B$3:$B$31,A20,'کسری SWS'!$E$3:$E$31)</f>
        <v>64</v>
      </c>
    </row>
    <row r="21" spans="1:5" x14ac:dyDescent="0.25">
      <c r="A21" s="8" t="s">
        <v>42</v>
      </c>
      <c r="B21" s="8">
        <v>452</v>
      </c>
      <c r="C21" s="8">
        <v>316</v>
      </c>
      <c r="D21" s="8">
        <v>88</v>
      </c>
      <c r="E21" s="8">
        <f>SUMIF('کسری SWS'!$B$3:$B$31,A21,'کسری SWS'!$E$3:$E$31)</f>
        <v>0</v>
      </c>
    </row>
    <row r="22" spans="1:5" x14ac:dyDescent="0.25">
      <c r="A22" s="8" t="s">
        <v>181</v>
      </c>
      <c r="B22" s="8">
        <v>64</v>
      </c>
      <c r="C22" s="8">
        <v>0</v>
      </c>
      <c r="D22" s="8">
        <v>0</v>
      </c>
      <c r="E22" s="8">
        <f>SUMIF('کسری SWS'!$B$3:$B$31,A22,'کسری SWS'!$E$3:$E$31)</f>
        <v>0</v>
      </c>
    </row>
    <row r="23" spans="1:5" x14ac:dyDescent="0.25">
      <c r="A23" s="8" t="s">
        <v>44</v>
      </c>
      <c r="B23" s="8">
        <v>112</v>
      </c>
      <c r="C23" s="8">
        <v>70</v>
      </c>
      <c r="D23" s="8">
        <v>68</v>
      </c>
      <c r="E23" s="8">
        <f>SUMIF('کسری SWS'!$B$3:$B$31,A23,'کسری SWS'!$E$3:$E$31)</f>
        <v>0</v>
      </c>
    </row>
    <row r="24" spans="1:5" x14ac:dyDescent="0.25">
      <c r="A24" s="8" t="s">
        <v>182</v>
      </c>
      <c r="B24" s="8">
        <v>44</v>
      </c>
      <c r="C24" s="8">
        <v>0</v>
      </c>
      <c r="D24" s="8">
        <v>0</v>
      </c>
      <c r="E24" s="8">
        <f>SUMIF('کسری SWS'!$B$3:$B$31,A24,'کسری SWS'!$E$3:$E$31)</f>
        <v>0</v>
      </c>
    </row>
    <row r="25" spans="1:5" x14ac:dyDescent="0.25">
      <c r="A25" s="8" t="s">
        <v>183</v>
      </c>
      <c r="B25" s="8">
        <v>244</v>
      </c>
      <c r="C25" s="8">
        <v>235</v>
      </c>
      <c r="D25" s="8">
        <v>0</v>
      </c>
      <c r="E25" s="8">
        <f>SUMIF('کسری SWS'!$B$3:$B$31,A25,'کسری SWS'!$E$3:$E$31)</f>
        <v>0</v>
      </c>
    </row>
    <row r="26" spans="1:5" x14ac:dyDescent="0.25">
      <c r="A26" s="8" t="s">
        <v>184</v>
      </c>
      <c r="B26" s="8">
        <v>54</v>
      </c>
      <c r="C26" s="8">
        <v>0</v>
      </c>
      <c r="D26" s="8">
        <v>0</v>
      </c>
      <c r="E26" s="8">
        <f>SUMIF('کسری SWS'!$B$3:$B$31,A26,'کسری SWS'!$E$3:$E$31)</f>
        <v>12</v>
      </c>
    </row>
    <row r="27" spans="1:5" x14ac:dyDescent="0.25">
      <c r="A27" s="8" t="s">
        <v>185</v>
      </c>
      <c r="B27" s="8">
        <v>6</v>
      </c>
      <c r="C27" s="8">
        <v>0</v>
      </c>
      <c r="D27" s="8">
        <v>0</v>
      </c>
      <c r="E27" s="8">
        <f>SUMIF('کسری SWS'!$B$3:$B$31,A27,'کسری SWS'!$E$3:$E$31)</f>
        <v>0</v>
      </c>
    </row>
    <row r="28" spans="1:5" x14ac:dyDescent="0.25">
      <c r="A28" s="8" t="s">
        <v>186</v>
      </c>
      <c r="B28" s="8">
        <v>108</v>
      </c>
      <c r="C28" s="8">
        <v>0</v>
      </c>
      <c r="D28" s="8">
        <v>0</v>
      </c>
      <c r="E28" s="8">
        <f>SUMIF('کسری SWS'!$B$3:$B$31,A28,'کسری SWS'!$E$3:$E$31)</f>
        <v>0</v>
      </c>
    </row>
    <row r="29" spans="1:5" x14ac:dyDescent="0.25">
      <c r="A29" s="8" t="s">
        <v>46</v>
      </c>
      <c r="B29" s="8">
        <v>88</v>
      </c>
      <c r="C29" s="8">
        <v>84</v>
      </c>
      <c r="D29" s="8">
        <v>24</v>
      </c>
      <c r="E29" s="8">
        <f>SUMIF('کسری SWS'!$B$3:$B$31,A29,'کسری SWS'!$E$3:$E$31)</f>
        <v>0</v>
      </c>
    </row>
    <row r="30" spans="1:5" x14ac:dyDescent="0.25">
      <c r="A30" s="8" t="s">
        <v>187</v>
      </c>
      <c r="B30" s="8">
        <v>24</v>
      </c>
      <c r="C30" s="8">
        <v>28</v>
      </c>
      <c r="D30" s="8">
        <v>0</v>
      </c>
      <c r="E30" s="8">
        <f>SUMIF('کسری SWS'!$B$3:$B$31,A30,'کسری SWS'!$E$3:$E$31)</f>
        <v>0</v>
      </c>
    </row>
    <row r="31" spans="1:5" x14ac:dyDescent="0.25">
      <c r="A31" s="8" t="s">
        <v>188</v>
      </c>
      <c r="B31" s="8">
        <v>40</v>
      </c>
      <c r="C31" s="8">
        <v>20</v>
      </c>
      <c r="D31" s="8">
        <v>0</v>
      </c>
      <c r="E31" s="8">
        <f>SUMIF('کسری SWS'!$B$3:$B$31,A31,'کسری SWS'!$E$3:$E$31)</f>
        <v>0</v>
      </c>
    </row>
    <row r="32" spans="1:5" x14ac:dyDescent="0.25">
      <c r="A32" s="8" t="s">
        <v>189</v>
      </c>
      <c r="B32" s="8">
        <v>16</v>
      </c>
      <c r="C32" s="8">
        <v>20</v>
      </c>
      <c r="D32" s="8">
        <v>0</v>
      </c>
      <c r="E32" s="8">
        <f>SUMIF('کسری SWS'!$B$3:$B$31,A32,'کسری SWS'!$E$3:$E$31)</f>
        <v>0</v>
      </c>
    </row>
    <row r="33" spans="1:5" x14ac:dyDescent="0.25">
      <c r="A33" s="8" t="s">
        <v>190</v>
      </c>
      <c r="B33" s="8">
        <v>368.82700000000011</v>
      </c>
      <c r="C33" s="8">
        <v>231.4</v>
      </c>
      <c r="D33" s="8">
        <v>0</v>
      </c>
      <c r="E33" s="8">
        <f>SUMIF('کسری SWS'!$B$3:$B$31,A33,'کسری SWS'!$E$3:$E$31)</f>
        <v>0</v>
      </c>
    </row>
    <row r="34" spans="1:5" x14ac:dyDescent="0.25">
      <c r="A34" s="8" t="s">
        <v>191</v>
      </c>
      <c r="B34" s="8">
        <v>315.15300000000002</v>
      </c>
      <c r="C34" s="8">
        <v>223.6</v>
      </c>
      <c r="D34" s="8">
        <v>0</v>
      </c>
      <c r="E34" s="8">
        <f>SUMIF('کسری SWS'!$B$3:$B$31,A34,'کسری SWS'!$E$3:$E$31)</f>
        <v>0</v>
      </c>
    </row>
    <row r="35" spans="1:5" x14ac:dyDescent="0.25">
      <c r="A35" s="8" t="s">
        <v>192</v>
      </c>
      <c r="B35" s="8">
        <v>260.86600000000004</v>
      </c>
      <c r="C35" s="8">
        <v>182.2</v>
      </c>
      <c r="D35" s="8">
        <v>0</v>
      </c>
      <c r="E35" s="8">
        <f>SUMIF('کسری SWS'!$B$3:$B$31,A35,'کسری SWS'!$E$3:$E$31)</f>
        <v>0</v>
      </c>
    </row>
    <row r="36" spans="1:5" x14ac:dyDescent="0.25">
      <c r="A36" s="8" t="s">
        <v>193</v>
      </c>
      <c r="B36" s="8">
        <v>286.08500000000009</v>
      </c>
      <c r="C36" s="8">
        <v>200.2</v>
      </c>
      <c r="D36" s="8">
        <v>0</v>
      </c>
      <c r="E36" s="8">
        <f>SUMIF('کسری SWS'!$B$3:$B$31,A36,'کسری SWS'!$E$3:$E$31)</f>
        <v>0</v>
      </c>
    </row>
    <row r="37" spans="1:5" x14ac:dyDescent="0.25">
      <c r="A37" s="8" t="s">
        <v>194</v>
      </c>
      <c r="B37" s="8">
        <v>141.32</v>
      </c>
      <c r="C37" s="8">
        <v>129</v>
      </c>
      <c r="D37" s="8">
        <v>0</v>
      </c>
      <c r="E37" s="8">
        <f>SUMIF('کسری SWS'!$B$3:$B$31,A37,'کسری SWS'!$E$3:$E$31)</f>
        <v>0</v>
      </c>
    </row>
    <row r="38" spans="1:5" x14ac:dyDescent="0.25">
      <c r="A38" s="8" t="s">
        <v>195</v>
      </c>
      <c r="B38" s="8">
        <v>75.397999999999982</v>
      </c>
      <c r="C38" s="8">
        <v>45</v>
      </c>
      <c r="D38" s="8">
        <v>0</v>
      </c>
      <c r="E38" s="8">
        <f>SUMIF('کسری SWS'!$B$3:$B$31,A38,'کسری SWS'!$E$3:$E$31)</f>
        <v>0</v>
      </c>
    </row>
    <row r="39" spans="1:5" x14ac:dyDescent="0.25">
      <c r="A39" s="8" t="s">
        <v>196</v>
      </c>
      <c r="B39" s="8">
        <v>41.437000000000019</v>
      </c>
      <c r="C39" s="8">
        <v>19</v>
      </c>
      <c r="D39" s="8">
        <v>0</v>
      </c>
      <c r="E39" s="8">
        <f>SUMIF('کسری SWS'!$B$3:$B$31,A39,'کسری SWS'!$E$3:$E$31)</f>
        <v>0</v>
      </c>
    </row>
    <row r="40" spans="1:5" x14ac:dyDescent="0.25">
      <c r="A40" s="8" t="s">
        <v>197</v>
      </c>
      <c r="B40" s="8">
        <v>20.592999999999996</v>
      </c>
      <c r="C40" s="8">
        <v>13</v>
      </c>
      <c r="D40" s="8">
        <v>0</v>
      </c>
      <c r="E40" s="8">
        <f>SUMIF('کسری SWS'!$B$3:$B$31,A40,'کسری SWS'!$E$3:$E$31)</f>
        <v>0</v>
      </c>
    </row>
    <row r="41" spans="1:5" x14ac:dyDescent="0.25">
      <c r="A41" s="8" t="s">
        <v>198</v>
      </c>
      <c r="B41" s="8">
        <v>43.391999999999996</v>
      </c>
      <c r="C41" s="8">
        <v>0</v>
      </c>
      <c r="D41" s="8">
        <v>0</v>
      </c>
      <c r="E41" s="8">
        <f>SUMIF('کسری SWS'!$B$3:$B$31,A41,'کسری SWS'!$E$3:$E$31)</f>
        <v>0</v>
      </c>
    </row>
    <row r="42" spans="1:5" x14ac:dyDescent="0.25">
      <c r="A42" s="8" t="s">
        <v>199</v>
      </c>
      <c r="B42" s="8">
        <v>43.162000000000006</v>
      </c>
      <c r="C42" s="8">
        <v>13.5</v>
      </c>
      <c r="D42" s="8">
        <v>0</v>
      </c>
      <c r="E42" s="8">
        <f>SUMIF('کسری SWS'!$B$3:$B$31,A42,'کسری SWS'!$E$3:$E$31)</f>
        <v>0</v>
      </c>
    </row>
    <row r="43" spans="1:5" x14ac:dyDescent="0.25">
      <c r="A43" s="8" t="s">
        <v>55</v>
      </c>
      <c r="B43" s="8">
        <v>20.105999999999998</v>
      </c>
      <c r="C43" s="8">
        <v>4.5</v>
      </c>
      <c r="D43" s="8">
        <v>8</v>
      </c>
      <c r="E43" s="8">
        <f>SUMIF('کسری SWS'!$B$3:$B$31,A43,'کسری SWS'!$E$3:$E$31)</f>
        <v>0</v>
      </c>
    </row>
    <row r="44" spans="1:5" x14ac:dyDescent="0.25">
      <c r="A44" s="8" t="s">
        <v>56</v>
      </c>
      <c r="B44" s="8">
        <v>47.930000000000007</v>
      </c>
      <c r="C44" s="8">
        <v>3</v>
      </c>
      <c r="D44" s="8">
        <v>9</v>
      </c>
      <c r="E44" s="8">
        <f>SUMIF('کسری SWS'!$B$3:$B$31,A44,'کسری SWS'!$E$3:$E$31)</f>
        <v>0</v>
      </c>
    </row>
    <row r="45" spans="1:5" x14ac:dyDescent="0.25">
      <c r="A45" s="8" t="s">
        <v>200</v>
      </c>
      <c r="B45" s="8">
        <v>2.4710000000000001</v>
      </c>
      <c r="C45" s="8">
        <v>0</v>
      </c>
      <c r="D45" s="8">
        <v>0</v>
      </c>
      <c r="E45" s="8">
        <f>SUMIF('کسری SWS'!$B$3:$B$31,A45,'کسری SWS'!$E$3:$E$31)</f>
        <v>0</v>
      </c>
    </row>
    <row r="46" spans="1:5" x14ac:dyDescent="0.25">
      <c r="A46" s="8" t="s">
        <v>61</v>
      </c>
      <c r="B46" s="8">
        <v>21.318999999999999</v>
      </c>
      <c r="C46" s="8">
        <v>12</v>
      </c>
      <c r="D46" s="8">
        <v>6</v>
      </c>
      <c r="E46" s="8">
        <f>SUMIF('کسری SWS'!$B$3:$B$31,A46,'کسری SWS'!$E$3:$E$31)</f>
        <v>0</v>
      </c>
    </row>
    <row r="47" spans="1:5" x14ac:dyDescent="0.25">
      <c r="A47" s="8" t="s">
        <v>201</v>
      </c>
      <c r="B47" s="8">
        <v>2.6</v>
      </c>
      <c r="C47" s="8">
        <v>0</v>
      </c>
      <c r="D47" s="8">
        <v>0</v>
      </c>
      <c r="E47" s="8">
        <f>SUMIF('کسری SWS'!$B$3:$B$31,A47,'کسری SWS'!$E$3:$E$31)</f>
        <v>0</v>
      </c>
    </row>
    <row r="48" spans="1:5" x14ac:dyDescent="0.25">
      <c r="A48" s="8" t="s">
        <v>202</v>
      </c>
      <c r="B48" s="8">
        <v>0</v>
      </c>
      <c r="C48" s="8">
        <v>0</v>
      </c>
      <c r="D48" s="8">
        <v>0</v>
      </c>
      <c r="E48" s="8">
        <f>SUMIF('کسری SWS'!$B$3:$B$31,A48,'کسری SWS'!$E$3:$E$31)</f>
        <v>0</v>
      </c>
    </row>
    <row r="49" spans="1:5" x14ac:dyDescent="0.25">
      <c r="A49" s="8" t="s">
        <v>203</v>
      </c>
      <c r="B49" s="8">
        <v>18.898</v>
      </c>
      <c r="C49" s="8">
        <v>0</v>
      </c>
      <c r="D49" s="8">
        <v>0</v>
      </c>
      <c r="E49" s="8">
        <f>SUMIF('کسری SWS'!$B$3:$B$31,A49,'کسری SWS'!$E$3:$E$31)</f>
        <v>0</v>
      </c>
    </row>
    <row r="50" spans="1:5" x14ac:dyDescent="0.25">
      <c r="A50" s="8" t="s">
        <v>204</v>
      </c>
      <c r="B50" s="8">
        <v>10.400000000000002</v>
      </c>
      <c r="C50" s="8">
        <v>0</v>
      </c>
      <c r="D50" s="8">
        <v>0</v>
      </c>
      <c r="E50" s="8">
        <f>SUMIF('کسری SWS'!$B$3:$B$31,A50,'کسری SWS'!$E$3:$E$31)</f>
        <v>0</v>
      </c>
    </row>
    <row r="51" spans="1:5" x14ac:dyDescent="0.25">
      <c r="A51" s="8" t="s">
        <v>205</v>
      </c>
      <c r="B51" s="8">
        <v>6.1000000000000005</v>
      </c>
      <c r="C51" s="8">
        <v>0</v>
      </c>
      <c r="D51" s="8">
        <v>0</v>
      </c>
      <c r="E51" s="8">
        <f>SUMIF('کسری SWS'!$B$3:$B$31,A51,'کسری SWS'!$E$3:$E$31)</f>
        <v>0</v>
      </c>
    </row>
    <row r="52" spans="1:5" x14ac:dyDescent="0.25">
      <c r="A52" s="8" t="s">
        <v>206</v>
      </c>
      <c r="B52" s="8">
        <v>35.014000000000003</v>
      </c>
      <c r="C52" s="8">
        <v>0</v>
      </c>
      <c r="D52" s="8">
        <v>0</v>
      </c>
      <c r="E52" s="8">
        <f>SUMIF('کسری SWS'!$B$3:$B$31,A52,'کسری SWS'!$E$3:$E$31)</f>
        <v>0</v>
      </c>
    </row>
    <row r="53" spans="1:5" x14ac:dyDescent="0.25">
      <c r="A53" s="8" t="s">
        <v>207</v>
      </c>
      <c r="B53" s="8">
        <v>1</v>
      </c>
      <c r="C53" s="8">
        <v>2</v>
      </c>
      <c r="D53" s="8">
        <v>0</v>
      </c>
      <c r="E53" s="8">
        <f>SUMIF('کسری SWS'!$B$3:$B$31,A53,'کسری SWS'!$E$3:$E$31)</f>
        <v>0</v>
      </c>
    </row>
    <row r="54" spans="1:5" x14ac:dyDescent="0.25">
      <c r="A54" s="8" t="s">
        <v>208</v>
      </c>
      <c r="B54" s="8">
        <v>4.0250000000000004</v>
      </c>
      <c r="C54" s="8">
        <v>0</v>
      </c>
      <c r="D54" s="8">
        <v>0</v>
      </c>
      <c r="E54" s="8">
        <f>SUMIF('کسری SWS'!$B$3:$B$31,A54,'کسری SWS'!$E$3:$E$31)</f>
        <v>0</v>
      </c>
    </row>
    <row r="55" spans="1:5" x14ac:dyDescent="0.25">
      <c r="A55" s="8" t="s">
        <v>209</v>
      </c>
      <c r="B55" s="8">
        <v>0.89900000000000002</v>
      </c>
      <c r="C55" s="8">
        <v>2</v>
      </c>
      <c r="D55" s="8">
        <v>0</v>
      </c>
      <c r="E55" s="8">
        <f>SUMIF('کسری SWS'!$B$3:$B$31,A55,'کسری SWS'!$E$3:$E$31)</f>
        <v>0</v>
      </c>
    </row>
    <row r="56" spans="1:5" x14ac:dyDescent="0.25">
      <c r="A56" s="8" t="s">
        <v>210</v>
      </c>
      <c r="B56" s="8">
        <v>0.93799999999999994</v>
      </c>
      <c r="C56" s="8">
        <v>3</v>
      </c>
      <c r="D56" s="8">
        <v>0</v>
      </c>
      <c r="E56" s="8">
        <f>SUMIF('کسری SWS'!$B$3:$B$31,A56,'کسری SWS'!$E$3:$E$31)</f>
        <v>0</v>
      </c>
    </row>
    <row r="57" spans="1:5" x14ac:dyDescent="0.25">
      <c r="A57" s="8" t="s">
        <v>211</v>
      </c>
      <c r="B57" s="8">
        <v>5.9960000000000004</v>
      </c>
      <c r="C57" s="8">
        <v>0</v>
      </c>
      <c r="D57" s="8">
        <v>0</v>
      </c>
      <c r="E57" s="8">
        <f>SUMIF('کسری SWS'!$B$3:$B$31,A57,'کسری SWS'!$E$3:$E$31)</f>
        <v>0</v>
      </c>
    </row>
    <row r="58" spans="1:5" x14ac:dyDescent="0.25">
      <c r="A58" s="8" t="s">
        <v>212</v>
      </c>
      <c r="B58" s="8">
        <v>4.8220000000000001</v>
      </c>
      <c r="C58" s="8">
        <v>0</v>
      </c>
      <c r="D58" s="8">
        <v>0</v>
      </c>
      <c r="E58" s="8">
        <f>SUMIF('کسری SWS'!$B$3:$B$31,A58,'کسری SWS'!$E$3:$E$31)</f>
        <v>0</v>
      </c>
    </row>
    <row r="59" spans="1:5" x14ac:dyDescent="0.25">
      <c r="A59" s="8" t="s">
        <v>213</v>
      </c>
      <c r="B59" s="8">
        <v>17.012</v>
      </c>
      <c r="C59" s="8">
        <v>0</v>
      </c>
      <c r="D59" s="8">
        <v>0</v>
      </c>
      <c r="E59" s="8">
        <f>SUMIF('کسری SWS'!$B$3:$B$31,A59,'کسری SWS'!$E$3:$E$31)</f>
        <v>0</v>
      </c>
    </row>
    <row r="60" spans="1:5" x14ac:dyDescent="0.25">
      <c r="A60" s="8" t="s">
        <v>214</v>
      </c>
      <c r="B60" s="8">
        <v>21.349000000000004</v>
      </c>
      <c r="C60" s="8">
        <v>0</v>
      </c>
      <c r="D60" s="8">
        <v>0</v>
      </c>
      <c r="E60" s="8">
        <f>SUMIF('کسری SWS'!$B$3:$B$31,A60,'کسری SWS'!$E$3:$E$31)</f>
        <v>0</v>
      </c>
    </row>
    <row r="61" spans="1:5" x14ac:dyDescent="0.25">
      <c r="A61" s="8" t="s">
        <v>215</v>
      </c>
      <c r="B61" s="8">
        <v>2.75</v>
      </c>
      <c r="C61" s="8">
        <v>3</v>
      </c>
      <c r="D61" s="8">
        <v>0</v>
      </c>
      <c r="E61" s="8">
        <f>SUMIF('کسری SWS'!$B$3:$B$31,A61,'کسری SWS'!$E$3:$E$31)</f>
        <v>0</v>
      </c>
    </row>
    <row r="62" spans="1:5" x14ac:dyDescent="0.25">
      <c r="A62" s="8" t="s">
        <v>216</v>
      </c>
      <c r="B62" s="8">
        <v>2.87</v>
      </c>
      <c r="C62" s="8">
        <v>0</v>
      </c>
      <c r="D62" s="8">
        <v>0</v>
      </c>
      <c r="E62" s="8">
        <f>SUMIF('کسری SWS'!$B$3:$B$31,A62,'کسری SWS'!$E$3:$E$31)</f>
        <v>0</v>
      </c>
    </row>
    <row r="63" spans="1:5" x14ac:dyDescent="0.25">
      <c r="A63" s="8" t="s">
        <v>217</v>
      </c>
      <c r="B63" s="8">
        <v>26.172000000000001</v>
      </c>
      <c r="C63" s="8">
        <v>0</v>
      </c>
      <c r="D63" s="8">
        <v>0</v>
      </c>
      <c r="E63" s="8">
        <f>SUMIF('کسری SWS'!$B$3:$B$31,A63,'کسری SWS'!$E$3:$E$31)</f>
        <v>0</v>
      </c>
    </row>
    <row r="64" spans="1:5" x14ac:dyDescent="0.25">
      <c r="A64" s="8" t="s">
        <v>218</v>
      </c>
      <c r="B64" s="8">
        <v>48.555999999999997</v>
      </c>
      <c r="C64" s="8">
        <v>4</v>
      </c>
      <c r="D64" s="8">
        <v>0</v>
      </c>
      <c r="E64" s="8">
        <f>SUMIF('کسری SWS'!$B$3:$B$31,A64,'کسری SWS'!$E$3:$E$31)</f>
        <v>0</v>
      </c>
    </row>
    <row r="65" spans="1:5" x14ac:dyDescent="0.25">
      <c r="A65" s="8" t="s">
        <v>219</v>
      </c>
      <c r="B65" s="8">
        <v>1.833</v>
      </c>
      <c r="C65" s="8">
        <v>0</v>
      </c>
      <c r="D65" s="8">
        <v>0</v>
      </c>
      <c r="E65" s="8">
        <f>SUMIF('کسری SWS'!$B$3:$B$31,A65,'کسری SWS'!$E$3:$E$31)</f>
        <v>0</v>
      </c>
    </row>
    <row r="66" spans="1:5" x14ac:dyDescent="0.25">
      <c r="A66" s="8" t="s">
        <v>220</v>
      </c>
      <c r="B66" s="8">
        <v>1.262</v>
      </c>
      <c r="C66" s="8">
        <v>1</v>
      </c>
      <c r="D66" s="8">
        <v>0</v>
      </c>
      <c r="E66" s="8">
        <f>SUMIF('کسری SWS'!$B$3:$B$31,A66,'کسری SWS'!$E$3:$E$31)</f>
        <v>0</v>
      </c>
    </row>
    <row r="67" spans="1:5" x14ac:dyDescent="0.25">
      <c r="A67" s="8" t="s">
        <v>221</v>
      </c>
      <c r="B67" s="8">
        <v>1.258</v>
      </c>
      <c r="C67" s="8">
        <v>0</v>
      </c>
      <c r="D67" s="8">
        <v>0</v>
      </c>
      <c r="E67" s="8">
        <f>SUMIF('کسری SWS'!$B$3:$B$31,A67,'کسری SWS'!$E$3:$E$31)</f>
        <v>0</v>
      </c>
    </row>
    <row r="68" spans="1:5" x14ac:dyDescent="0.25">
      <c r="A68" s="8" t="s">
        <v>222</v>
      </c>
      <c r="B68" s="8">
        <v>399.48599999999993</v>
      </c>
      <c r="C68" s="8">
        <v>0</v>
      </c>
      <c r="D68" s="8">
        <v>0</v>
      </c>
      <c r="E68" s="8">
        <f>SUMIF('کسری SWS'!$B$3:$B$31,A68,'کسری SWS'!$E$3:$E$31)</f>
        <v>0</v>
      </c>
    </row>
    <row r="69" spans="1:5" x14ac:dyDescent="0.25">
      <c r="A69" s="8" t="s">
        <v>223</v>
      </c>
      <c r="B69" s="8">
        <v>3.8499999999999996</v>
      </c>
      <c r="C69" s="8">
        <v>0</v>
      </c>
      <c r="D69" s="8">
        <v>0</v>
      </c>
      <c r="E69" s="8">
        <f>SUMIF('کسری SWS'!$B$3:$B$31,A69,'کسری SWS'!$E$3:$E$31)</f>
        <v>0</v>
      </c>
    </row>
    <row r="70" spans="1:5" x14ac:dyDescent="0.25">
      <c r="A70" s="8" t="s">
        <v>224</v>
      </c>
      <c r="B70" s="8">
        <v>0.42899999999999999</v>
      </c>
      <c r="C70" s="8">
        <v>0</v>
      </c>
      <c r="D70" s="8">
        <v>0</v>
      </c>
      <c r="E70" s="8">
        <f>SUMIF('کسری SWS'!$B$3:$B$31,A70,'کسری SWS'!$E$3:$E$31)</f>
        <v>0</v>
      </c>
    </row>
    <row r="71" spans="1:5" x14ac:dyDescent="0.25">
      <c r="A71" s="8" t="s">
        <v>225</v>
      </c>
      <c r="B71" s="8">
        <v>12.914999999999999</v>
      </c>
      <c r="C71" s="8">
        <v>0</v>
      </c>
      <c r="D71" s="8">
        <v>0</v>
      </c>
      <c r="E71" s="8">
        <f>SUMIF('کسری SWS'!$B$3:$B$31,A71,'کسری SWS'!$E$3:$E$31)</f>
        <v>0</v>
      </c>
    </row>
    <row r="72" spans="1:5" x14ac:dyDescent="0.25">
      <c r="A72" s="8" t="s">
        <v>127</v>
      </c>
      <c r="B72" s="8">
        <v>53.980999999999987</v>
      </c>
      <c r="C72" s="8">
        <v>1</v>
      </c>
      <c r="D72" s="8">
        <v>62</v>
      </c>
      <c r="E72" s="8">
        <f>SUMIF('کسری SWS'!$B$3:$B$31,A72,'کسری SWS'!$E$3:$E$31)</f>
        <v>0</v>
      </c>
    </row>
    <row r="73" spans="1:5" x14ac:dyDescent="0.25">
      <c r="A73" s="8" t="s">
        <v>226</v>
      </c>
      <c r="B73" s="8">
        <v>0.60099999999999998</v>
      </c>
      <c r="C73" s="8">
        <v>0</v>
      </c>
      <c r="D73" s="8">
        <v>0</v>
      </c>
      <c r="E73" s="8">
        <f>SUMIF('کسری SWS'!$B$3:$B$31,A73,'کسری SWS'!$E$3:$E$31)</f>
        <v>0</v>
      </c>
    </row>
    <row r="74" spans="1:5" x14ac:dyDescent="0.25">
      <c r="A74" s="8" t="s">
        <v>227</v>
      </c>
      <c r="B74" s="8">
        <v>2.8050000000000002</v>
      </c>
      <c r="C74" s="8">
        <v>0</v>
      </c>
      <c r="D74" s="8">
        <v>0</v>
      </c>
      <c r="E74" s="8">
        <f>SUMIF('کسری SWS'!$B$3:$B$31,A74,'کسری SWS'!$E$3:$E$31)</f>
        <v>0</v>
      </c>
    </row>
    <row r="75" spans="1:5" x14ac:dyDescent="0.25">
      <c r="A75" s="8" t="s">
        <v>228</v>
      </c>
      <c r="B75" s="8">
        <v>0.223</v>
      </c>
      <c r="C75" s="8">
        <v>0</v>
      </c>
      <c r="D75" s="8">
        <v>0</v>
      </c>
      <c r="E75" s="8">
        <f>SUMIF('کسری SWS'!$B$3:$B$31,A75,'کسری SWS'!$E$3:$E$31)</f>
        <v>0</v>
      </c>
    </row>
    <row r="76" spans="1:5" x14ac:dyDescent="0.25">
      <c r="A76" s="8" t="s">
        <v>229</v>
      </c>
      <c r="B76" s="8">
        <v>14.280999999999999</v>
      </c>
      <c r="C76" s="8">
        <v>0</v>
      </c>
      <c r="D76" s="8">
        <v>0</v>
      </c>
      <c r="E76" s="8">
        <f>SUMIF('کسری SWS'!$B$3:$B$31,A76,'کسری SWS'!$E$3:$E$31)</f>
        <v>0</v>
      </c>
    </row>
    <row r="77" spans="1:5" x14ac:dyDescent="0.25">
      <c r="A77" s="8" t="s">
        <v>230</v>
      </c>
      <c r="B77" s="8">
        <v>1.6459999999999999</v>
      </c>
      <c r="C77" s="8">
        <v>0</v>
      </c>
      <c r="D77" s="8">
        <v>0</v>
      </c>
      <c r="E77" s="8">
        <f>SUMIF('کسری SWS'!$B$3:$B$31,A77,'کسری SWS'!$E$3:$E$31)</f>
        <v>0</v>
      </c>
    </row>
    <row r="78" spans="1:5" x14ac:dyDescent="0.25">
      <c r="A78" s="8" t="s">
        <v>231</v>
      </c>
      <c r="B78" s="8">
        <v>4.25</v>
      </c>
      <c r="C78" s="8">
        <v>0</v>
      </c>
      <c r="D78" s="8">
        <v>0</v>
      </c>
      <c r="E78" s="8">
        <f>SUMIF('کسری SWS'!$B$3:$B$31,A78,'کسری SWS'!$E$3:$E$31)</f>
        <v>0</v>
      </c>
    </row>
    <row r="79" spans="1:5" x14ac:dyDescent="0.25">
      <c r="A79" s="8" t="s">
        <v>232</v>
      </c>
      <c r="B79" s="8">
        <v>1.1000000000000001</v>
      </c>
      <c r="C79" s="8">
        <v>4</v>
      </c>
      <c r="D79" s="8">
        <v>0</v>
      </c>
      <c r="E79" s="8">
        <f>SUMIF('کسری SWS'!$B$3:$B$31,A79,'کسری SWS'!$E$3:$E$31)</f>
        <v>0</v>
      </c>
    </row>
    <row r="80" spans="1:5" x14ac:dyDescent="0.25">
      <c r="A80" s="8" t="s">
        <v>233</v>
      </c>
      <c r="B80" s="8">
        <v>0.85</v>
      </c>
      <c r="C80" s="8">
        <v>0</v>
      </c>
      <c r="D80" s="8">
        <v>0</v>
      </c>
      <c r="E80" s="8">
        <f>SUMIF('کسری SWS'!$B$3:$B$31,A80,'کسری SWS'!$E$3:$E$31)</f>
        <v>0</v>
      </c>
    </row>
    <row r="81" spans="1:5" x14ac:dyDescent="0.25">
      <c r="A81" s="8" t="s">
        <v>234</v>
      </c>
      <c r="B81" s="8">
        <v>10.921629999999999</v>
      </c>
      <c r="C81" s="8">
        <v>1.2</v>
      </c>
      <c r="D81" s="8">
        <v>0</v>
      </c>
      <c r="E81" s="8">
        <f>SUMIF('کسری SWS'!$B$3:$B$31,A81,'کسری SWS'!$E$3:$E$31)</f>
        <v>0</v>
      </c>
    </row>
    <row r="82" spans="1:5" x14ac:dyDescent="0.25">
      <c r="A82" s="8" t="s">
        <v>235</v>
      </c>
      <c r="B82" s="8">
        <v>16.633500000000002</v>
      </c>
      <c r="C82" s="8">
        <v>11.2</v>
      </c>
      <c r="D82" s="8">
        <v>0</v>
      </c>
      <c r="E82" s="8">
        <f>SUMIF('کسری SWS'!$B$3:$B$31,A82,'کسری SWS'!$E$3:$E$31)</f>
        <v>0</v>
      </c>
    </row>
    <row r="83" spans="1:5" x14ac:dyDescent="0.25">
      <c r="A83" s="8" t="s">
        <v>236</v>
      </c>
      <c r="B83" s="8">
        <v>0.1469</v>
      </c>
      <c r="C83" s="8">
        <v>0.1</v>
      </c>
      <c r="D83" s="8">
        <v>0</v>
      </c>
      <c r="E83" s="8">
        <f>SUMIF('کسری SWS'!$B$3:$B$31,A83,'کسری SWS'!$E$3:$E$31)</f>
        <v>0</v>
      </c>
    </row>
    <row r="84" spans="1:5" x14ac:dyDescent="0.25">
      <c r="A84" s="8" t="s">
        <v>237</v>
      </c>
      <c r="B84" s="8">
        <v>61.609316000000028</v>
      </c>
      <c r="C84" s="8">
        <v>56.5</v>
      </c>
      <c r="D84" s="8">
        <v>0</v>
      </c>
      <c r="E84" s="8">
        <f>SUMIF('کسری SWS'!$B$3:$B$31,A84,'کسری SWS'!$E$3:$E$31)</f>
        <v>0</v>
      </c>
    </row>
    <row r="85" spans="1:5" x14ac:dyDescent="0.25">
      <c r="A85" s="8" t="s">
        <v>70</v>
      </c>
      <c r="B85" s="8">
        <v>440.78479000000368</v>
      </c>
      <c r="C85" s="8">
        <v>321.39999999999998</v>
      </c>
      <c r="D85" s="8">
        <v>140</v>
      </c>
      <c r="E85" s="8">
        <f>SUMIF('کسری SWS'!$B$3:$B$31,A85,'کسری SWS'!$E$3:$E$31)</f>
        <v>24</v>
      </c>
    </row>
    <row r="86" spans="1:5" x14ac:dyDescent="0.25">
      <c r="A86" s="8" t="s">
        <v>72</v>
      </c>
      <c r="B86" s="8">
        <v>2.1937500000000001</v>
      </c>
      <c r="C86" s="8">
        <v>0.7</v>
      </c>
      <c r="D86" s="8">
        <v>9</v>
      </c>
      <c r="E86" s="8">
        <f>SUMIF('کسری SWS'!$B$3:$B$31,A86,'کسری SWS'!$E$3:$E$31)</f>
        <v>0</v>
      </c>
    </row>
    <row r="87" spans="1:5" x14ac:dyDescent="0.25">
      <c r="A87" s="8" t="s">
        <v>78</v>
      </c>
      <c r="B87" s="8">
        <v>139.7748</v>
      </c>
      <c r="C87" s="8">
        <v>88.9</v>
      </c>
      <c r="D87" s="8">
        <v>72</v>
      </c>
      <c r="E87" s="8">
        <f>SUMIF('کسری SWS'!$B$3:$B$31,A87,'کسری SWS'!$E$3:$E$31)</f>
        <v>0</v>
      </c>
    </row>
    <row r="88" spans="1:5" x14ac:dyDescent="0.25">
      <c r="A88" s="8" t="s">
        <v>80</v>
      </c>
      <c r="B88" s="8">
        <v>112.76389999999995</v>
      </c>
      <c r="C88" s="8">
        <v>101.7</v>
      </c>
      <c r="D88" s="8">
        <v>27</v>
      </c>
      <c r="E88" s="8">
        <f>SUMIF('کسری SWS'!$B$3:$B$31,A88,'کسری SWS'!$E$3:$E$31)</f>
        <v>0</v>
      </c>
    </row>
    <row r="89" spans="1:5" x14ac:dyDescent="0.25">
      <c r="A89" s="8" t="s">
        <v>238</v>
      </c>
      <c r="B89" s="8">
        <v>9.8930000000000007</v>
      </c>
      <c r="C89" s="8">
        <v>4</v>
      </c>
      <c r="D89" s="8">
        <v>0</v>
      </c>
      <c r="E89" s="8">
        <f>SUMIF('کسری SWS'!$B$3:$B$31,A89,'کسری SWS'!$E$3:$E$31)</f>
        <v>0</v>
      </c>
    </row>
    <row r="90" spans="1:5" x14ac:dyDescent="0.25">
      <c r="A90" s="8" t="s">
        <v>239</v>
      </c>
      <c r="B90" s="8">
        <v>2.7561</v>
      </c>
      <c r="C90" s="8">
        <v>2.2000000000000002</v>
      </c>
      <c r="D90" s="8">
        <v>0</v>
      </c>
      <c r="E90" s="8">
        <f>SUMIF('کسری SWS'!$B$3:$B$31,A90,'کسری SWS'!$E$3:$E$31)</f>
        <v>0</v>
      </c>
    </row>
    <row r="91" spans="1:5" x14ac:dyDescent="0.25">
      <c r="A91" s="8" t="s">
        <v>240</v>
      </c>
      <c r="B91" s="8">
        <v>6.4077999999999999</v>
      </c>
      <c r="C91" s="8">
        <v>7</v>
      </c>
      <c r="D91" s="8">
        <v>0</v>
      </c>
      <c r="E91" s="8">
        <f>SUMIF('کسری SWS'!$B$3:$B$31,A91,'کسری SWS'!$E$3:$E$31)</f>
        <v>0</v>
      </c>
    </row>
    <row r="92" spans="1:5" x14ac:dyDescent="0.25">
      <c r="A92" s="8" t="s">
        <v>241</v>
      </c>
      <c r="B92" s="8">
        <v>5.3999999999999999E-2</v>
      </c>
      <c r="C92" s="8">
        <v>0.1</v>
      </c>
      <c r="D92" s="8">
        <v>0</v>
      </c>
      <c r="E92" s="8">
        <f>SUMIF('کسری SWS'!$B$3:$B$31,A92,'کسری SWS'!$E$3:$E$31)</f>
        <v>0</v>
      </c>
    </row>
    <row r="93" spans="1:5" x14ac:dyDescent="0.25">
      <c r="A93" s="8" t="s">
        <v>68</v>
      </c>
      <c r="B93" s="8">
        <v>31.168000000000006</v>
      </c>
      <c r="C93" s="8">
        <v>15.6</v>
      </c>
      <c r="D93" s="8">
        <v>6</v>
      </c>
      <c r="E93" s="8">
        <f>SUMIF('کسری SWS'!$B$3:$B$31,A93,'کسری SWS'!$E$3:$E$31)</f>
        <v>0</v>
      </c>
    </row>
    <row r="94" spans="1:5" x14ac:dyDescent="0.25">
      <c r="A94" s="8" t="s">
        <v>76</v>
      </c>
      <c r="B94" s="8">
        <v>19.220000000000002</v>
      </c>
      <c r="C94" s="8">
        <v>11.5</v>
      </c>
      <c r="D94" s="8">
        <v>9</v>
      </c>
      <c r="E94" s="8">
        <f>SUMIF('کسری SWS'!$B$3:$B$31,A94,'کسری SWS'!$E$3:$E$31)</f>
        <v>0</v>
      </c>
    </row>
    <row r="95" spans="1:5" x14ac:dyDescent="0.25">
      <c r="A95" s="8" t="s">
        <v>242</v>
      </c>
      <c r="B95" s="8">
        <v>0.04</v>
      </c>
      <c r="C95" s="8">
        <v>0</v>
      </c>
      <c r="D95" s="8">
        <v>0</v>
      </c>
      <c r="E95" s="8">
        <f>SUMIF('کسری SWS'!$B$3:$B$31,A95,'کسری SWS'!$E$3:$E$31)</f>
        <v>0</v>
      </c>
    </row>
    <row r="96" spans="1:5" x14ac:dyDescent="0.25">
      <c r="A96" s="8" t="s">
        <v>74</v>
      </c>
      <c r="B96" s="8">
        <v>3.2609999999999992</v>
      </c>
      <c r="C96" s="8">
        <v>7.1999999999999993</v>
      </c>
      <c r="D96" s="8">
        <v>2</v>
      </c>
      <c r="E96" s="8">
        <f>SUMIF('کسری SWS'!$B$3:$B$31,A96,'کسری SWS'!$E$3:$E$31)</f>
        <v>0</v>
      </c>
    </row>
    <row r="97" spans="1:5" x14ac:dyDescent="0.25">
      <c r="A97" s="8" t="s">
        <v>243</v>
      </c>
      <c r="B97" s="8">
        <v>1.7200000000000002</v>
      </c>
      <c r="C97" s="8">
        <v>0.5</v>
      </c>
      <c r="D97" s="8">
        <v>0</v>
      </c>
      <c r="E97" s="8">
        <f>SUMIF('کسری SWS'!$B$3:$B$31,A97,'کسری SWS'!$E$3:$E$31)</f>
        <v>0</v>
      </c>
    </row>
    <row r="98" spans="1:5" x14ac:dyDescent="0.25">
      <c r="A98" s="8" t="s">
        <v>244</v>
      </c>
      <c r="B98" s="8">
        <v>4.4640999999999993</v>
      </c>
      <c r="C98" s="8">
        <v>0</v>
      </c>
      <c r="D98" s="8">
        <v>0</v>
      </c>
      <c r="E98" s="8">
        <f>SUMIF('کسری SWS'!$B$3:$B$31,A98,'کسری SWS'!$E$3:$E$31)</f>
        <v>0</v>
      </c>
    </row>
    <row r="99" spans="1:5" x14ac:dyDescent="0.25">
      <c r="A99" s="8" t="s">
        <v>245</v>
      </c>
      <c r="B99" s="8">
        <v>4</v>
      </c>
      <c r="C99" s="8">
        <v>0</v>
      </c>
      <c r="D99" s="8">
        <v>0</v>
      </c>
      <c r="E99" s="8">
        <f>SUMIF('کسری SWS'!$B$3:$B$31,A99,'کسری SWS'!$E$3:$E$31)</f>
        <v>0</v>
      </c>
    </row>
    <row r="100" spans="1:5" x14ac:dyDescent="0.25">
      <c r="A100" s="8" t="s">
        <v>87</v>
      </c>
      <c r="B100" s="8">
        <v>9</v>
      </c>
      <c r="C100" s="8">
        <v>7</v>
      </c>
      <c r="D100" s="8">
        <v>2</v>
      </c>
      <c r="E100" s="8">
        <f>SUMIF('کسری SWS'!$B$3:$B$31,A100,'کسری SWS'!$E$3:$E$31)</f>
        <v>3</v>
      </c>
    </row>
    <row r="101" spans="1:5" x14ac:dyDescent="0.25">
      <c r="A101" s="8" t="s">
        <v>90</v>
      </c>
      <c r="B101" s="8">
        <v>2</v>
      </c>
      <c r="C101" s="8">
        <v>3</v>
      </c>
      <c r="D101" s="8">
        <v>1</v>
      </c>
      <c r="E101" s="8">
        <f>SUMIF('کسری SWS'!$B$3:$B$31,A101,'کسری SWS'!$E$3:$E$31)</f>
        <v>0</v>
      </c>
    </row>
    <row r="102" spans="1:5" x14ac:dyDescent="0.25">
      <c r="A102" s="8" t="s">
        <v>246</v>
      </c>
      <c r="B102" s="8">
        <v>0</v>
      </c>
      <c r="C102" s="8">
        <v>0</v>
      </c>
      <c r="D102" s="8">
        <v>0</v>
      </c>
      <c r="E102" s="8">
        <f>SUMIF('کسری SWS'!$B$3:$B$31,A102,'کسری SWS'!$E$3:$E$31)</f>
        <v>0</v>
      </c>
    </row>
    <row r="103" spans="1:5" x14ac:dyDescent="0.25">
      <c r="A103" s="8" t="s">
        <v>247</v>
      </c>
      <c r="B103" s="8">
        <v>0</v>
      </c>
      <c r="C103" s="8">
        <v>0</v>
      </c>
      <c r="D103" s="8">
        <v>0</v>
      </c>
      <c r="E103" s="8">
        <f>SUMIF('کسری SWS'!$B$3:$B$31,A103,'کسری SWS'!$E$3:$E$31)</f>
        <v>0</v>
      </c>
    </row>
    <row r="104" spans="1:5" x14ac:dyDescent="0.25">
      <c r="A104" s="8" t="s">
        <v>248</v>
      </c>
      <c r="B104" s="8">
        <v>33</v>
      </c>
      <c r="C104" s="8">
        <v>51</v>
      </c>
      <c r="D104" s="8">
        <v>0</v>
      </c>
      <c r="E104" s="8">
        <f>SUMIF('کسری SWS'!$B$3:$B$31,A104,'کسری SWS'!$E$3:$E$31)</f>
        <v>0</v>
      </c>
    </row>
    <row r="105" spans="1:5" x14ac:dyDescent="0.25">
      <c r="A105" s="8" t="s">
        <v>249</v>
      </c>
      <c r="B105" s="8">
        <v>477</v>
      </c>
      <c r="C105" s="8">
        <v>0</v>
      </c>
      <c r="D105" s="8">
        <v>0</v>
      </c>
      <c r="E105" s="8">
        <f>SUMIF('کسری SWS'!$B$3:$B$31,A105,'کسری SWS'!$E$3:$E$31)</f>
        <v>0</v>
      </c>
    </row>
    <row r="106" spans="1:5" x14ac:dyDescent="0.25">
      <c r="A106" s="8" t="s">
        <v>250</v>
      </c>
      <c r="B106" s="8">
        <v>16</v>
      </c>
      <c r="C106" s="8">
        <v>0</v>
      </c>
      <c r="D106" s="8">
        <v>0</v>
      </c>
      <c r="E106" s="8">
        <f>SUMIF('کسری SWS'!$B$3:$B$31,A106,'کسری SWS'!$E$3:$E$31)</f>
        <v>0</v>
      </c>
    </row>
    <row r="107" spans="1:5" x14ac:dyDescent="0.25">
      <c r="A107" s="8" t="s">
        <v>251</v>
      </c>
      <c r="B107" s="8">
        <v>0</v>
      </c>
      <c r="C107" s="8">
        <v>0</v>
      </c>
      <c r="D107" s="8">
        <v>0</v>
      </c>
      <c r="E107" s="8">
        <f>SUMIF('کسری SWS'!$B$3:$B$31,A107,'کسری SWS'!$E$3:$E$31)</f>
        <v>0</v>
      </c>
    </row>
    <row r="108" spans="1:5" x14ac:dyDescent="0.25">
      <c r="A108" s="8" t="s">
        <v>252</v>
      </c>
      <c r="B108" s="8">
        <v>0</v>
      </c>
      <c r="C108" s="8">
        <v>2</v>
      </c>
      <c r="D108" s="8">
        <v>0</v>
      </c>
      <c r="E108" s="8">
        <f>SUMIF('کسری SWS'!$B$3:$B$31,A108,'کسری SWS'!$E$3:$E$31)</f>
        <v>0</v>
      </c>
    </row>
    <row r="109" spans="1:5" x14ac:dyDescent="0.25">
      <c r="A109" s="8" t="s">
        <v>253</v>
      </c>
      <c r="B109" s="8">
        <v>22</v>
      </c>
      <c r="C109" s="8">
        <v>0</v>
      </c>
      <c r="D109" s="8">
        <v>0</v>
      </c>
      <c r="E109" s="8">
        <f>SUMIF('کسری SWS'!$B$3:$B$31,A109,'کسری SWS'!$E$3:$E$31)</f>
        <v>0</v>
      </c>
    </row>
    <row r="110" spans="1:5" x14ac:dyDescent="0.25">
      <c r="A110" s="8" t="s">
        <v>254</v>
      </c>
      <c r="B110" s="8">
        <v>891</v>
      </c>
      <c r="C110" s="8">
        <v>0</v>
      </c>
      <c r="D110" s="8">
        <v>0</v>
      </c>
      <c r="E110" s="8">
        <f>SUMIF('کسری SWS'!$B$3:$B$31,A110,'کسری SWS'!$E$3:$E$31)</f>
        <v>0</v>
      </c>
    </row>
    <row r="111" spans="1:5" x14ac:dyDescent="0.25">
      <c r="A111" s="8" t="s">
        <v>255</v>
      </c>
      <c r="B111" s="8">
        <v>1</v>
      </c>
      <c r="C111" s="8">
        <v>1</v>
      </c>
      <c r="D111" s="8">
        <v>0</v>
      </c>
      <c r="E111" s="8">
        <f>SUMIF('کسری SWS'!$B$3:$B$31,A111,'کسری SWS'!$E$3:$E$31)</f>
        <v>0</v>
      </c>
    </row>
    <row r="112" spans="1:5" x14ac:dyDescent="0.25">
      <c r="A112" s="8" t="s">
        <v>256</v>
      </c>
      <c r="B112" s="8">
        <v>689</v>
      </c>
      <c r="C112" s="8">
        <v>0</v>
      </c>
      <c r="D112" s="8">
        <v>0</v>
      </c>
      <c r="E112" s="8">
        <f>SUMIF('کسری SWS'!$B$3:$B$31,A112,'کسری SWS'!$E$3:$E$31)</f>
        <v>0</v>
      </c>
    </row>
    <row r="113" spans="1:5" x14ac:dyDescent="0.25">
      <c r="A113" s="8" t="s">
        <v>257</v>
      </c>
      <c r="B113" s="8">
        <v>70</v>
      </c>
      <c r="C113" s="8">
        <v>0</v>
      </c>
      <c r="D113" s="8">
        <v>0</v>
      </c>
      <c r="E113" s="8">
        <f>SUMIF('کسری SWS'!$B$3:$B$31,A113,'کسری SWS'!$E$3:$E$31)</f>
        <v>0</v>
      </c>
    </row>
    <row r="114" spans="1:5" x14ac:dyDescent="0.25">
      <c r="A114" s="8" t="s">
        <v>89</v>
      </c>
      <c r="B114" s="8">
        <v>10</v>
      </c>
      <c r="C114" s="8">
        <v>0</v>
      </c>
      <c r="D114" s="8">
        <v>14</v>
      </c>
      <c r="E114" s="8">
        <f>SUMIF('کسری SWS'!$B$3:$B$31,A114,'کسری SWS'!$E$3:$E$31)</f>
        <v>0</v>
      </c>
    </row>
    <row r="115" spans="1:5" x14ac:dyDescent="0.25">
      <c r="A115" s="8" t="s">
        <v>258</v>
      </c>
      <c r="B115" s="8">
        <v>0</v>
      </c>
      <c r="C115" s="8">
        <v>0</v>
      </c>
      <c r="D115" s="8">
        <v>0</v>
      </c>
      <c r="E115" s="8">
        <f>SUMIF('کسری SWS'!$B$3:$B$31,A115,'کسری SWS'!$E$3:$E$31)</f>
        <v>0</v>
      </c>
    </row>
    <row r="116" spans="1:5" x14ac:dyDescent="0.25">
      <c r="A116" s="8" t="s">
        <v>259</v>
      </c>
      <c r="B116" s="8">
        <v>0</v>
      </c>
      <c r="C116" s="8">
        <v>0</v>
      </c>
      <c r="D116" s="8">
        <v>0</v>
      </c>
      <c r="E116" s="8">
        <f>SUMIF('کسری SWS'!$B$3:$B$31,A116,'کسری SWS'!$E$3:$E$31)</f>
        <v>0</v>
      </c>
    </row>
    <row r="117" spans="1:5" x14ac:dyDescent="0.25">
      <c r="A117" s="8" t="s">
        <v>260</v>
      </c>
      <c r="B117" s="8">
        <v>0</v>
      </c>
      <c r="C117" s="8">
        <v>0</v>
      </c>
      <c r="D117" s="8">
        <v>0</v>
      </c>
      <c r="E117" s="8">
        <f>SUMIF('کسری SWS'!$B$3:$B$31,A117,'کسری SWS'!$E$3:$E$31)</f>
        <v>0</v>
      </c>
    </row>
    <row r="118" spans="1:5" x14ac:dyDescent="0.25">
      <c r="A118" s="8" t="s">
        <v>261</v>
      </c>
      <c r="B118" s="8">
        <v>4</v>
      </c>
      <c r="C118" s="8">
        <v>0</v>
      </c>
      <c r="D118" s="8">
        <v>0</v>
      </c>
      <c r="E118" s="8">
        <f>SUMIF('کسری SWS'!$B$3:$B$31,A118,'کسری SWS'!$E$3:$E$31)</f>
        <v>0</v>
      </c>
    </row>
    <row r="119" spans="1:5" x14ac:dyDescent="0.25">
      <c r="A119" s="8" t="s">
        <v>262</v>
      </c>
      <c r="B119" s="8">
        <v>1</v>
      </c>
      <c r="C119" s="8">
        <v>0</v>
      </c>
      <c r="D119" s="8">
        <v>0</v>
      </c>
      <c r="E119" s="8">
        <f>SUMIF('کسری SWS'!$B$3:$B$31,A119,'کسری SWS'!$E$3:$E$31)</f>
        <v>0</v>
      </c>
    </row>
    <row r="120" spans="1:5" x14ac:dyDescent="0.25">
      <c r="A120" s="8" t="s">
        <v>263</v>
      </c>
      <c r="B120" s="8">
        <v>10</v>
      </c>
      <c r="C120" s="8">
        <v>4</v>
      </c>
      <c r="D120" s="8">
        <v>0</v>
      </c>
      <c r="E120" s="8">
        <f>SUMIF('کسری SWS'!$B$3:$B$31,A120,'کسری SWS'!$E$3:$E$31)</f>
        <v>0</v>
      </c>
    </row>
    <row r="121" spans="1:5" x14ac:dyDescent="0.25">
      <c r="A121" s="8" t="s">
        <v>84</v>
      </c>
      <c r="B121" s="8">
        <v>33</v>
      </c>
      <c r="C121" s="8">
        <v>2</v>
      </c>
      <c r="D121" s="8">
        <v>44</v>
      </c>
      <c r="E121" s="8">
        <f>SUMIF('کسری SWS'!$B$3:$B$31,A121,'کسری SWS'!$E$3:$E$31)</f>
        <v>0</v>
      </c>
    </row>
    <row r="122" spans="1:5" x14ac:dyDescent="0.25">
      <c r="A122" s="8" t="s">
        <v>264</v>
      </c>
      <c r="B122" s="8">
        <v>1</v>
      </c>
      <c r="C122" s="8">
        <v>2</v>
      </c>
      <c r="D122" s="8">
        <v>0</v>
      </c>
      <c r="E122" s="8">
        <f>SUMIF('کسری SWS'!$B$3:$B$31,A122,'کسری SWS'!$E$3:$E$31)</f>
        <v>0</v>
      </c>
    </row>
    <row r="123" spans="1:5" x14ac:dyDescent="0.25">
      <c r="A123" s="8" t="s">
        <v>83</v>
      </c>
      <c r="B123" s="8">
        <v>28</v>
      </c>
      <c r="C123" s="8">
        <v>14</v>
      </c>
      <c r="D123" s="8">
        <v>24</v>
      </c>
      <c r="E123" s="8">
        <f>SUMIF('کسری SWS'!$B$3:$B$31,A123,'کسری SWS'!$E$3:$E$31)</f>
        <v>0</v>
      </c>
    </row>
    <row r="124" spans="1:5" x14ac:dyDescent="0.25">
      <c r="A124" s="8" t="s">
        <v>265</v>
      </c>
      <c r="B124" s="8">
        <v>0</v>
      </c>
      <c r="C124" s="8">
        <v>0</v>
      </c>
      <c r="D124" s="8">
        <v>0</v>
      </c>
      <c r="E124" s="8">
        <f>SUMIF('کسری SWS'!$B$3:$B$31,A124,'کسری SWS'!$E$3:$E$31)</f>
        <v>0</v>
      </c>
    </row>
    <row r="125" spans="1:5" x14ac:dyDescent="0.25">
      <c r="A125" s="8" t="s">
        <v>266</v>
      </c>
      <c r="B125" s="8">
        <v>10</v>
      </c>
      <c r="C125" s="8">
        <v>0</v>
      </c>
      <c r="D125" s="8">
        <v>0</v>
      </c>
      <c r="E125" s="8">
        <f>SUMIF('کسری SWS'!$B$3:$B$31,A125,'کسری SWS'!$E$3:$E$31)</f>
        <v>0</v>
      </c>
    </row>
    <row r="126" spans="1:5" x14ac:dyDescent="0.25">
      <c r="A126" s="8" t="s">
        <v>85</v>
      </c>
      <c r="B126" s="8">
        <v>2</v>
      </c>
      <c r="C126" s="8">
        <v>0</v>
      </c>
      <c r="D126" s="8">
        <v>3</v>
      </c>
      <c r="E126" s="8">
        <f>SUMIF('کسری SWS'!$B$3:$B$31,A126,'کسری SWS'!$E$3:$E$31)</f>
        <v>0</v>
      </c>
    </row>
    <row r="127" spans="1:5" x14ac:dyDescent="0.25">
      <c r="A127" s="8" t="s">
        <v>267</v>
      </c>
      <c r="B127" s="8">
        <v>1</v>
      </c>
      <c r="C127" s="8">
        <v>2</v>
      </c>
      <c r="D127" s="8">
        <v>0</v>
      </c>
      <c r="E127" s="8">
        <f>SUMIF('کسری SWS'!$B$3:$B$31,A127,'کسری SWS'!$E$3:$E$31)</f>
        <v>0</v>
      </c>
    </row>
    <row r="128" spans="1:5" x14ac:dyDescent="0.25">
      <c r="A128" s="8" t="s">
        <v>268</v>
      </c>
      <c r="B128" s="8">
        <v>0</v>
      </c>
      <c r="C128" s="8">
        <v>0</v>
      </c>
      <c r="D128" s="8">
        <v>0</v>
      </c>
      <c r="E128" s="8">
        <f>SUMIF('کسری SWS'!$B$3:$B$31,A128,'کسری SWS'!$E$3:$E$31)</f>
        <v>0</v>
      </c>
    </row>
    <row r="129" spans="1:5" x14ac:dyDescent="0.25">
      <c r="A129" s="8" t="s">
        <v>269</v>
      </c>
      <c r="B129" s="8">
        <v>1</v>
      </c>
      <c r="C129" s="8">
        <v>1</v>
      </c>
      <c r="D129" s="8">
        <v>0</v>
      </c>
      <c r="E129" s="8">
        <f>SUMIF('کسری SWS'!$B$3:$B$31,A129,'کسری SWS'!$E$3:$E$31)</f>
        <v>0</v>
      </c>
    </row>
    <row r="130" spans="1:5" x14ac:dyDescent="0.25">
      <c r="A130" s="8" t="s">
        <v>270</v>
      </c>
      <c r="B130" s="8">
        <v>1</v>
      </c>
      <c r="C130" s="8">
        <v>1</v>
      </c>
      <c r="D130" s="8">
        <v>0</v>
      </c>
      <c r="E130" s="8">
        <f>SUMIF('کسری SWS'!$B$3:$B$31,A130,'کسری SWS'!$E$3:$E$31)</f>
        <v>0</v>
      </c>
    </row>
    <row r="131" spans="1:5" x14ac:dyDescent="0.25">
      <c r="A131" s="8" t="s">
        <v>271</v>
      </c>
      <c r="B131" s="8">
        <v>1</v>
      </c>
      <c r="C131" s="8">
        <v>1</v>
      </c>
      <c r="D131" s="8">
        <v>0</v>
      </c>
      <c r="E131" s="8">
        <f>SUMIF('کسری SWS'!$B$3:$B$31,A131,'کسری SWS'!$E$3:$E$31)</f>
        <v>0</v>
      </c>
    </row>
    <row r="132" spans="1:5" x14ac:dyDescent="0.25">
      <c r="A132" s="8" t="s">
        <v>272</v>
      </c>
      <c r="B132" s="8">
        <v>1</v>
      </c>
      <c r="C132" s="8">
        <v>1</v>
      </c>
      <c r="D132" s="8">
        <v>0</v>
      </c>
      <c r="E132" s="8">
        <f>SUMIF('کسری SWS'!$B$3:$B$31,A132,'کسری SWS'!$E$3:$E$31)</f>
        <v>0</v>
      </c>
    </row>
    <row r="133" spans="1:5" x14ac:dyDescent="0.25">
      <c r="A133" s="8" t="s">
        <v>99</v>
      </c>
      <c r="B133" s="8">
        <v>3</v>
      </c>
      <c r="C133" s="8">
        <v>0</v>
      </c>
      <c r="D133" s="8">
        <v>6</v>
      </c>
      <c r="E133" s="8">
        <f>SUMIF('کسری SWS'!$B$3:$B$31,A133,'کسری SWS'!$E$3:$E$31)</f>
        <v>0</v>
      </c>
    </row>
    <row r="134" spans="1:5" x14ac:dyDescent="0.25">
      <c r="A134" s="8" t="s">
        <v>273</v>
      </c>
      <c r="B134" s="8">
        <v>0</v>
      </c>
      <c r="C134" s="8">
        <v>0</v>
      </c>
      <c r="D134" s="8">
        <v>0</v>
      </c>
      <c r="E134" s="8">
        <f>SUMIF('کسری SWS'!$B$3:$B$31,A134,'کسری SWS'!$E$3:$E$31)</f>
        <v>0</v>
      </c>
    </row>
    <row r="135" spans="1:5" x14ac:dyDescent="0.25">
      <c r="A135" s="8" t="s">
        <v>101</v>
      </c>
      <c r="B135" s="8">
        <v>99</v>
      </c>
      <c r="C135" s="8">
        <v>0</v>
      </c>
      <c r="D135" s="8">
        <v>190</v>
      </c>
      <c r="E135" s="8">
        <f>SUMIF('کسری SWS'!$B$3:$B$31,A135,'کسری SWS'!$E$3:$E$31)</f>
        <v>0</v>
      </c>
    </row>
    <row r="136" spans="1:5" x14ac:dyDescent="0.25">
      <c r="A136" s="8" t="s">
        <v>274</v>
      </c>
      <c r="B136" s="8">
        <v>4</v>
      </c>
      <c r="C136" s="8">
        <v>0</v>
      </c>
      <c r="D136" s="8">
        <v>0</v>
      </c>
      <c r="E136" s="8">
        <f>SUMIF('کسری SWS'!$B$3:$B$31,A136,'کسری SWS'!$E$3:$E$31)</f>
        <v>0</v>
      </c>
    </row>
    <row r="137" spans="1:5" x14ac:dyDescent="0.25">
      <c r="A137" s="8" t="s">
        <v>104</v>
      </c>
      <c r="B137" s="8">
        <v>27</v>
      </c>
      <c r="C137" s="8">
        <v>0</v>
      </c>
      <c r="D137" s="8">
        <v>54</v>
      </c>
      <c r="E137" s="8">
        <f>SUMIF('کسری SWS'!$B$3:$B$31,A137,'کسری SWS'!$E$3:$E$31)</f>
        <v>0</v>
      </c>
    </row>
    <row r="138" spans="1:5" x14ac:dyDescent="0.25">
      <c r="A138" s="8" t="s">
        <v>275</v>
      </c>
      <c r="B138" s="8">
        <v>0</v>
      </c>
      <c r="C138" s="8">
        <v>0</v>
      </c>
      <c r="D138" s="8">
        <v>0</v>
      </c>
      <c r="E138" s="8">
        <f>SUMIF('کسری SWS'!$B$3:$B$31,A138,'کسری SWS'!$E$3:$E$31)</f>
        <v>0</v>
      </c>
    </row>
    <row r="139" spans="1:5" x14ac:dyDescent="0.25">
      <c r="A139" s="8" t="s">
        <v>106</v>
      </c>
      <c r="B139" s="8">
        <v>28</v>
      </c>
      <c r="C139" s="8">
        <v>0</v>
      </c>
      <c r="D139" s="8">
        <v>54</v>
      </c>
      <c r="E139" s="8">
        <f>SUMIF('کسری SWS'!$B$3:$B$31,A139,'کسری SWS'!$E$3:$E$31)</f>
        <v>0</v>
      </c>
    </row>
    <row r="140" spans="1:5" x14ac:dyDescent="0.25">
      <c r="A140" s="8" t="s">
        <v>276</v>
      </c>
      <c r="B140" s="8">
        <v>0</v>
      </c>
      <c r="C140" s="8">
        <v>0</v>
      </c>
      <c r="D140" s="8">
        <v>0</v>
      </c>
      <c r="E140" s="8">
        <f>SUMIF('کسری SWS'!$B$3:$B$31,A140,'کسری SWS'!$E$3:$E$31)</f>
        <v>0</v>
      </c>
    </row>
    <row r="141" spans="1:5" x14ac:dyDescent="0.25">
      <c r="A141" s="8" t="s">
        <v>108</v>
      </c>
      <c r="B141" s="8">
        <v>6</v>
      </c>
      <c r="C141" s="8">
        <v>0</v>
      </c>
      <c r="D141" s="8">
        <v>12</v>
      </c>
      <c r="E141" s="8">
        <f>SUMIF('کسری SWS'!$B$3:$B$31,A141,'کسری SWS'!$E$3:$E$31)</f>
        <v>0</v>
      </c>
    </row>
    <row r="142" spans="1:5" x14ac:dyDescent="0.25">
      <c r="A142" s="8" t="s">
        <v>277</v>
      </c>
      <c r="B142" s="8">
        <v>0</v>
      </c>
      <c r="C142" s="8">
        <v>0</v>
      </c>
      <c r="D142" s="8">
        <v>0</v>
      </c>
      <c r="E142" s="8">
        <f>SUMIF('کسری SWS'!$B$3:$B$31,A142,'کسری SWS'!$E$3:$E$31)</f>
        <v>0</v>
      </c>
    </row>
    <row r="143" spans="1:5" x14ac:dyDescent="0.25">
      <c r="A143" s="8" t="s">
        <v>278</v>
      </c>
      <c r="B143" s="8">
        <v>10</v>
      </c>
      <c r="C143" s="8">
        <v>0</v>
      </c>
      <c r="D143" s="8">
        <v>0</v>
      </c>
      <c r="E143" s="8">
        <f>SUMIF('کسری SWS'!$B$3:$B$31,A143,'کسری SWS'!$E$3:$E$31)</f>
        <v>0</v>
      </c>
    </row>
    <row r="144" spans="1:5" x14ac:dyDescent="0.25">
      <c r="A144" s="8" t="s">
        <v>279</v>
      </c>
      <c r="B144" s="8">
        <v>6</v>
      </c>
      <c r="C144" s="8">
        <v>0</v>
      </c>
      <c r="D144" s="8">
        <v>0</v>
      </c>
      <c r="E144" s="8">
        <f>SUMIF('کسری SWS'!$B$3:$B$31,A144,'کسری SWS'!$E$3:$E$31)</f>
        <v>0</v>
      </c>
    </row>
    <row r="145" spans="1:5" x14ac:dyDescent="0.25">
      <c r="A145" s="8" t="s">
        <v>280</v>
      </c>
      <c r="B145" s="8">
        <v>10</v>
      </c>
      <c r="C145" s="8">
        <v>0</v>
      </c>
      <c r="D145" s="8">
        <v>0</v>
      </c>
      <c r="E145" s="8">
        <f>SUMIF('کسری SWS'!$B$3:$B$31,A145,'کسری SWS'!$E$3:$E$31)</f>
        <v>0</v>
      </c>
    </row>
    <row r="146" spans="1:5" x14ac:dyDescent="0.25">
      <c r="A146" s="8" t="s">
        <v>281</v>
      </c>
      <c r="B146" s="8">
        <v>10</v>
      </c>
      <c r="C146" s="8">
        <v>0</v>
      </c>
      <c r="D146" s="8">
        <v>0</v>
      </c>
      <c r="E146" s="8">
        <f>SUMIF('کسری SWS'!$B$3:$B$31,A146,'کسری SWS'!$E$3:$E$31)</f>
        <v>0</v>
      </c>
    </row>
    <row r="147" spans="1:5" x14ac:dyDescent="0.25">
      <c r="A147" s="8" t="s">
        <v>282</v>
      </c>
      <c r="B147" s="8">
        <v>16</v>
      </c>
      <c r="C147" s="8">
        <v>0</v>
      </c>
      <c r="D147" s="8">
        <v>0</v>
      </c>
      <c r="E147" s="8">
        <f>SUMIF('کسری SWS'!$B$3:$B$31,A147,'کسری SWS'!$E$3:$E$31)</f>
        <v>0</v>
      </c>
    </row>
    <row r="148" spans="1:5" x14ac:dyDescent="0.25">
      <c r="A148" s="8" t="s">
        <v>283</v>
      </c>
      <c r="B148" s="8">
        <v>16</v>
      </c>
      <c r="C148" s="8">
        <v>0</v>
      </c>
      <c r="D148" s="8">
        <v>0</v>
      </c>
      <c r="E148" s="8">
        <f>SUMIF('کسری SWS'!$B$3:$B$31,A148,'کسری SWS'!$E$3:$E$31)</f>
        <v>0</v>
      </c>
    </row>
    <row r="149" spans="1:5" x14ac:dyDescent="0.25">
      <c r="A149" s="8" t="s">
        <v>103</v>
      </c>
      <c r="B149" s="8">
        <v>9</v>
      </c>
      <c r="C149" s="8">
        <v>0</v>
      </c>
      <c r="D149" s="8">
        <v>67</v>
      </c>
      <c r="E149" s="8">
        <f>SUMIF('کسری SWS'!$B$3:$B$31,A149,'کسری SWS'!$E$3:$E$31)</f>
        <v>0</v>
      </c>
    </row>
    <row r="150" spans="1:5" x14ac:dyDescent="0.25">
      <c r="A150" s="8" t="s">
        <v>284</v>
      </c>
      <c r="B150" s="8">
        <v>9</v>
      </c>
      <c r="C150" s="8">
        <v>0</v>
      </c>
      <c r="D150" s="8">
        <v>0</v>
      </c>
      <c r="E150" s="8">
        <f>SUMIF('کسری SWS'!$B$3:$B$31,A150,'کسری SWS'!$E$3:$E$31)</f>
        <v>0</v>
      </c>
    </row>
    <row r="151" spans="1:5" x14ac:dyDescent="0.25">
      <c r="A151" s="8" t="s">
        <v>105</v>
      </c>
      <c r="B151" s="8">
        <v>3</v>
      </c>
      <c r="C151" s="8">
        <v>0</v>
      </c>
      <c r="D151" s="8">
        <v>12</v>
      </c>
      <c r="E151" s="8">
        <f>SUMIF('کسری SWS'!$B$3:$B$31,A151,'کسری SWS'!$E$3:$E$31)</f>
        <v>12</v>
      </c>
    </row>
    <row r="152" spans="1:5" x14ac:dyDescent="0.25">
      <c r="A152" s="8" t="s">
        <v>285</v>
      </c>
      <c r="B152" s="8">
        <v>3</v>
      </c>
      <c r="C152" s="8">
        <v>0</v>
      </c>
      <c r="D152" s="8">
        <v>0</v>
      </c>
      <c r="E152" s="8">
        <f>SUMIF('کسری SWS'!$B$3:$B$31,A152,'کسری SWS'!$E$3:$E$31)</f>
        <v>0</v>
      </c>
    </row>
    <row r="153" spans="1:5" x14ac:dyDescent="0.25">
      <c r="A153" s="8" t="s">
        <v>107</v>
      </c>
      <c r="B153" s="8">
        <v>20</v>
      </c>
      <c r="C153" s="8">
        <v>0</v>
      </c>
      <c r="D153" s="8">
        <v>44</v>
      </c>
      <c r="E153" s="8">
        <f>SUMIF('کسری SWS'!$B$3:$B$31,A153,'کسری SWS'!$E$3:$E$31)</f>
        <v>0</v>
      </c>
    </row>
    <row r="154" spans="1:5" x14ac:dyDescent="0.25">
      <c r="A154" s="8" t="s">
        <v>286</v>
      </c>
      <c r="B154" s="8">
        <v>20</v>
      </c>
      <c r="C154" s="8">
        <v>0</v>
      </c>
      <c r="D154" s="8">
        <v>0</v>
      </c>
      <c r="E154" s="8">
        <f>SUMIF('کسری SWS'!$B$3:$B$31,A154,'کسری SWS'!$E$3:$E$31)</f>
        <v>0</v>
      </c>
    </row>
    <row r="155" spans="1:5" x14ac:dyDescent="0.25">
      <c r="A155" s="8" t="s">
        <v>287</v>
      </c>
      <c r="B155" s="8">
        <v>5</v>
      </c>
      <c r="C155" s="8">
        <v>0</v>
      </c>
      <c r="D155" s="8">
        <v>0</v>
      </c>
      <c r="E155" s="8">
        <f>SUMIF('کسری SWS'!$B$3:$B$31,A155,'کسری SWS'!$E$3:$E$31)</f>
        <v>0</v>
      </c>
    </row>
    <row r="156" spans="1:5" x14ac:dyDescent="0.25">
      <c r="A156" s="8" t="s">
        <v>288</v>
      </c>
      <c r="B156" s="8">
        <v>5</v>
      </c>
      <c r="C156" s="8">
        <v>0</v>
      </c>
      <c r="D156" s="8">
        <v>0</v>
      </c>
      <c r="E156" s="8">
        <f>SUMIF('کسری SWS'!$B$3:$B$31,A156,'کسری SWS'!$E$3:$E$31)</f>
        <v>0</v>
      </c>
    </row>
    <row r="157" spans="1:5" x14ac:dyDescent="0.25">
      <c r="A157" s="8" t="s">
        <v>289</v>
      </c>
      <c r="B157" s="8">
        <v>4</v>
      </c>
      <c r="C157" s="8">
        <v>0</v>
      </c>
      <c r="D157" s="8">
        <v>0</v>
      </c>
      <c r="E157" s="8">
        <f>SUMIF('کسری SWS'!$B$3:$B$31,A157,'کسری SWS'!$E$3:$E$31)</f>
        <v>0</v>
      </c>
    </row>
    <row r="158" spans="1:5" x14ac:dyDescent="0.25">
      <c r="A158" s="8" t="s">
        <v>290</v>
      </c>
      <c r="B158" s="8">
        <v>4</v>
      </c>
      <c r="C158" s="8">
        <v>0</v>
      </c>
      <c r="D158" s="8">
        <v>0</v>
      </c>
      <c r="E158" s="8">
        <f>SUMIF('کسری SWS'!$B$3:$B$31,A158,'کسری SWS'!$E$3:$E$31)</f>
        <v>0</v>
      </c>
    </row>
    <row r="159" spans="1:5" x14ac:dyDescent="0.25">
      <c r="A159" s="8" t="s">
        <v>291</v>
      </c>
      <c r="B159" s="8">
        <v>4</v>
      </c>
      <c r="C159" s="8">
        <v>0</v>
      </c>
      <c r="D159" s="8">
        <v>0</v>
      </c>
      <c r="E159" s="8">
        <f>SUMIF('کسری SWS'!$B$3:$B$31,A159,'کسری SWS'!$E$3:$E$31)</f>
        <v>0</v>
      </c>
    </row>
    <row r="160" spans="1:5" x14ac:dyDescent="0.25">
      <c r="A160" s="8" t="s">
        <v>292</v>
      </c>
      <c r="B160" s="8">
        <v>4</v>
      </c>
      <c r="C160" s="8">
        <v>0</v>
      </c>
      <c r="D160" s="8">
        <v>0</v>
      </c>
      <c r="E160" s="8">
        <f>SUMIF('کسری SWS'!$B$3:$B$31,A160,'کسری SWS'!$E$3:$E$31)</f>
        <v>0</v>
      </c>
    </row>
    <row r="161" spans="1:5" x14ac:dyDescent="0.25">
      <c r="A161" s="8" t="s">
        <v>293</v>
      </c>
      <c r="B161" s="8">
        <v>6</v>
      </c>
      <c r="C161" s="8">
        <v>0</v>
      </c>
      <c r="D161" s="8">
        <v>0</v>
      </c>
      <c r="E161" s="8">
        <f>SUMIF('کسری SWS'!$B$3:$B$31,A161,'کسری SWS'!$E$3:$E$31)</f>
        <v>0</v>
      </c>
    </row>
    <row r="162" spans="1:5" x14ac:dyDescent="0.25">
      <c r="A162" s="8" t="s">
        <v>294</v>
      </c>
      <c r="B162" s="8">
        <v>6</v>
      </c>
      <c r="C162" s="8">
        <v>0</v>
      </c>
      <c r="D162" s="8">
        <v>0</v>
      </c>
      <c r="E162" s="8">
        <f>SUMIF('کسری SWS'!$B$3:$B$31,A162,'کسری SWS'!$E$3:$E$31)</f>
        <v>0</v>
      </c>
    </row>
    <row r="163" spans="1:5" x14ac:dyDescent="0.25">
      <c r="A163" s="8" t="s">
        <v>295</v>
      </c>
      <c r="B163" s="8">
        <v>1</v>
      </c>
      <c r="C163" s="8">
        <v>0</v>
      </c>
      <c r="D163" s="8">
        <v>0</v>
      </c>
      <c r="E163" s="8">
        <f>SUMIF('کسری SWS'!$B$3:$B$31,A163,'کسری SWS'!$E$3:$E$31)</f>
        <v>0</v>
      </c>
    </row>
    <row r="164" spans="1:5" x14ac:dyDescent="0.25">
      <c r="A164" s="8" t="s">
        <v>296</v>
      </c>
      <c r="B164" s="8">
        <v>1</v>
      </c>
      <c r="C164" s="8">
        <v>0</v>
      </c>
      <c r="D164" s="8">
        <v>0</v>
      </c>
      <c r="E164" s="8">
        <f>SUMIF('کسری SWS'!$B$3:$B$31,A164,'کسری SWS'!$E$3:$E$31)</f>
        <v>0</v>
      </c>
    </row>
    <row r="165" spans="1:5" x14ac:dyDescent="0.25">
      <c r="A165" s="8" t="s">
        <v>297</v>
      </c>
      <c r="B165" s="8">
        <v>7</v>
      </c>
      <c r="C165" s="8">
        <v>0</v>
      </c>
      <c r="D165" s="8">
        <v>0</v>
      </c>
      <c r="E165" s="8">
        <f>SUMIF('کسری SWS'!$B$3:$B$31,A165,'کسری SWS'!$E$3:$E$31)</f>
        <v>0</v>
      </c>
    </row>
    <row r="166" spans="1:5" x14ac:dyDescent="0.25">
      <c r="A166" s="8" t="s">
        <v>298</v>
      </c>
      <c r="B166" s="8">
        <v>7</v>
      </c>
      <c r="C166" s="8">
        <v>0</v>
      </c>
      <c r="D166" s="8">
        <v>0</v>
      </c>
      <c r="E166" s="8">
        <f>SUMIF('کسری SWS'!$B$3:$B$31,A166,'کسری SWS'!$E$3:$E$31)</f>
        <v>0</v>
      </c>
    </row>
    <row r="167" spans="1:5" x14ac:dyDescent="0.25">
      <c r="A167" s="8" t="s">
        <v>299</v>
      </c>
      <c r="B167" s="8">
        <v>1</v>
      </c>
      <c r="C167" s="8">
        <v>0</v>
      </c>
      <c r="D167" s="8">
        <v>0</v>
      </c>
      <c r="E167" s="8">
        <f>SUMIF('کسری SWS'!$B$3:$B$31,A167,'کسری SWS'!$E$3:$E$31)</f>
        <v>0</v>
      </c>
    </row>
    <row r="168" spans="1:5" x14ac:dyDescent="0.25">
      <c r="A168" s="8" t="s">
        <v>300</v>
      </c>
      <c r="B168" s="8">
        <v>1</v>
      </c>
      <c r="C168" s="8">
        <v>0</v>
      </c>
      <c r="D168" s="8">
        <v>0</v>
      </c>
      <c r="E168" s="8">
        <f>SUMIF('کسری SWS'!$B$3:$B$31,A168,'کسری SWS'!$E$3:$E$31)</f>
        <v>0</v>
      </c>
    </row>
    <row r="169" spans="1:5" x14ac:dyDescent="0.25">
      <c r="A169" s="8" t="s">
        <v>301</v>
      </c>
      <c r="B169" s="8">
        <v>1</v>
      </c>
      <c r="C169" s="8">
        <v>0</v>
      </c>
      <c r="D169" s="8">
        <v>0</v>
      </c>
      <c r="E169" s="8">
        <f>SUMIF('کسری SWS'!$B$3:$B$31,A169,'کسری SWS'!$E$3:$E$31)</f>
        <v>0</v>
      </c>
    </row>
    <row r="170" spans="1:5" x14ac:dyDescent="0.25">
      <c r="A170" s="8" t="s">
        <v>302</v>
      </c>
      <c r="B170" s="8">
        <v>1</v>
      </c>
      <c r="C170" s="8">
        <v>0</v>
      </c>
      <c r="D170" s="8">
        <v>0</v>
      </c>
      <c r="E170" s="8">
        <f>SUMIF('کسری SWS'!$B$3:$B$31,A170,'کسری SWS'!$E$3:$E$31)</f>
        <v>0</v>
      </c>
    </row>
    <row r="171" spans="1:5" x14ac:dyDescent="0.25">
      <c r="A171" s="8" t="s">
        <v>303</v>
      </c>
      <c r="B171" s="8">
        <v>3</v>
      </c>
      <c r="C171" s="8">
        <v>0</v>
      </c>
      <c r="D171" s="8">
        <v>0</v>
      </c>
      <c r="E171" s="8">
        <f>SUMIF('کسری SWS'!$B$3:$B$31,A171,'کسری SWS'!$E$3:$E$31)</f>
        <v>0</v>
      </c>
    </row>
    <row r="172" spans="1:5" x14ac:dyDescent="0.25">
      <c r="A172" s="8" t="s">
        <v>304</v>
      </c>
      <c r="B172" s="8">
        <v>3</v>
      </c>
      <c r="C172" s="8">
        <v>0</v>
      </c>
      <c r="D172" s="8">
        <v>0</v>
      </c>
      <c r="E172" s="8">
        <f>SUMIF('کسری SWS'!$B$3:$B$31,A172,'کسری SWS'!$E$3:$E$31)</f>
        <v>0</v>
      </c>
    </row>
    <row r="173" spans="1:5" x14ac:dyDescent="0.25">
      <c r="A173" s="8" t="s">
        <v>305</v>
      </c>
      <c r="B173" s="8">
        <v>10</v>
      </c>
      <c r="C173" s="8">
        <v>0</v>
      </c>
      <c r="D173" s="8">
        <v>0</v>
      </c>
      <c r="E173" s="8">
        <f>SUMIF('کسری SWS'!$B$3:$B$31,A173,'کسری SWS'!$E$3:$E$31)</f>
        <v>0</v>
      </c>
    </row>
    <row r="174" spans="1:5" x14ac:dyDescent="0.25">
      <c r="A174" s="8" t="s">
        <v>306</v>
      </c>
      <c r="B174" s="8">
        <v>19</v>
      </c>
      <c r="C174" s="8">
        <v>0</v>
      </c>
      <c r="D174" s="8">
        <v>0</v>
      </c>
      <c r="E174" s="8">
        <f>SUMIF('کسری SWS'!$B$3:$B$31,A174,'کسری SWS'!$E$3:$E$31)</f>
        <v>0</v>
      </c>
    </row>
    <row r="175" spans="1:5" x14ac:dyDescent="0.25">
      <c r="A175" s="8" t="s">
        <v>307</v>
      </c>
      <c r="B175" s="8">
        <v>2</v>
      </c>
      <c r="C175" s="8">
        <v>0</v>
      </c>
      <c r="D175" s="8">
        <v>0</v>
      </c>
      <c r="E175" s="8">
        <f>SUMIF('کسری SWS'!$B$3:$B$31,A175,'کسری SWS'!$E$3:$E$31)</f>
        <v>0</v>
      </c>
    </row>
    <row r="176" spans="1:5" x14ac:dyDescent="0.25">
      <c r="A176" s="8" t="s">
        <v>308</v>
      </c>
      <c r="B176" s="8">
        <v>11</v>
      </c>
      <c r="C176" s="8">
        <v>0</v>
      </c>
      <c r="D176" s="8">
        <v>0</v>
      </c>
      <c r="E176" s="8">
        <f>SUMIF('کسری SWS'!$B$3:$B$31,A176,'کسری SWS'!$E$3:$E$31)</f>
        <v>0</v>
      </c>
    </row>
    <row r="177" spans="1:5" x14ac:dyDescent="0.25">
      <c r="A177" s="8" t="s">
        <v>309</v>
      </c>
      <c r="B177" s="8">
        <v>1</v>
      </c>
      <c r="C177" s="8">
        <v>0</v>
      </c>
      <c r="D177" s="8">
        <v>0</v>
      </c>
      <c r="E177" s="8">
        <f>SUMIF('کسری SWS'!$B$3:$B$31,A177,'کسری SWS'!$E$3:$E$31)</f>
        <v>0</v>
      </c>
    </row>
    <row r="178" spans="1:5" x14ac:dyDescent="0.25">
      <c r="A178" s="8" t="s">
        <v>310</v>
      </c>
      <c r="B178" s="8">
        <v>2</v>
      </c>
      <c r="C178" s="8">
        <v>0</v>
      </c>
      <c r="D178" s="8">
        <v>0</v>
      </c>
      <c r="E178" s="8">
        <f>SUMIF('کسری SWS'!$B$3:$B$31,A178,'کسری SWS'!$E$3:$E$31)</f>
        <v>0</v>
      </c>
    </row>
    <row r="179" spans="1:5" x14ac:dyDescent="0.25">
      <c r="A179" s="8" t="s">
        <v>311</v>
      </c>
      <c r="B179" s="8">
        <v>21</v>
      </c>
      <c r="C179" s="8">
        <v>0</v>
      </c>
      <c r="D179" s="8">
        <v>0</v>
      </c>
      <c r="E179" s="8">
        <f>SUMIF('کسری SWS'!$B$3:$B$31,A179,'کسری SWS'!$E$3:$E$31)</f>
        <v>0</v>
      </c>
    </row>
    <row r="180" spans="1:5" x14ac:dyDescent="0.25">
      <c r="A180" s="8" t="s">
        <v>312</v>
      </c>
      <c r="B180" s="8">
        <v>7</v>
      </c>
      <c r="C180" s="8">
        <v>0</v>
      </c>
      <c r="D180" s="8">
        <v>0</v>
      </c>
      <c r="E180" s="8">
        <f>SUMIF('کسری SWS'!$B$3:$B$31,A180,'کسری SWS'!$E$3:$E$31)</f>
        <v>0</v>
      </c>
    </row>
    <row r="181" spans="1:5" x14ac:dyDescent="0.25">
      <c r="A181" s="8" t="s">
        <v>313</v>
      </c>
      <c r="B181" s="8">
        <v>1</v>
      </c>
      <c r="C181" s="8">
        <v>0</v>
      </c>
      <c r="D181" s="8">
        <v>0</v>
      </c>
      <c r="E181" s="8">
        <f>SUMIF('کسری SWS'!$B$3:$B$31,A181,'کسری SWS'!$E$3:$E$31)</f>
        <v>0</v>
      </c>
    </row>
    <row r="182" spans="1:5" x14ac:dyDescent="0.25">
      <c r="A182" s="8" t="s">
        <v>314</v>
      </c>
      <c r="B182" s="8">
        <v>3</v>
      </c>
      <c r="C182" s="8">
        <v>0</v>
      </c>
      <c r="D182" s="8">
        <v>0</v>
      </c>
      <c r="E182" s="8">
        <f>SUMIF('کسری SWS'!$B$3:$B$31,A182,'کسری SWS'!$E$3:$E$31)</f>
        <v>0</v>
      </c>
    </row>
    <row r="183" spans="1:5" x14ac:dyDescent="0.25">
      <c r="A183" s="8" t="s">
        <v>315</v>
      </c>
      <c r="B183" s="8">
        <v>1</v>
      </c>
      <c r="C183" s="8">
        <v>0</v>
      </c>
      <c r="D183" s="8">
        <v>0</v>
      </c>
      <c r="E183" s="8">
        <f>SUMIF('کسری SWS'!$B$3:$B$31,A183,'کسری SWS'!$E$3:$E$31)</f>
        <v>0</v>
      </c>
    </row>
    <row r="184" spans="1:5" x14ac:dyDescent="0.25">
      <c r="A184" s="8" t="s">
        <v>316</v>
      </c>
      <c r="B184" s="8">
        <v>2</v>
      </c>
      <c r="C184" s="8">
        <v>0</v>
      </c>
      <c r="D184" s="8">
        <v>0</v>
      </c>
      <c r="E184" s="8">
        <f>SUMIF('کسری SWS'!$B$3:$B$31,A184,'کسری SWS'!$E$3:$E$31)</f>
        <v>0</v>
      </c>
    </row>
    <row r="185" spans="1:5" x14ac:dyDescent="0.25">
      <c r="A185" s="8" t="s">
        <v>317</v>
      </c>
      <c r="B185" s="8">
        <v>5</v>
      </c>
      <c r="C185" s="8">
        <v>0</v>
      </c>
      <c r="D185" s="8">
        <v>0</v>
      </c>
      <c r="E185" s="8">
        <f>SUMIF('کسری SWS'!$B$3:$B$31,A185,'کسری SWS'!$E$3:$E$31)</f>
        <v>0</v>
      </c>
    </row>
    <row r="186" spans="1:5" x14ac:dyDescent="0.25">
      <c r="A186" s="8" t="s">
        <v>318</v>
      </c>
      <c r="B186" s="8">
        <v>1</v>
      </c>
      <c r="C186" s="8">
        <v>0</v>
      </c>
      <c r="D186" s="8">
        <v>0</v>
      </c>
      <c r="E186" s="8">
        <f>SUMIF('کسری SWS'!$B$3:$B$31,A186,'کسری SWS'!$E$3:$E$31)</f>
        <v>0</v>
      </c>
    </row>
    <row r="187" spans="1:5" x14ac:dyDescent="0.25">
      <c r="A187" s="8" t="s">
        <v>319</v>
      </c>
      <c r="B187" s="8">
        <v>1</v>
      </c>
      <c r="C187" s="8">
        <v>0</v>
      </c>
      <c r="D187" s="8">
        <v>0</v>
      </c>
      <c r="E187" s="8">
        <f>SUMIF('کسری SWS'!$B$3:$B$31,A187,'کسری SWS'!$E$3:$E$31)</f>
        <v>0</v>
      </c>
    </row>
    <row r="188" spans="1:5" x14ac:dyDescent="0.25">
      <c r="A188" s="8" t="s">
        <v>320</v>
      </c>
      <c r="B188" s="8">
        <v>4.12</v>
      </c>
      <c r="C188" s="8">
        <v>22</v>
      </c>
      <c r="D188" s="8">
        <v>0</v>
      </c>
      <c r="E188" s="8">
        <f>SUMIF('کسری SWS'!$B$3:$B$31,A188,'کسری SWS'!$E$3:$E$31)</f>
        <v>0</v>
      </c>
    </row>
    <row r="189" spans="1:5" x14ac:dyDescent="0.25">
      <c r="A189" s="8" t="s">
        <v>321</v>
      </c>
      <c r="B189" s="8">
        <v>20.060000000000002</v>
      </c>
      <c r="C189" s="8">
        <v>0</v>
      </c>
      <c r="D189" s="8">
        <v>0</v>
      </c>
      <c r="E189" s="8">
        <f>SUMIF('کسری SWS'!$B$3:$B$31,A189,'کسری SWS'!$E$3:$E$31)</f>
        <v>0</v>
      </c>
    </row>
    <row r="190" spans="1:5" x14ac:dyDescent="0.25">
      <c r="A190" s="8" t="s">
        <v>322</v>
      </c>
      <c r="B190" s="8">
        <v>0.47499999999999998</v>
      </c>
      <c r="C190" s="8">
        <v>0</v>
      </c>
      <c r="D190" s="8">
        <v>0</v>
      </c>
      <c r="E190" s="8">
        <f>SUMIF('کسری SWS'!$B$3:$B$31,A190,'کسری SWS'!$E$3:$E$31)</f>
        <v>0</v>
      </c>
    </row>
    <row r="191" spans="1:5" x14ac:dyDescent="0.25">
      <c r="A191" s="8" t="s">
        <v>29</v>
      </c>
      <c r="B191" s="8">
        <v>302.22400000000016</v>
      </c>
      <c r="C191" s="8">
        <v>250.9</v>
      </c>
      <c r="D191" s="8">
        <v>90</v>
      </c>
      <c r="E191" s="8">
        <f>SUMIF('کسری SWS'!$B$3:$B$31,A191,'کسری SWS'!$E$3:$E$31)</f>
        <v>12</v>
      </c>
    </row>
    <row r="192" spans="1:5" x14ac:dyDescent="0.25">
      <c r="A192" s="8" t="s">
        <v>31</v>
      </c>
      <c r="B192" s="8">
        <v>214.25000000000011</v>
      </c>
      <c r="C192" s="8">
        <v>116.9</v>
      </c>
      <c r="D192" s="8">
        <v>90</v>
      </c>
      <c r="E192" s="8">
        <f>SUMIF('کسری SWS'!$B$3:$B$31,A192,'کسری SWS'!$E$3:$E$31)</f>
        <v>12</v>
      </c>
    </row>
    <row r="193" spans="1:5" x14ac:dyDescent="0.25">
      <c r="A193" s="8" t="s">
        <v>33</v>
      </c>
      <c r="B193" s="8">
        <v>438.38099999999957</v>
      </c>
      <c r="C193" s="8">
        <v>306.39999999999998</v>
      </c>
      <c r="D193" s="8">
        <v>160</v>
      </c>
      <c r="E193" s="8">
        <f>SUMIF('کسری SWS'!$B$3:$B$31,A193,'کسری SWS'!$E$3:$E$31)</f>
        <v>52</v>
      </c>
    </row>
    <row r="194" spans="1:5" x14ac:dyDescent="0.25">
      <c r="A194" s="8" t="s">
        <v>35</v>
      </c>
      <c r="B194" s="8">
        <v>160.48599999999996</v>
      </c>
      <c r="C194" s="8">
        <v>67.3</v>
      </c>
      <c r="D194" s="8">
        <v>60</v>
      </c>
      <c r="E194" s="8">
        <f>SUMIF('کسری SWS'!$B$3:$B$31,A194,'کسری SWS'!$E$3:$E$31)</f>
        <v>18</v>
      </c>
    </row>
    <row r="195" spans="1:5" x14ac:dyDescent="0.25">
      <c r="A195" s="8" t="s">
        <v>36</v>
      </c>
      <c r="B195" s="8">
        <v>74.959999999999994</v>
      </c>
      <c r="C195" s="8">
        <v>47.8</v>
      </c>
      <c r="D195" s="8">
        <v>30</v>
      </c>
      <c r="E195" s="8">
        <f>SUMIF('کسری SWS'!$B$3:$B$31,A195,'کسری SWS'!$E$3:$E$31)</f>
        <v>12</v>
      </c>
    </row>
    <row r="196" spans="1:5" x14ac:dyDescent="0.25">
      <c r="A196" s="8" t="s">
        <v>38</v>
      </c>
      <c r="B196" s="8">
        <v>393.42200000000037</v>
      </c>
      <c r="C196" s="8">
        <v>299.10000000000002</v>
      </c>
      <c r="D196" s="8">
        <v>138</v>
      </c>
      <c r="E196" s="8">
        <f>SUMIF('کسری SWS'!$B$3:$B$31,A196,'کسری SWS'!$E$3:$E$31)</f>
        <v>12</v>
      </c>
    </row>
    <row r="197" spans="1:5" x14ac:dyDescent="0.25">
      <c r="A197" s="8" t="s">
        <v>323</v>
      </c>
      <c r="B197" s="8">
        <v>4.59</v>
      </c>
      <c r="C197" s="8">
        <v>6</v>
      </c>
      <c r="D197" s="8">
        <v>0</v>
      </c>
      <c r="E197" s="8">
        <f>SUMIF('کسری SWS'!$B$3:$B$31,A197,'کسری SWS'!$E$3:$E$31)</f>
        <v>0</v>
      </c>
    </row>
    <row r="198" spans="1:5" x14ac:dyDescent="0.25">
      <c r="A198" s="8" t="s">
        <v>324</v>
      </c>
      <c r="B198" s="8">
        <v>96.83</v>
      </c>
      <c r="C198" s="8">
        <v>103</v>
      </c>
      <c r="D198" s="8">
        <v>0</v>
      </c>
      <c r="E198" s="8">
        <f>SUMIF('کسری SWS'!$B$3:$B$31,A198,'کسری SWS'!$E$3:$E$31)</f>
        <v>0</v>
      </c>
    </row>
    <row r="199" spans="1:5" x14ac:dyDescent="0.25">
      <c r="A199" s="8" t="s">
        <v>325</v>
      </c>
      <c r="B199" s="8">
        <v>14.054</v>
      </c>
      <c r="C199" s="8">
        <v>15</v>
      </c>
      <c r="D199" s="8">
        <v>0</v>
      </c>
      <c r="E199" s="8">
        <f>SUMIF('کسری SWS'!$B$3:$B$31,A199,'کسری SWS'!$E$3:$E$31)</f>
        <v>0</v>
      </c>
    </row>
    <row r="200" spans="1:5" x14ac:dyDescent="0.25">
      <c r="A200" s="8" t="s">
        <v>40</v>
      </c>
      <c r="B200" s="8">
        <v>4.9980000000000002</v>
      </c>
      <c r="C200" s="8">
        <v>0</v>
      </c>
      <c r="D200" s="8">
        <v>3</v>
      </c>
      <c r="E200" s="8">
        <f>SUMIF('کسری SWS'!$B$3:$B$31,A200,'کسری SWS'!$E$3:$E$31)</f>
        <v>0</v>
      </c>
    </row>
    <row r="201" spans="1:5" x14ac:dyDescent="0.25">
      <c r="A201" s="8" t="s">
        <v>2</v>
      </c>
      <c r="B201" s="8">
        <v>271.77600000000001</v>
      </c>
      <c r="C201" s="8">
        <v>222.89999999999998</v>
      </c>
      <c r="D201" s="8">
        <v>76</v>
      </c>
      <c r="E201" s="8">
        <f>SUMIF('کسری SWS'!$B$3:$B$31,A201,'کسری SWS'!$E$3:$E$31)</f>
        <v>18</v>
      </c>
    </row>
    <row r="202" spans="1:5" x14ac:dyDescent="0.25">
      <c r="A202" s="8" t="s">
        <v>7</v>
      </c>
      <c r="B202" s="8">
        <v>146.26500000000001</v>
      </c>
      <c r="C202" s="8">
        <v>67</v>
      </c>
      <c r="D202" s="8">
        <v>40</v>
      </c>
      <c r="E202" s="8">
        <f>SUMIF('کسری SWS'!$B$3:$B$31,A202,'کسری SWS'!$E$3:$E$31)</f>
        <v>18</v>
      </c>
    </row>
    <row r="203" spans="1:5" x14ac:dyDescent="0.25">
      <c r="A203" s="8" t="s">
        <v>326</v>
      </c>
      <c r="B203" s="8">
        <v>594.29000000000008</v>
      </c>
      <c r="C203" s="8">
        <v>0</v>
      </c>
      <c r="D203" s="8">
        <v>0</v>
      </c>
      <c r="E203" s="8">
        <f>SUMIF('کسری SWS'!$B$3:$B$31,A203,'کسری SWS'!$E$3:$E$31)</f>
        <v>0</v>
      </c>
    </row>
    <row r="204" spans="1:5" x14ac:dyDescent="0.25">
      <c r="A204" s="8" t="s">
        <v>9</v>
      </c>
      <c r="B204" s="8">
        <v>100.482</v>
      </c>
      <c r="C204" s="8">
        <v>107.4</v>
      </c>
      <c r="D204" s="8">
        <v>18</v>
      </c>
      <c r="E204" s="8">
        <f>SUMIF('کسری SWS'!$B$3:$B$31,A204,'کسری SWS'!$E$3:$E$31)</f>
        <v>0</v>
      </c>
    </row>
    <row r="205" spans="1:5" x14ac:dyDescent="0.25">
      <c r="A205" s="8" t="s">
        <v>327</v>
      </c>
      <c r="B205" s="8">
        <v>16.86</v>
      </c>
      <c r="C205" s="8">
        <v>21.5</v>
      </c>
      <c r="D205" s="8">
        <v>0</v>
      </c>
      <c r="E205" s="8">
        <f>SUMIF('کسری SWS'!$B$3:$B$31,A205,'کسری SWS'!$E$3:$E$31)</f>
        <v>0</v>
      </c>
    </row>
    <row r="206" spans="1:5" x14ac:dyDescent="0.25">
      <c r="A206" s="8" t="s">
        <v>328</v>
      </c>
      <c r="B206" s="8">
        <v>10.128</v>
      </c>
      <c r="C206" s="8">
        <v>9.4</v>
      </c>
      <c r="D206" s="8">
        <v>0</v>
      </c>
      <c r="E206" s="8">
        <f>SUMIF('کسری SWS'!$B$3:$B$31,A206,'کسری SWS'!$E$3:$E$31)</f>
        <v>0</v>
      </c>
    </row>
    <row r="207" spans="1:5" x14ac:dyDescent="0.25">
      <c r="A207" s="8" t="s">
        <v>4</v>
      </c>
      <c r="B207" s="8">
        <v>14.845999999999998</v>
      </c>
      <c r="C207" s="8">
        <v>4.5</v>
      </c>
      <c r="D207" s="8">
        <v>6</v>
      </c>
      <c r="E207" s="8">
        <f>SUMIF('کسری SWS'!$B$3:$B$31,A207,'کسری SWS'!$E$3:$E$31)</f>
        <v>0</v>
      </c>
    </row>
    <row r="208" spans="1:5" x14ac:dyDescent="0.25">
      <c r="A208" s="8" t="s">
        <v>6</v>
      </c>
      <c r="B208" s="8">
        <v>16.14</v>
      </c>
      <c r="C208" s="8">
        <v>15.8</v>
      </c>
      <c r="D208" s="8">
        <v>6</v>
      </c>
      <c r="E208" s="8">
        <f>SUMIF('کسری SWS'!$B$3:$B$31,A208,'کسری SWS'!$E$3:$E$31)</f>
        <v>0</v>
      </c>
    </row>
    <row r="209" spans="1:5" x14ac:dyDescent="0.25">
      <c r="A209" s="8" t="s">
        <v>126</v>
      </c>
      <c r="B209" s="8">
        <v>4</v>
      </c>
      <c r="C209" s="8">
        <v>0</v>
      </c>
      <c r="D209" s="8">
        <v>12</v>
      </c>
      <c r="E209" s="8">
        <f>SUMIF('کسری SWS'!$B$3:$B$31,A209,'کسری SWS'!$E$3:$E$31)</f>
        <v>0</v>
      </c>
    </row>
    <row r="210" spans="1:5" x14ac:dyDescent="0.25">
      <c r="A210" s="8" t="s">
        <v>329</v>
      </c>
      <c r="B210" s="8">
        <v>4</v>
      </c>
      <c r="C210" s="8">
        <v>0</v>
      </c>
      <c r="D210" s="8">
        <v>0</v>
      </c>
      <c r="E210" s="8">
        <f>SUMIF('کسری SWS'!$B$3:$B$31,A210,'کسری SWS'!$E$3:$E$31)</f>
        <v>0</v>
      </c>
    </row>
    <row r="211" spans="1:5" x14ac:dyDescent="0.25">
      <c r="A211" s="8" t="s">
        <v>22</v>
      </c>
      <c r="B211" s="8">
        <v>559.10300000000007</v>
      </c>
      <c r="C211" s="8">
        <v>78.5</v>
      </c>
      <c r="D211" s="8">
        <v>20</v>
      </c>
      <c r="E211" s="8">
        <f>SUMIF('کسری SWS'!$B$3:$B$31,A211,'کسری SWS'!$E$3:$E$31)</f>
        <v>12</v>
      </c>
    </row>
    <row r="212" spans="1:5" x14ac:dyDescent="0.25">
      <c r="A212" s="8" t="s">
        <v>11</v>
      </c>
      <c r="B212" s="8">
        <v>449.1840000000002</v>
      </c>
      <c r="C212" s="8">
        <v>342.2</v>
      </c>
      <c r="D212" s="8">
        <v>120</v>
      </c>
      <c r="E212" s="8">
        <f>SUMIF('کسری SWS'!$B$3:$B$31,A212,'کسری SWS'!$E$3:$E$31)</f>
        <v>36</v>
      </c>
    </row>
    <row r="213" spans="1:5" x14ac:dyDescent="0.25">
      <c r="A213" s="8" t="s">
        <v>13</v>
      </c>
      <c r="B213" s="8">
        <v>311.46500000000049</v>
      </c>
      <c r="C213" s="8">
        <v>198.79999999999998</v>
      </c>
      <c r="D213" s="8">
        <v>150</v>
      </c>
      <c r="E213" s="8">
        <f>SUMIF('کسری SWS'!$B$3:$B$31,A213,'کسری SWS'!$E$3:$E$31)</f>
        <v>24</v>
      </c>
    </row>
    <row r="214" spans="1:5" x14ac:dyDescent="0.25">
      <c r="A214" s="8" t="s">
        <v>15</v>
      </c>
      <c r="B214" s="8">
        <v>274.70700000000011</v>
      </c>
      <c r="C214" s="8">
        <v>180</v>
      </c>
      <c r="D214" s="8">
        <v>130</v>
      </c>
      <c r="E214" s="8">
        <f>SUMIF('کسری SWS'!$B$3:$B$31,A214,'کسری SWS'!$E$3:$E$31)</f>
        <v>0</v>
      </c>
    </row>
    <row r="215" spans="1:5" x14ac:dyDescent="0.25">
      <c r="A215" s="8" t="s">
        <v>17</v>
      </c>
      <c r="B215" s="8">
        <v>215.25600000000003</v>
      </c>
      <c r="C215" s="8">
        <v>179.2</v>
      </c>
      <c r="D215" s="8">
        <v>80</v>
      </c>
      <c r="E215" s="8">
        <f>SUMIF('کسری SWS'!$B$3:$B$31,A215,'کسری SWS'!$E$3:$E$31)</f>
        <v>24</v>
      </c>
    </row>
    <row r="216" spans="1:5" x14ac:dyDescent="0.25">
      <c r="A216" s="8" t="s">
        <v>19</v>
      </c>
      <c r="B216" s="8">
        <v>45.004999999999995</v>
      </c>
      <c r="C216" s="8">
        <v>44</v>
      </c>
      <c r="D216" s="8">
        <v>10</v>
      </c>
      <c r="E216" s="8">
        <f>SUMIF('کسری SWS'!$B$3:$B$31,A216,'کسری SWS'!$E$3:$E$31)</f>
        <v>0</v>
      </c>
    </row>
    <row r="217" spans="1:5" x14ac:dyDescent="0.25">
      <c r="A217" s="8" t="s">
        <v>20</v>
      </c>
      <c r="B217" s="8">
        <v>149.06499999999991</v>
      </c>
      <c r="C217" s="8">
        <v>76.5</v>
      </c>
      <c r="D217" s="8">
        <v>78</v>
      </c>
      <c r="E217" s="8">
        <f>SUMIF('کسری SWS'!$B$3:$B$31,A217,'کسری SWS'!$E$3:$E$31)</f>
        <v>6</v>
      </c>
    </row>
    <row r="218" spans="1:5" x14ac:dyDescent="0.25">
      <c r="A218" s="8" t="s">
        <v>330</v>
      </c>
      <c r="B218" s="8">
        <v>10.36</v>
      </c>
      <c r="C218" s="8">
        <v>12</v>
      </c>
      <c r="D218" s="8">
        <v>0</v>
      </c>
      <c r="E218" s="8">
        <f>SUMIF('کسری SWS'!$B$3:$B$31,A218,'کسری SWS'!$E$3:$E$31)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کسری SWS</vt:lpstr>
      <vt:lpstr>SHORTAGE TK.UTL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ershad abdimehri</dc:creator>
  <cp:lastModifiedBy>Mohammad Bakhshi</cp:lastModifiedBy>
  <cp:lastPrinted>2023-05-24T13:58:52Z</cp:lastPrinted>
  <dcterms:created xsi:type="dcterms:W3CDTF">2022-11-06T12:35:15Z</dcterms:created>
  <dcterms:modified xsi:type="dcterms:W3CDTF">2023-05-24T14:09:20Z</dcterms:modified>
</cp:coreProperties>
</file>