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\\fp\Finance\Adish Refinery\Adish Group\share\Concractors\"/>
    </mc:Choice>
  </mc:AlternateContent>
  <xr:revisionPtr revIDLastSave="0" documentId="13_ncr:1_{5A14D437-7123-49BB-B989-D4C8E8D642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.و.1" sheetId="2" r:id="rId1"/>
  </sheets>
  <definedNames>
    <definedName name="_xlnm.Print_Area" localSheetId="0">ص.و.1!$A$1:$L$35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2" l="1"/>
  <c r="F19" i="2" l="1"/>
  <c r="F20" i="2"/>
  <c r="F22" i="2"/>
  <c r="F23" i="2"/>
  <c r="F18" i="2"/>
  <c r="S15" i="2"/>
  <c r="U18" i="2"/>
  <c r="U19" i="2" s="1"/>
  <c r="V18" i="2"/>
  <c r="W18" i="2"/>
  <c r="Q8" i="2"/>
  <c r="Q4" i="2"/>
  <c r="R15" i="2" s="1"/>
  <c r="J15" i="2" s="1"/>
  <c r="F15" i="2" s="1"/>
  <c r="Q11" i="2" l="1"/>
  <c r="J10" i="2" s="1"/>
  <c r="H24" i="2"/>
  <c r="J26" i="2" l="1"/>
  <c r="J21" i="2"/>
  <c r="J24" i="2" l="1"/>
  <c r="F21" i="2"/>
  <c r="J25" i="2"/>
  <c r="J2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Mohammad Keshavarz ba haghighat</author>
  </authors>
  <commentList>
    <comment ref="D8" authorId="0" shapeId="0" xr:uid="{412B4D57-E677-43C1-AFEC-A92B1447DAC6}">
      <text>
        <r>
          <rPr>
            <sz val="9"/>
            <color indexed="81"/>
            <rFont val="Tahoma"/>
            <family val="2"/>
          </rPr>
          <t xml:space="preserve">بهد از دریافت پیشرفت کار مشخص می گردد
</t>
        </r>
      </text>
    </comment>
  </commentList>
</comments>
</file>

<file path=xl/sharedStrings.xml><?xml version="1.0" encoding="utf-8"?>
<sst xmlns="http://schemas.openxmlformats.org/spreadsheetml/2006/main" count="66" uniqueCount="63">
  <si>
    <t>شرح</t>
  </si>
  <si>
    <t>کارکرد این دوره</t>
  </si>
  <si>
    <t>علی الحساب</t>
  </si>
  <si>
    <t>سپرده حسن انجام کار</t>
  </si>
  <si>
    <t>تضمین انجام تعهدات</t>
  </si>
  <si>
    <t>سپرده بیمه</t>
  </si>
  <si>
    <t>خالص قبل از مالیات ارزش افزوده</t>
  </si>
  <si>
    <t>مالیات ارزش افزوده</t>
  </si>
  <si>
    <t>خالص پرداختی با احتساب مالیات ارزش افزوده</t>
  </si>
  <si>
    <t>توضیحات :</t>
  </si>
  <si>
    <t>اتمام قرارداد :</t>
  </si>
  <si>
    <t>شماره :</t>
  </si>
  <si>
    <t>برگه محاسبه صورت وضعیت /صورتحساب</t>
  </si>
  <si>
    <t>سایر</t>
  </si>
  <si>
    <t xml:space="preserve">تاریخ قرارداد : </t>
  </si>
  <si>
    <t>مبلغ :</t>
  </si>
  <si>
    <t>ریال</t>
  </si>
  <si>
    <t xml:space="preserve">شماره قرارداد : </t>
  </si>
  <si>
    <t xml:space="preserve">دوره انجام کار :  </t>
  </si>
  <si>
    <t>صورت وضعیت قبلی</t>
  </si>
  <si>
    <t>ناخالص صورت وضعیت :</t>
  </si>
  <si>
    <r>
      <t xml:space="preserve">شماره صورت وضعیت ( موقت ■  ماه قبل آخر □ قطعی □ ) :   </t>
    </r>
    <r>
      <rPr>
        <b/>
        <sz val="11"/>
        <color theme="1"/>
        <rFont val="B Nazanin"/>
        <charset val="178"/>
      </rPr>
      <t>1</t>
    </r>
    <r>
      <rPr>
        <sz val="11"/>
        <color theme="1"/>
        <rFont val="B Nazanin"/>
        <charset val="178"/>
      </rPr>
      <t xml:space="preserve">   </t>
    </r>
  </si>
  <si>
    <t xml:space="preserve"> طراحی و ساخت□   تامین□  نصب□  راه اندازی□   تجهیز□  کارگاه□   سایر□</t>
  </si>
  <si>
    <t>پیش پرداخت</t>
  </si>
  <si>
    <t>مدت قرارداد :</t>
  </si>
  <si>
    <t>کنگان</t>
  </si>
  <si>
    <r>
      <t xml:space="preserve">صورت وضعیت فعلی </t>
    </r>
    <r>
      <rPr>
        <sz val="9"/>
        <color theme="1"/>
        <rFont val="B Nazanin"/>
        <charset val="178"/>
      </rPr>
      <t>(تجمعی)</t>
    </r>
  </si>
  <si>
    <t xml:space="preserve">محل اجرا: </t>
  </si>
  <si>
    <t>کسورات :</t>
  </si>
  <si>
    <t>جمع کسورات :</t>
  </si>
  <si>
    <t>تاریخ صورتوضعیت/صورتحساب :</t>
  </si>
  <si>
    <t xml:space="preserve"> کار اصلی ■ تعدیل □ کار اضافی□ از قلم افتادگی □ دوباره کاری □</t>
  </si>
  <si>
    <t>1403/04/20</t>
  </si>
  <si>
    <t>نام شرکت :داده کاوان هوشمند</t>
  </si>
  <si>
    <t>1403/04/20الی1404/06/20</t>
  </si>
  <si>
    <t>ADSH-E-CO-GE-024</t>
  </si>
  <si>
    <t>14ماه</t>
  </si>
  <si>
    <t>1404/06/20</t>
  </si>
  <si>
    <t>مبلغ قرارداد</t>
  </si>
  <si>
    <t>تعداد یورو</t>
  </si>
  <si>
    <t>مبلغ یورو مندرج در قرارداد</t>
  </si>
  <si>
    <t>جمع</t>
  </si>
  <si>
    <t>مدت قرارداد(ماه)</t>
  </si>
  <si>
    <t>نفرماه به ازای 2 نفر در هر ماه</t>
  </si>
  <si>
    <t>جمع کل قرارداد</t>
  </si>
  <si>
    <t>LAN</t>
  </si>
  <si>
    <t>بچینگ</t>
  </si>
  <si>
    <t>تلفن</t>
  </si>
  <si>
    <t>فاز 1</t>
  </si>
  <si>
    <t>فاز 2</t>
  </si>
  <si>
    <t>فاز 3</t>
  </si>
  <si>
    <t>درصد کل</t>
  </si>
  <si>
    <t>درصد پیشرفت کار در صورت وضعیت 1</t>
  </si>
  <si>
    <t>مبلغ ناخالص صورت وضعیت 1</t>
  </si>
  <si>
    <t>درصدقرارداد قسمت اول قرارداد</t>
  </si>
  <si>
    <t>قسمت اول قرارداد</t>
  </si>
  <si>
    <t>بررسی کننده پیمان</t>
  </si>
  <si>
    <t>رئیس حسابداری</t>
  </si>
  <si>
    <t>مدر مالی</t>
  </si>
  <si>
    <t>مدیریت</t>
  </si>
  <si>
    <t>موضوع :</t>
  </si>
  <si>
    <t>صورت وضعیت شماره 1</t>
  </si>
  <si>
    <t xml:space="preserve">مدیریت و نظارت بر خرید تامین،نصب و راه اندازی سیستم نظارت تصوصری و LAN و پیجینگ و تلفن و فایر تلفن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</si>
</sst>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B Nazanin"/>
      <charset val="178"/>
    </font>
    <font>
      <sz val="10"/>
      <color theme="1"/>
      <name val="B Nazanin"/>
      <charset val="178"/>
    </font>
    <font>
      <sz val="11"/>
      <color theme="0"/>
      <name val="B Nazanin"/>
      <charset val="178"/>
    </font>
    <font>
      <b/>
      <sz val="11"/>
      <color theme="1"/>
      <name val="B Nazanin"/>
      <charset val="178"/>
    </font>
    <font>
      <sz val="9"/>
      <color theme="1"/>
      <name val="B Nazanin"/>
      <charset val="178"/>
    </font>
    <font>
      <b/>
      <sz val="13"/>
      <color theme="1"/>
      <name val="B Nazanin"/>
      <charset val="178"/>
    </font>
    <font>
      <sz val="12"/>
      <color theme="1"/>
      <name val="B Nazanin"/>
      <charset val="178"/>
    </font>
    <font>
      <b/>
      <sz val="18"/>
      <color theme="0" tint="-0.499984740745262"/>
      <name val="B Nazanin"/>
      <charset val="178"/>
    </font>
    <font>
      <b/>
      <sz val="15"/>
      <color theme="1"/>
      <name val="B Nazanin"/>
      <charset val="178"/>
    </font>
    <font>
      <b/>
      <sz val="10"/>
      <color theme="1"/>
      <name val="B Nazanin"/>
      <charset val="178"/>
    </font>
    <font>
      <sz val="10.5"/>
      <color theme="1"/>
      <name val="B Nazanin"/>
      <charset val="178"/>
    </font>
    <font>
      <b/>
      <u/>
      <sz val="11"/>
      <color theme="1"/>
      <name val="B Nazanin"/>
      <charset val="178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8"/>
      <color theme="1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0" fontId="13" fillId="0" borderId="0"/>
  </cellStyleXfs>
  <cellXfs count="16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3" xfId="0" applyFont="1" applyBorder="1"/>
    <xf numFmtId="0" fontId="1" fillId="0" borderId="7" xfId="0" applyFont="1" applyBorder="1"/>
    <xf numFmtId="0" fontId="1" fillId="0" borderId="2" xfId="0" applyFont="1" applyBorder="1"/>
    <xf numFmtId="0" fontId="1" fillId="0" borderId="8" xfId="0" applyFont="1" applyBorder="1" applyAlignment="1">
      <alignment vertical="center"/>
    </xf>
    <xf numFmtId="9" fontId="1" fillId="0" borderId="8" xfId="0" applyNumberFormat="1" applyFont="1" applyBorder="1" applyAlignment="1">
      <alignment vertic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left"/>
    </xf>
    <xf numFmtId="0" fontId="4" fillId="0" borderId="3" xfId="0" applyFont="1" applyBorder="1" applyAlignment="1">
      <alignment horizontal="right"/>
    </xf>
    <xf numFmtId="0" fontId="11" fillId="0" borderId="8" xfId="0" applyFont="1" applyBorder="1"/>
    <xf numFmtId="9" fontId="1" fillId="0" borderId="2" xfId="0" applyNumberFormat="1" applyFont="1" applyBorder="1" applyAlignment="1">
      <alignment horizontal="right"/>
    </xf>
    <xf numFmtId="164" fontId="1" fillId="0" borderId="0" xfId="0" applyNumberFormat="1" applyFont="1"/>
    <xf numFmtId="0" fontId="4" fillId="0" borderId="16" xfId="0" applyFont="1" applyBorder="1" applyAlignment="1">
      <alignment horizontal="right"/>
    </xf>
    <xf numFmtId="164" fontId="1" fillId="0" borderId="0" xfId="1" applyNumberFormat="1" applyFont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/>
    </xf>
    <xf numFmtId="164" fontId="1" fillId="0" borderId="11" xfId="1" applyNumberFormat="1" applyFont="1" applyBorder="1" applyAlignment="1">
      <alignment horizontal="center" vertical="center"/>
    </xf>
    <xf numFmtId="164" fontId="1" fillId="0" borderId="37" xfId="1" applyNumberFormat="1" applyFont="1" applyBorder="1" applyAlignment="1">
      <alignment horizontal="center" vertical="center"/>
    </xf>
    <xf numFmtId="164" fontId="1" fillId="0" borderId="38" xfId="1" applyNumberFormat="1" applyFont="1" applyBorder="1" applyAlignment="1">
      <alignment horizontal="center" vertical="center"/>
    </xf>
    <xf numFmtId="164" fontId="1" fillId="0" borderId="39" xfId="1" applyNumberFormat="1" applyFont="1" applyBorder="1" applyAlignment="1">
      <alignment horizontal="center" vertical="center"/>
    </xf>
    <xf numFmtId="164" fontId="1" fillId="0" borderId="40" xfId="1" applyNumberFormat="1" applyFont="1" applyBorder="1" applyAlignment="1">
      <alignment horizontal="center" vertical="center"/>
    </xf>
    <xf numFmtId="164" fontId="1" fillId="0" borderId="27" xfId="1" applyNumberFormat="1" applyFont="1" applyBorder="1" applyAlignment="1">
      <alignment horizontal="center" vertical="center"/>
    </xf>
    <xf numFmtId="164" fontId="1" fillId="0" borderId="41" xfId="1" applyNumberFormat="1" applyFont="1" applyBorder="1" applyAlignment="1">
      <alignment horizontal="center" vertical="center"/>
    </xf>
    <xf numFmtId="164" fontId="1" fillId="0" borderId="42" xfId="1" applyNumberFormat="1" applyFont="1" applyBorder="1" applyAlignment="1">
      <alignment horizontal="center" vertical="center"/>
    </xf>
    <xf numFmtId="164" fontId="1" fillId="0" borderId="34" xfId="1" applyNumberFormat="1" applyFont="1" applyBorder="1" applyAlignment="1">
      <alignment horizontal="center" vertical="center"/>
    </xf>
    <xf numFmtId="164" fontId="4" fillId="0" borderId="43" xfId="1" applyNumberFormat="1" applyFont="1" applyBorder="1" applyAlignment="1">
      <alignment horizontal="center" vertical="center"/>
    </xf>
    <xf numFmtId="164" fontId="4" fillId="0" borderId="44" xfId="1" applyNumberFormat="1" applyFont="1" applyBorder="1" applyAlignment="1">
      <alignment horizontal="center" vertical="center"/>
    </xf>
    <xf numFmtId="0" fontId="5" fillId="0" borderId="4" xfId="0" applyFont="1" applyBorder="1"/>
    <xf numFmtId="0" fontId="1" fillId="0" borderId="48" xfId="0" applyFont="1" applyBorder="1"/>
    <xf numFmtId="0" fontId="1" fillId="0" borderId="18" xfId="0" applyFont="1" applyBorder="1"/>
    <xf numFmtId="0" fontId="1" fillId="0" borderId="50" xfId="0" applyFont="1" applyBorder="1"/>
    <xf numFmtId="0" fontId="1" fillId="0" borderId="0" xfId="0" applyFont="1" applyAlignment="1">
      <alignment horizontal="center"/>
    </xf>
    <xf numFmtId="0" fontId="1" fillId="0" borderId="51" xfId="0" applyFont="1" applyBorder="1" applyAlignment="1">
      <alignment horizontal="center"/>
    </xf>
    <xf numFmtId="0" fontId="1" fillId="0" borderId="51" xfId="0" applyFont="1" applyBorder="1"/>
    <xf numFmtId="3" fontId="1" fillId="0" borderId="51" xfId="0" applyNumberFormat="1" applyFont="1" applyBorder="1"/>
    <xf numFmtId="0" fontId="1" fillId="0" borderId="54" xfId="0" applyFont="1" applyBorder="1"/>
    <xf numFmtId="0" fontId="1" fillId="0" borderId="53" xfId="0" applyFont="1" applyBorder="1" applyAlignment="1">
      <alignment horizontal="center"/>
    </xf>
    <xf numFmtId="9" fontId="3" fillId="0" borderId="50" xfId="0" applyNumberFormat="1" applyFont="1" applyBorder="1"/>
    <xf numFmtId="0" fontId="1" fillId="0" borderId="58" xfId="0" applyFont="1" applyBorder="1"/>
    <xf numFmtId="164" fontId="1" fillId="0" borderId="10" xfId="1" applyNumberFormat="1" applyFont="1" applyBorder="1" applyAlignment="1">
      <alignment horizontal="center" vertical="center"/>
    </xf>
    <xf numFmtId="165" fontId="1" fillId="0" borderId="10" xfId="1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64" fontId="4" fillId="0" borderId="35" xfId="0" applyNumberFormat="1" applyFont="1" applyBorder="1" applyAlignment="1">
      <alignment horizontal="center" vertical="center"/>
    </xf>
    <xf numFmtId="164" fontId="4" fillId="0" borderId="17" xfId="0" applyNumberFormat="1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164" fontId="4" fillId="0" borderId="35" xfId="1" applyNumberFormat="1" applyFont="1" applyBorder="1" applyAlignment="1">
      <alignment vertical="center"/>
    </xf>
    <xf numFmtId="164" fontId="1" fillId="0" borderId="1" xfId="1" applyNumberFormat="1" applyFont="1" applyBorder="1" applyAlignment="1">
      <alignment horizontal="center" vertical="center"/>
    </xf>
    <xf numFmtId="164" fontId="1" fillId="0" borderId="21" xfId="1" applyNumberFormat="1" applyFont="1" applyBorder="1" applyAlignment="1">
      <alignment horizontal="center" vertical="center"/>
    </xf>
    <xf numFmtId="164" fontId="1" fillId="0" borderId="22" xfId="1" applyNumberFormat="1" applyFont="1" applyBorder="1" applyAlignment="1">
      <alignment horizontal="center" vertical="center"/>
    </xf>
    <xf numFmtId="164" fontId="1" fillId="0" borderId="47" xfId="1" applyNumberFormat="1" applyFont="1" applyBorder="1" applyAlignment="1">
      <alignment horizontal="center" vertical="center"/>
    </xf>
    <xf numFmtId="3" fontId="9" fillId="2" borderId="33" xfId="0" applyNumberFormat="1" applyFont="1" applyFill="1" applyBorder="1" applyAlignment="1">
      <alignment horizontal="left" vertical="center"/>
    </xf>
    <xf numFmtId="0" fontId="9" fillId="2" borderId="30" xfId="0" applyFont="1" applyFill="1" applyBorder="1" applyAlignment="1">
      <alignment horizontal="left" vertical="center"/>
    </xf>
    <xf numFmtId="0" fontId="9" fillId="2" borderId="57" xfId="0" applyFont="1" applyFill="1" applyBorder="1" applyAlignment="1">
      <alignment horizontal="left" vertical="center"/>
    </xf>
    <xf numFmtId="3" fontId="7" fillId="2" borderId="12" xfId="0" applyNumberFormat="1" applyFont="1" applyFill="1" applyBorder="1" applyAlignment="1">
      <alignment horizontal="left" vertical="center"/>
    </xf>
    <xf numFmtId="3" fontId="7" fillId="2" borderId="10" xfId="0" applyNumberFormat="1" applyFont="1" applyFill="1" applyBorder="1" applyAlignment="1">
      <alignment horizontal="left" vertical="center"/>
    </xf>
    <xf numFmtId="3" fontId="7" fillId="2" borderId="56" xfId="0" applyNumberFormat="1" applyFont="1" applyFill="1" applyBorder="1" applyAlignment="1">
      <alignment horizontal="left" vertical="center"/>
    </xf>
    <xf numFmtId="3" fontId="7" fillId="2" borderId="13" xfId="0" applyNumberFormat="1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38" xfId="0" applyFont="1" applyFill="1" applyBorder="1" applyAlignment="1">
      <alignment horizontal="left" vertical="center"/>
    </xf>
    <xf numFmtId="3" fontId="7" fillId="2" borderId="15" xfId="0" applyNumberFormat="1" applyFont="1" applyFill="1" applyBorder="1" applyAlignment="1">
      <alignment horizontal="left" vertical="center"/>
    </xf>
    <xf numFmtId="3" fontId="7" fillId="2" borderId="1" xfId="0" applyNumberFormat="1" applyFont="1" applyFill="1" applyBorder="1" applyAlignment="1">
      <alignment horizontal="left" vertical="center"/>
    </xf>
    <xf numFmtId="3" fontId="7" fillId="2" borderId="39" xfId="0" applyNumberFormat="1" applyFont="1" applyFill="1" applyBorder="1" applyAlignment="1">
      <alignment horizontal="left" vertical="center"/>
    </xf>
    <xf numFmtId="164" fontId="4" fillId="0" borderId="35" xfId="1" applyNumberFormat="1" applyFont="1" applyBorder="1" applyAlignment="1">
      <alignment horizontal="center" vertical="center"/>
    </xf>
    <xf numFmtId="164" fontId="4" fillId="0" borderId="17" xfId="1" applyNumberFormat="1" applyFont="1" applyBorder="1" applyAlignment="1">
      <alignment horizontal="center" vertical="center"/>
    </xf>
    <xf numFmtId="164" fontId="4" fillId="0" borderId="36" xfId="1" applyNumberFormat="1" applyFont="1" applyBorder="1" applyAlignment="1">
      <alignment horizontal="center" vertical="center"/>
    </xf>
    <xf numFmtId="164" fontId="1" fillId="0" borderId="11" xfId="1" applyNumberFormat="1" applyFont="1" applyBorder="1" applyAlignment="1">
      <alignment horizontal="center" vertical="center"/>
    </xf>
    <xf numFmtId="164" fontId="1" fillId="0" borderId="38" xfId="1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right" vertical="center"/>
    </xf>
    <xf numFmtId="3" fontId="1" fillId="0" borderId="16" xfId="0" applyNumberFormat="1" applyFont="1" applyBorder="1" applyAlignment="1">
      <alignment horizontal="left" vertical="center"/>
    </xf>
    <xf numFmtId="3" fontId="1" fillId="0" borderId="8" xfId="0" applyNumberFormat="1" applyFont="1" applyBorder="1" applyAlignment="1">
      <alignment horizontal="left" vertical="center"/>
    </xf>
    <xf numFmtId="0" fontId="1" fillId="0" borderId="18" xfId="0" applyFont="1" applyBorder="1" applyAlignment="1">
      <alignment horizontal="left"/>
    </xf>
    <xf numFmtId="0" fontId="1" fillId="0" borderId="0" xfId="0" applyFont="1" applyAlignment="1">
      <alignment horizontal="right"/>
    </xf>
    <xf numFmtId="0" fontId="1" fillId="0" borderId="51" xfId="0" applyFont="1" applyBorder="1" applyAlignment="1">
      <alignment horizontal="right"/>
    </xf>
    <xf numFmtId="0" fontId="16" fillId="0" borderId="3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18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51" xfId="0" applyFont="1" applyBorder="1" applyAlignment="1">
      <alignment horizontal="center"/>
    </xf>
    <xf numFmtId="3" fontId="6" fillId="0" borderId="0" xfId="0" applyNumberFormat="1" applyFont="1" applyAlignment="1">
      <alignment horizontal="left"/>
    </xf>
    <xf numFmtId="0" fontId="10" fillId="0" borderId="9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52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53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4" fillId="0" borderId="16" xfId="0" applyFont="1" applyBorder="1" applyAlignment="1">
      <alignment horizontal="right"/>
    </xf>
    <xf numFmtId="0" fontId="1" fillId="0" borderId="52" xfId="0" applyFont="1" applyBorder="1" applyAlignment="1">
      <alignment horizontal="right"/>
    </xf>
    <xf numFmtId="0" fontId="1" fillId="2" borderId="20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right" vertical="top"/>
    </xf>
    <xf numFmtId="0" fontId="1" fillId="0" borderId="0" xfId="0" applyFont="1" applyAlignment="1">
      <alignment horizontal="right" vertical="top"/>
    </xf>
    <xf numFmtId="0" fontId="1" fillId="0" borderId="51" xfId="0" applyFont="1" applyBorder="1" applyAlignment="1">
      <alignment horizontal="right" vertical="top"/>
    </xf>
    <xf numFmtId="0" fontId="12" fillId="0" borderId="29" xfId="0" applyFont="1" applyBorder="1" applyAlignment="1">
      <alignment horizontal="right" vertical="center"/>
    </xf>
    <xf numFmtId="0" fontId="12" fillId="0" borderId="18" xfId="0" applyFont="1" applyBorder="1" applyAlignment="1">
      <alignment horizontal="right" vertical="center"/>
    </xf>
    <xf numFmtId="0" fontId="12" fillId="0" borderId="49" xfId="0" applyFont="1" applyBorder="1" applyAlignment="1">
      <alignment horizontal="right" vertical="center"/>
    </xf>
    <xf numFmtId="0" fontId="12" fillId="0" borderId="6" xfId="0" applyFont="1" applyBorder="1" applyAlignment="1">
      <alignment horizontal="right" vertical="center"/>
    </xf>
    <xf numFmtId="0" fontId="12" fillId="0" borderId="7" xfId="0" applyFont="1" applyBorder="1" applyAlignment="1">
      <alignment horizontal="right" vertical="center"/>
    </xf>
    <xf numFmtId="0" fontId="12" fillId="0" borderId="54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3" fontId="1" fillId="0" borderId="14" xfId="0" applyNumberFormat="1" applyFont="1" applyBorder="1" applyAlignment="1">
      <alignment horizontal="left" vertical="center"/>
    </xf>
    <xf numFmtId="3" fontId="1" fillId="0" borderId="2" xfId="0" applyNumberFormat="1" applyFont="1" applyBorder="1" applyAlignment="1">
      <alignment horizontal="left" vertical="center"/>
    </xf>
    <xf numFmtId="3" fontId="6" fillId="2" borderId="23" xfId="0" applyNumberFormat="1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left" vertical="center"/>
    </xf>
    <xf numFmtId="0" fontId="6" fillId="2" borderId="36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3" fontId="6" fillId="2" borderId="17" xfId="0" applyNumberFormat="1" applyFont="1" applyFill="1" applyBorder="1" applyAlignment="1">
      <alignment horizontal="left" vertical="center"/>
    </xf>
    <xf numFmtId="3" fontId="6" fillId="2" borderId="36" xfId="0" applyNumberFormat="1" applyFont="1" applyFill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5" fillId="0" borderId="0" xfId="0" applyFont="1" applyAlignment="1">
      <alignment horizontal="right"/>
    </xf>
    <xf numFmtId="3" fontId="6" fillId="0" borderId="21" xfId="0" applyNumberFormat="1" applyFont="1" applyBorder="1" applyAlignment="1">
      <alignment horizontal="center" vertical="center"/>
    </xf>
    <xf numFmtId="3" fontId="6" fillId="0" borderId="24" xfId="0" applyNumberFormat="1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right" vertical="center"/>
    </xf>
    <xf numFmtId="0" fontId="1" fillId="2" borderId="26" xfId="0" applyFont="1" applyFill="1" applyBorder="1" applyAlignment="1">
      <alignment horizontal="right" vertical="center"/>
    </xf>
    <xf numFmtId="0" fontId="1" fillId="2" borderId="27" xfId="0" applyFont="1" applyFill="1" applyBorder="1" applyAlignment="1">
      <alignment horizontal="right" vertical="center"/>
    </xf>
    <xf numFmtId="0" fontId="1" fillId="2" borderId="26" xfId="0" applyFont="1" applyFill="1" applyBorder="1" applyAlignment="1">
      <alignment horizontal="center" vertical="center"/>
    </xf>
    <xf numFmtId="3" fontId="6" fillId="0" borderId="24" xfId="0" applyNumberFormat="1" applyFont="1" applyBorder="1" applyAlignment="1">
      <alignment horizontal="left" vertical="center"/>
    </xf>
    <xf numFmtId="3" fontId="6" fillId="0" borderId="21" xfId="0" applyNumberFormat="1" applyFont="1" applyBorder="1" applyAlignment="1">
      <alignment horizontal="left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55" xfId="0" applyFont="1" applyFill="1" applyBorder="1" applyAlignment="1">
      <alignment horizontal="center" vertical="center"/>
    </xf>
    <xf numFmtId="0" fontId="4" fillId="0" borderId="46" xfId="0" applyFont="1" applyBorder="1" applyAlignment="1">
      <alignment horizontal="right" vertical="center"/>
    </xf>
    <xf numFmtId="0" fontId="4" fillId="0" borderId="22" xfId="0" applyFont="1" applyBorder="1" applyAlignment="1">
      <alignment horizontal="right" vertical="center"/>
    </xf>
    <xf numFmtId="0" fontId="4" fillId="0" borderId="31" xfId="0" applyFont="1" applyBorder="1" applyAlignment="1">
      <alignment horizontal="right"/>
    </xf>
    <xf numFmtId="0" fontId="4" fillId="0" borderId="3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5" xfId="0" applyFont="1" applyBorder="1" applyAlignment="1">
      <alignment horizontal="right"/>
    </xf>
    <xf numFmtId="3" fontId="1" fillId="3" borderId="24" xfId="0" applyNumberFormat="1" applyFont="1" applyFill="1" applyBorder="1" applyAlignment="1">
      <alignment horizontal="left" vertical="center"/>
    </xf>
    <xf numFmtId="3" fontId="1" fillId="3" borderId="21" xfId="0" applyNumberFormat="1" applyFont="1" applyFill="1" applyBorder="1" applyAlignment="1">
      <alignment horizontal="left" vertical="center"/>
    </xf>
    <xf numFmtId="3" fontId="1" fillId="0" borderId="46" xfId="0" applyNumberFormat="1" applyFont="1" applyBorder="1" applyAlignment="1">
      <alignment horizontal="center" vertical="center"/>
    </xf>
    <xf numFmtId="3" fontId="1" fillId="0" borderId="47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0" borderId="4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/>
    </xf>
    <xf numFmtId="3" fontId="1" fillId="0" borderId="16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3" fontId="1" fillId="0" borderId="14" xfId="0" applyNumberFormat="1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7CFA4382-CA3F-416B-B3F2-D9991140DB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4</xdr:col>
      <xdr:colOff>246924</xdr:colOff>
      <xdr:row>3</xdr:row>
      <xdr:rowOff>86881</xdr:rowOff>
    </xdr:to>
    <xdr:pic>
      <xdr:nvPicPr>
        <xdr:cNvPr id="2" name="Picture 1" descr="E:\Petrochemical Pars Zone\5) LOGO\logo farsi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5952215" y="28575"/>
          <a:ext cx="1353185" cy="9315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5"/>
  <sheetViews>
    <sheetView rightToLeft="1" tabSelected="1" view="pageBreakPreview" zoomScaleNormal="100" zoomScaleSheetLayoutView="100" workbookViewId="0">
      <selection activeCell="V4" sqref="V4"/>
    </sheetView>
  </sheetViews>
  <sheetFormatPr defaultRowHeight="18" x14ac:dyDescent="0.45"/>
  <cols>
    <col min="1" max="1" width="0.7109375" style="1" customWidth="1"/>
    <col min="2" max="2" width="6.42578125" style="1" customWidth="1"/>
    <col min="3" max="3" width="4.140625" style="1" customWidth="1"/>
    <col min="4" max="4" width="5.7109375" style="1" customWidth="1"/>
    <col min="5" max="5" width="7.5703125" style="1" customWidth="1"/>
    <col min="6" max="6" width="10.42578125" style="1" customWidth="1"/>
    <col min="7" max="7" width="15.7109375" style="1" customWidth="1"/>
    <col min="8" max="8" width="9.85546875" style="1" customWidth="1"/>
    <col min="9" max="9" width="16.28515625" style="1" customWidth="1"/>
    <col min="10" max="10" width="6.85546875" style="1" customWidth="1"/>
    <col min="11" max="11" width="11" style="1" customWidth="1"/>
    <col min="12" max="12" width="9.5703125" style="1" customWidth="1"/>
    <col min="13" max="13" width="9.140625" style="1"/>
    <col min="14" max="15" width="0" style="16" hidden="1" customWidth="1"/>
    <col min="16" max="16" width="9.140625" style="16"/>
    <col min="17" max="17" width="15.7109375" style="16" bestFit="1" customWidth="1"/>
    <col min="18" max="18" width="22.7109375" style="16" bestFit="1" customWidth="1"/>
    <col min="19" max="19" width="29" style="16" bestFit="1" customWidth="1"/>
    <col min="20" max="22" width="9.140625" style="16"/>
    <col min="23" max="23" width="9.140625" style="14"/>
    <col min="24" max="16384" width="9.140625" style="1"/>
  </cols>
  <sheetData>
    <row r="1" spans="1:24" ht="20.25" thickBot="1" x14ac:dyDescent="0.5">
      <c r="A1" s="34"/>
      <c r="B1" s="35"/>
      <c r="C1" s="35"/>
      <c r="D1" s="35"/>
      <c r="E1" s="35"/>
      <c r="F1" s="35"/>
      <c r="G1" s="35"/>
      <c r="H1" s="35"/>
      <c r="I1" s="76" t="s">
        <v>11</v>
      </c>
      <c r="J1" s="76"/>
      <c r="K1" s="82">
        <v>1</v>
      </c>
      <c r="L1" s="83"/>
      <c r="Q1" s="68" t="s">
        <v>55</v>
      </c>
      <c r="R1" s="69"/>
      <c r="S1" s="70"/>
    </row>
    <row r="2" spans="1:24" x14ac:dyDescent="0.45">
      <c r="A2" s="36"/>
      <c r="H2" s="84" t="s">
        <v>30</v>
      </c>
      <c r="I2" s="84"/>
      <c r="J2" s="84"/>
      <c r="K2" s="84" t="s">
        <v>32</v>
      </c>
      <c r="L2" s="85"/>
      <c r="Q2" s="23"/>
      <c r="R2" s="71" t="s">
        <v>38</v>
      </c>
      <c r="S2" s="72"/>
    </row>
    <row r="3" spans="1:24" ht="30.75" customHeight="1" thickBot="1" x14ac:dyDescent="0.8">
      <c r="A3" s="36"/>
      <c r="B3" s="86" t="s">
        <v>12</v>
      </c>
      <c r="C3" s="86"/>
      <c r="D3" s="86"/>
      <c r="E3" s="86"/>
      <c r="F3" s="86"/>
      <c r="G3" s="86"/>
      <c r="H3" s="86"/>
      <c r="I3" s="86"/>
      <c r="J3" s="86"/>
      <c r="K3" s="86"/>
      <c r="L3" s="87"/>
      <c r="Q3" s="28" t="s">
        <v>41</v>
      </c>
      <c r="R3" s="17" t="s">
        <v>40</v>
      </c>
      <c r="S3" s="25" t="s">
        <v>39</v>
      </c>
    </row>
    <row r="4" spans="1:24" ht="18.75" thickBot="1" x14ac:dyDescent="0.5">
      <c r="A4" s="36"/>
      <c r="L4" s="39"/>
      <c r="Q4" s="30">
        <f>S4*R4</f>
        <v>94980000000</v>
      </c>
      <c r="R4" s="27">
        <v>633200</v>
      </c>
      <c r="S4" s="26">
        <v>150000</v>
      </c>
    </row>
    <row r="5" spans="1:24" ht="7.5" customHeight="1" thickBot="1" x14ac:dyDescent="0.5">
      <c r="A5" s="36"/>
      <c r="L5" s="39"/>
    </row>
    <row r="6" spans="1:24" ht="20.25" thickBot="1" x14ac:dyDescent="0.5">
      <c r="A6" s="36"/>
      <c r="B6" s="77" t="s">
        <v>22</v>
      </c>
      <c r="C6" s="77"/>
      <c r="D6" s="77"/>
      <c r="E6" s="77"/>
      <c r="F6" s="77"/>
      <c r="G6" s="77"/>
      <c r="H6" s="77"/>
      <c r="I6" s="77"/>
      <c r="J6" s="77"/>
      <c r="K6" s="77"/>
      <c r="L6" s="78"/>
      <c r="Q6" s="68" t="s">
        <v>55</v>
      </c>
      <c r="R6" s="69"/>
      <c r="S6" s="70"/>
    </row>
    <row r="7" spans="1:24" ht="21" customHeight="1" thickBot="1" x14ac:dyDescent="0.55000000000000004">
      <c r="A7" s="36"/>
      <c r="B7" s="94" t="s">
        <v>27</v>
      </c>
      <c r="C7" s="95"/>
      <c r="D7" s="96" t="s">
        <v>25</v>
      </c>
      <c r="E7" s="97"/>
      <c r="F7" s="15"/>
      <c r="G7" s="94" t="s">
        <v>33</v>
      </c>
      <c r="H7" s="95"/>
      <c r="I7" s="95"/>
      <c r="J7" s="95"/>
      <c r="K7" s="95"/>
      <c r="L7" s="98"/>
      <c r="Q7" s="29" t="s">
        <v>41</v>
      </c>
      <c r="R7" s="22" t="s">
        <v>42</v>
      </c>
      <c r="S7" s="24" t="s">
        <v>43</v>
      </c>
    </row>
    <row r="8" spans="1:24" ht="21" customHeight="1" thickBot="1" x14ac:dyDescent="0.55000000000000004">
      <c r="A8" s="36"/>
      <c r="B8" s="94" t="s">
        <v>18</v>
      </c>
      <c r="C8" s="95"/>
      <c r="D8" s="96" t="s">
        <v>61</v>
      </c>
      <c r="E8" s="96"/>
      <c r="F8" s="96"/>
      <c r="G8" s="97"/>
      <c r="H8" s="12" t="s">
        <v>17</v>
      </c>
      <c r="I8" s="89" t="s">
        <v>35</v>
      </c>
      <c r="J8" s="90"/>
      <c r="K8" s="90"/>
      <c r="L8" s="91"/>
      <c r="Q8" s="30">
        <f>S8*R8</f>
        <v>35000000000</v>
      </c>
      <c r="R8" s="27">
        <v>14</v>
      </c>
      <c r="S8" s="26">
        <v>2500000000</v>
      </c>
      <c r="X8" s="2"/>
    </row>
    <row r="9" spans="1:24" ht="21" customHeight="1" thickBot="1" x14ac:dyDescent="0.55000000000000004">
      <c r="A9" s="36"/>
      <c r="B9" s="5" t="s">
        <v>14</v>
      </c>
      <c r="C9" s="3"/>
      <c r="D9" s="79" t="s">
        <v>34</v>
      </c>
      <c r="E9" s="79"/>
      <c r="F9" s="11"/>
      <c r="G9" s="10" t="s">
        <v>24</v>
      </c>
      <c r="H9" s="11" t="s">
        <v>36</v>
      </c>
      <c r="I9" s="3" t="s">
        <v>10</v>
      </c>
      <c r="J9" s="92" t="s">
        <v>37</v>
      </c>
      <c r="K9" s="92"/>
      <c r="L9" s="93"/>
    </row>
    <row r="10" spans="1:24" ht="21" customHeight="1" x14ac:dyDescent="0.55000000000000004">
      <c r="A10" s="36"/>
      <c r="B10" s="33" t="s">
        <v>60</v>
      </c>
      <c r="C10" s="129" t="s">
        <v>62</v>
      </c>
      <c r="D10" s="129"/>
      <c r="E10" s="129"/>
      <c r="F10" s="129"/>
      <c r="G10" s="129"/>
      <c r="H10" s="129"/>
      <c r="I10" s="1" t="s">
        <v>15</v>
      </c>
      <c r="J10" s="88">
        <f>Q11</f>
        <v>129980000000</v>
      </c>
      <c r="K10" s="88"/>
      <c r="L10" s="40" t="s">
        <v>16</v>
      </c>
      <c r="Q10" s="31" t="s">
        <v>44</v>
      </c>
    </row>
    <row r="11" spans="1:24" ht="21.75" customHeight="1" thickBot="1" x14ac:dyDescent="0.55000000000000004">
      <c r="A11" s="36"/>
      <c r="B11" s="121" t="s">
        <v>21</v>
      </c>
      <c r="C11" s="77"/>
      <c r="D11" s="77"/>
      <c r="E11" s="77"/>
      <c r="F11" s="77"/>
      <c r="G11" s="77"/>
      <c r="H11" s="77"/>
      <c r="I11" s="37"/>
      <c r="J11" s="37"/>
      <c r="K11" s="37"/>
      <c r="L11" s="38"/>
      <c r="Q11" s="32">
        <f>Q4+Q8</f>
        <v>129980000000</v>
      </c>
    </row>
    <row r="12" spans="1:24" ht="21.75" customHeight="1" x14ac:dyDescent="0.45">
      <c r="A12" s="36"/>
      <c r="B12" s="80" t="s">
        <v>31</v>
      </c>
      <c r="C12" s="81"/>
      <c r="D12" s="81"/>
      <c r="E12" s="81"/>
      <c r="F12" s="81"/>
      <c r="G12" s="81"/>
      <c r="H12" s="4"/>
      <c r="I12" s="4"/>
      <c r="J12" s="4"/>
      <c r="K12" s="4"/>
      <c r="L12" s="41"/>
      <c r="U12" s="52" t="s">
        <v>54</v>
      </c>
      <c r="V12" s="52"/>
      <c r="W12" s="52"/>
      <c r="X12" s="19"/>
    </row>
    <row r="13" spans="1:24" ht="2.25" customHeight="1" x14ac:dyDescent="0.45">
      <c r="A13" s="36"/>
      <c r="B13" s="122"/>
      <c r="C13" s="123"/>
      <c r="D13" s="8"/>
      <c r="E13" s="8"/>
      <c r="F13" s="8"/>
      <c r="G13" s="8"/>
      <c r="H13" s="8"/>
      <c r="I13" s="8"/>
      <c r="J13" s="8"/>
      <c r="K13" s="8"/>
      <c r="L13" s="42"/>
      <c r="U13" s="17"/>
      <c r="V13" s="17"/>
      <c r="W13" s="20"/>
      <c r="X13" s="19"/>
    </row>
    <row r="14" spans="1:24" ht="27.75" customHeight="1" thickBot="1" x14ac:dyDescent="0.5">
      <c r="A14" s="36"/>
      <c r="B14" s="135" t="s">
        <v>0</v>
      </c>
      <c r="C14" s="136"/>
      <c r="D14" s="136"/>
      <c r="E14" s="137"/>
      <c r="F14" s="99" t="s">
        <v>26</v>
      </c>
      <c r="G14" s="100"/>
      <c r="H14" s="138" t="s">
        <v>19</v>
      </c>
      <c r="I14" s="138"/>
      <c r="J14" s="141" t="s">
        <v>1</v>
      </c>
      <c r="K14" s="138"/>
      <c r="L14" s="142"/>
      <c r="R14" s="17" t="s">
        <v>53</v>
      </c>
      <c r="S14" s="17" t="s">
        <v>52</v>
      </c>
      <c r="U14" s="17" t="s">
        <v>45</v>
      </c>
      <c r="V14" s="17" t="s">
        <v>46</v>
      </c>
      <c r="W14" s="20" t="s">
        <v>47</v>
      </c>
      <c r="X14" s="19"/>
    </row>
    <row r="15" spans="1:24" ht="23.25" customHeight="1" thickBot="1" x14ac:dyDescent="0.5">
      <c r="A15" s="36"/>
      <c r="B15" s="126" t="s">
        <v>20</v>
      </c>
      <c r="C15" s="127"/>
      <c r="D15" s="127"/>
      <c r="E15" s="128"/>
      <c r="F15" s="130">
        <f>J15+H15</f>
        <v>24694800000</v>
      </c>
      <c r="G15" s="131"/>
      <c r="H15" s="139">
        <v>0</v>
      </c>
      <c r="I15" s="140"/>
      <c r="J15" s="118">
        <f>R15</f>
        <v>24694800000</v>
      </c>
      <c r="K15" s="124"/>
      <c r="L15" s="125"/>
      <c r="R15" s="17">
        <f>Q4*S15%</f>
        <v>24694800000</v>
      </c>
      <c r="S15" s="17">
        <f>U15+V15</f>
        <v>26</v>
      </c>
      <c r="U15" s="17">
        <v>20</v>
      </c>
      <c r="V15" s="17">
        <v>6</v>
      </c>
      <c r="W15" s="21">
        <v>4.5</v>
      </c>
      <c r="X15" s="19" t="s">
        <v>48</v>
      </c>
    </row>
    <row r="16" spans="1:24" ht="12" customHeight="1" x14ac:dyDescent="0.45">
      <c r="A16" s="36"/>
      <c r="B16" s="104" t="s">
        <v>28</v>
      </c>
      <c r="C16" s="105"/>
      <c r="D16" s="105"/>
      <c r="E16" s="105"/>
      <c r="F16" s="105"/>
      <c r="G16" s="105"/>
      <c r="H16" s="105"/>
      <c r="I16" s="105"/>
      <c r="J16" s="105"/>
      <c r="K16" s="105"/>
      <c r="L16" s="106"/>
      <c r="U16" s="17">
        <v>25</v>
      </c>
      <c r="V16" s="17">
        <v>8</v>
      </c>
      <c r="W16" s="20">
        <v>6</v>
      </c>
      <c r="X16" s="19" t="s">
        <v>49</v>
      </c>
    </row>
    <row r="17" spans="1:24" ht="12" customHeight="1" thickBot="1" x14ac:dyDescent="0.5">
      <c r="A17" s="36"/>
      <c r="B17" s="107"/>
      <c r="C17" s="108"/>
      <c r="D17" s="108"/>
      <c r="E17" s="108"/>
      <c r="F17" s="108"/>
      <c r="G17" s="108"/>
      <c r="H17" s="108"/>
      <c r="I17" s="108"/>
      <c r="J17" s="108"/>
      <c r="K17" s="108"/>
      <c r="L17" s="109"/>
      <c r="U17" s="45">
        <v>20</v>
      </c>
      <c r="V17" s="45">
        <v>6</v>
      </c>
      <c r="W17" s="46">
        <v>4.5</v>
      </c>
      <c r="X17" s="47" t="s">
        <v>50</v>
      </c>
    </row>
    <row r="18" spans="1:24" ht="21" customHeight="1" thickBot="1" x14ac:dyDescent="0.5">
      <c r="A18" s="43"/>
      <c r="B18" s="6"/>
      <c r="C18" s="73" t="s">
        <v>23</v>
      </c>
      <c r="D18" s="73"/>
      <c r="E18" s="73"/>
      <c r="F18" s="165">
        <f t="shared" ref="F18:F23" si="0">J18+H18</f>
        <v>0</v>
      </c>
      <c r="G18" s="166"/>
      <c r="H18" s="74"/>
      <c r="I18" s="75"/>
      <c r="J18" s="65"/>
      <c r="K18" s="66"/>
      <c r="L18" s="67"/>
      <c r="U18" s="48">
        <f t="shared" ref="U18:V18" si="1">SUM(U15:U17)</f>
        <v>65</v>
      </c>
      <c r="V18" s="49">
        <f t="shared" si="1"/>
        <v>20</v>
      </c>
      <c r="W18" s="49">
        <f>SUM(W15:W17)</f>
        <v>15</v>
      </c>
      <c r="X18" s="50" t="s">
        <v>41</v>
      </c>
    </row>
    <row r="19" spans="1:24" ht="21" customHeight="1" thickBot="1" x14ac:dyDescent="0.5">
      <c r="A19" s="43">
        <v>0.1</v>
      </c>
      <c r="B19" s="7"/>
      <c r="C19" s="73" t="s">
        <v>3</v>
      </c>
      <c r="D19" s="73"/>
      <c r="E19" s="73"/>
      <c r="F19" s="165">
        <f t="shared" si="0"/>
        <v>0</v>
      </c>
      <c r="G19" s="166"/>
      <c r="H19" s="74"/>
      <c r="I19" s="75"/>
      <c r="J19" s="65"/>
      <c r="K19" s="66"/>
      <c r="L19" s="67"/>
      <c r="U19" s="51">
        <f>SUM(U18:W18)</f>
        <v>100</v>
      </c>
      <c r="V19" s="53" t="s">
        <v>51</v>
      </c>
      <c r="W19" s="54"/>
      <c r="X19" s="55"/>
    </row>
    <row r="20" spans="1:24" ht="21" customHeight="1" x14ac:dyDescent="0.45">
      <c r="A20" s="43"/>
      <c r="B20" s="6"/>
      <c r="C20" s="73" t="s">
        <v>4</v>
      </c>
      <c r="D20" s="73"/>
      <c r="E20" s="73"/>
      <c r="F20" s="165">
        <f t="shared" si="0"/>
        <v>0</v>
      </c>
      <c r="G20" s="166"/>
      <c r="H20" s="74"/>
      <c r="I20" s="75"/>
      <c r="J20" s="65"/>
      <c r="K20" s="66"/>
      <c r="L20" s="67"/>
      <c r="W20" s="18"/>
    </row>
    <row r="21" spans="1:24" ht="21" customHeight="1" x14ac:dyDescent="0.45">
      <c r="A21" s="43">
        <v>0.05</v>
      </c>
      <c r="B21" s="7">
        <v>0.05</v>
      </c>
      <c r="C21" s="73" t="s">
        <v>5</v>
      </c>
      <c r="D21" s="73"/>
      <c r="E21" s="73"/>
      <c r="F21" s="165">
        <f t="shared" si="0"/>
        <v>1234740000</v>
      </c>
      <c r="G21" s="166"/>
      <c r="H21" s="74"/>
      <c r="I21" s="75"/>
      <c r="J21" s="65">
        <f>J15*B21</f>
        <v>1234740000</v>
      </c>
      <c r="K21" s="66"/>
      <c r="L21" s="67"/>
    </row>
    <row r="22" spans="1:24" ht="21" customHeight="1" x14ac:dyDescent="0.45">
      <c r="A22" s="43"/>
      <c r="B22" s="6"/>
      <c r="C22" s="73" t="s">
        <v>2</v>
      </c>
      <c r="D22" s="73"/>
      <c r="E22" s="73"/>
      <c r="F22" s="165">
        <f t="shared" si="0"/>
        <v>0</v>
      </c>
      <c r="G22" s="166"/>
      <c r="H22" s="74"/>
      <c r="I22" s="75"/>
      <c r="J22" s="65"/>
      <c r="K22" s="66"/>
      <c r="L22" s="67"/>
    </row>
    <row r="23" spans="1:24" ht="21" customHeight="1" thickBot="1" x14ac:dyDescent="0.5">
      <c r="A23" s="43"/>
      <c r="B23" s="9"/>
      <c r="C23" s="154" t="s">
        <v>13</v>
      </c>
      <c r="D23" s="154"/>
      <c r="E23" s="154"/>
      <c r="F23" s="167">
        <f t="shared" si="0"/>
        <v>0</v>
      </c>
      <c r="G23" s="168"/>
      <c r="H23" s="116"/>
      <c r="I23" s="117"/>
      <c r="J23" s="59"/>
      <c r="K23" s="60"/>
      <c r="L23" s="61"/>
    </row>
    <row r="24" spans="1:24" ht="21" customHeight="1" thickBot="1" x14ac:dyDescent="0.5">
      <c r="A24" s="36"/>
      <c r="B24" s="143" t="s">
        <v>29</v>
      </c>
      <c r="C24" s="144"/>
      <c r="D24" s="144"/>
      <c r="E24" s="144"/>
      <c r="F24" s="152">
        <f>SUM(F18:G23)</f>
        <v>1234740000</v>
      </c>
      <c r="G24" s="153"/>
      <c r="H24" s="150">
        <f>SUM(H18:I23)</f>
        <v>0</v>
      </c>
      <c r="I24" s="151"/>
      <c r="J24" s="118">
        <f>SUM(J18:L23)</f>
        <v>1234740000</v>
      </c>
      <c r="K24" s="119"/>
      <c r="L24" s="120"/>
    </row>
    <row r="25" spans="1:24" ht="21" customHeight="1" x14ac:dyDescent="0.45">
      <c r="A25" s="36"/>
      <c r="B25" s="148" t="s">
        <v>6</v>
      </c>
      <c r="C25" s="149"/>
      <c r="D25" s="149"/>
      <c r="E25" s="149"/>
      <c r="F25" s="149"/>
      <c r="G25" s="149"/>
      <c r="H25" s="149"/>
      <c r="I25" s="149"/>
      <c r="J25" s="62">
        <f>J15-J24</f>
        <v>23460060000</v>
      </c>
      <c r="K25" s="63"/>
      <c r="L25" s="64"/>
    </row>
    <row r="26" spans="1:24" ht="21" customHeight="1" thickBot="1" x14ac:dyDescent="0.5">
      <c r="A26" s="36"/>
      <c r="B26" s="13">
        <v>0.1</v>
      </c>
      <c r="C26" s="147" t="s">
        <v>7</v>
      </c>
      <c r="D26" s="147"/>
      <c r="E26" s="147"/>
      <c r="F26" s="147"/>
      <c r="G26" s="147"/>
      <c r="H26" s="147"/>
      <c r="I26" s="147"/>
      <c r="J26" s="59">
        <f>J15*B26</f>
        <v>2469480000</v>
      </c>
      <c r="K26" s="60"/>
      <c r="L26" s="61"/>
    </row>
    <row r="27" spans="1:24" ht="27" customHeight="1" thickTop="1" thickBot="1" x14ac:dyDescent="0.55000000000000004">
      <c r="A27" s="36"/>
      <c r="B27" s="145" t="s">
        <v>8</v>
      </c>
      <c r="C27" s="146"/>
      <c r="D27" s="146"/>
      <c r="E27" s="146"/>
      <c r="F27" s="146"/>
      <c r="G27" s="146"/>
      <c r="H27" s="146"/>
      <c r="I27" s="146"/>
      <c r="J27" s="56">
        <f>J25+J26</f>
        <v>25929540000</v>
      </c>
      <c r="K27" s="57"/>
      <c r="L27" s="58"/>
    </row>
    <row r="28" spans="1:24" ht="20.25" customHeight="1" thickTop="1" x14ac:dyDescent="0.45">
      <c r="A28" s="36"/>
      <c r="B28" s="101" t="s">
        <v>9</v>
      </c>
      <c r="C28" s="102"/>
      <c r="D28" s="102"/>
      <c r="E28" s="102"/>
      <c r="F28" s="102"/>
      <c r="G28" s="102"/>
      <c r="H28" s="102"/>
      <c r="I28" s="102"/>
      <c r="J28" s="102"/>
      <c r="K28" s="102"/>
      <c r="L28" s="103"/>
    </row>
    <row r="29" spans="1:24" ht="20.25" customHeight="1" x14ac:dyDescent="0.45">
      <c r="A29" s="36"/>
      <c r="B29" s="101"/>
      <c r="C29" s="102"/>
      <c r="D29" s="102"/>
      <c r="E29" s="102"/>
      <c r="F29" s="102"/>
      <c r="G29" s="102"/>
      <c r="H29" s="102"/>
      <c r="I29" s="102"/>
      <c r="J29" s="102"/>
      <c r="K29" s="102"/>
      <c r="L29" s="103"/>
    </row>
    <row r="30" spans="1:24" ht="23.25" customHeight="1" x14ac:dyDescent="0.45">
      <c r="A30" s="36"/>
      <c r="B30" s="113" t="s">
        <v>56</v>
      </c>
      <c r="C30" s="114"/>
      <c r="D30" s="114"/>
      <c r="E30" s="115"/>
      <c r="F30" s="113" t="s">
        <v>57</v>
      </c>
      <c r="G30" s="115"/>
      <c r="H30" s="113" t="s">
        <v>58</v>
      </c>
      <c r="I30" s="115"/>
      <c r="J30" s="113" t="s">
        <v>59</v>
      </c>
      <c r="K30" s="114"/>
      <c r="L30" s="132"/>
    </row>
    <row r="31" spans="1:24" ht="18" customHeight="1" x14ac:dyDescent="0.45">
      <c r="A31" s="36"/>
      <c r="B31" s="155"/>
      <c r="C31" s="156"/>
      <c r="D31" s="156"/>
      <c r="E31" s="157"/>
      <c r="F31" s="159"/>
      <c r="G31" s="160"/>
      <c r="H31" s="159"/>
      <c r="I31" s="160"/>
      <c r="J31" s="159"/>
      <c r="K31" s="163"/>
      <c r="L31" s="164"/>
    </row>
    <row r="32" spans="1:24" ht="18" customHeight="1" x14ac:dyDescent="0.45">
      <c r="A32" s="36"/>
      <c r="B32" s="110"/>
      <c r="C32" s="111"/>
      <c r="D32" s="111"/>
      <c r="E32" s="112"/>
      <c r="F32" s="110"/>
      <c r="G32" s="112"/>
      <c r="H32" s="110"/>
      <c r="I32" s="112"/>
      <c r="J32" s="110"/>
      <c r="K32" s="111"/>
      <c r="L32" s="162"/>
    </row>
    <row r="33" spans="1:12" ht="18" customHeight="1" x14ac:dyDescent="0.45">
      <c r="A33" s="36"/>
      <c r="B33" s="155"/>
      <c r="C33" s="156"/>
      <c r="D33" s="156"/>
      <c r="E33" s="157"/>
      <c r="F33" s="110"/>
      <c r="G33" s="112"/>
      <c r="H33" s="110"/>
      <c r="I33" s="112"/>
      <c r="J33" s="110"/>
      <c r="K33" s="111"/>
      <c r="L33" s="162"/>
    </row>
    <row r="34" spans="1:12" ht="18" customHeight="1" x14ac:dyDescent="0.45">
      <c r="A34" s="36"/>
      <c r="B34" s="155"/>
      <c r="C34" s="156"/>
      <c r="D34" s="156"/>
      <c r="E34" s="157"/>
      <c r="F34" s="110"/>
      <c r="G34" s="112"/>
      <c r="H34" s="110"/>
      <c r="I34" s="112"/>
      <c r="J34" s="110"/>
      <c r="K34" s="111"/>
      <c r="L34" s="162"/>
    </row>
    <row r="35" spans="1:12" ht="18" customHeight="1" thickBot="1" x14ac:dyDescent="0.5">
      <c r="A35" s="44"/>
      <c r="B35" s="133"/>
      <c r="C35" s="158"/>
      <c r="D35" s="158"/>
      <c r="E35" s="134"/>
      <c r="F35" s="133"/>
      <c r="G35" s="134"/>
      <c r="H35" s="133"/>
      <c r="I35" s="134"/>
      <c r="J35" s="133"/>
      <c r="K35" s="158"/>
      <c r="L35" s="161"/>
    </row>
  </sheetData>
  <mergeCells count="92">
    <mergeCell ref="F21:G21"/>
    <mergeCell ref="J35:L35"/>
    <mergeCell ref="J34:L34"/>
    <mergeCell ref="J33:L33"/>
    <mergeCell ref="J32:L32"/>
    <mergeCell ref="H35:I35"/>
    <mergeCell ref="H34:I34"/>
    <mergeCell ref="H33:I33"/>
    <mergeCell ref="H32:I32"/>
    <mergeCell ref="B33:E33"/>
    <mergeCell ref="B34:E34"/>
    <mergeCell ref="F30:G30"/>
    <mergeCell ref="F34:G34"/>
    <mergeCell ref="F33:G33"/>
    <mergeCell ref="F32:G32"/>
    <mergeCell ref="F31:G31"/>
    <mergeCell ref="F35:G35"/>
    <mergeCell ref="B14:E14"/>
    <mergeCell ref="H14:I14"/>
    <mergeCell ref="H15:I15"/>
    <mergeCell ref="J14:L14"/>
    <mergeCell ref="J21:L21"/>
    <mergeCell ref="B24:E24"/>
    <mergeCell ref="B27:I27"/>
    <mergeCell ref="C26:I26"/>
    <mergeCell ref="B25:I25"/>
    <mergeCell ref="H24:I24"/>
    <mergeCell ref="F24:G24"/>
    <mergeCell ref="C18:E18"/>
    <mergeCell ref="C23:E23"/>
    <mergeCell ref="B31:E31"/>
    <mergeCell ref="B35:E35"/>
    <mergeCell ref="B32:E32"/>
    <mergeCell ref="B30:E30"/>
    <mergeCell ref="J19:L19"/>
    <mergeCell ref="J18:L18"/>
    <mergeCell ref="H23:I23"/>
    <mergeCell ref="H22:I22"/>
    <mergeCell ref="H21:I21"/>
    <mergeCell ref="H20:I20"/>
    <mergeCell ref="H19:I19"/>
    <mergeCell ref="J24:L24"/>
    <mergeCell ref="J23:L23"/>
    <mergeCell ref="J22:L22"/>
    <mergeCell ref="H30:I30"/>
    <mergeCell ref="J30:L30"/>
    <mergeCell ref="H31:I31"/>
    <mergeCell ref="J31:L31"/>
    <mergeCell ref="H2:J2"/>
    <mergeCell ref="G7:L7"/>
    <mergeCell ref="F14:G14"/>
    <mergeCell ref="B28:L29"/>
    <mergeCell ref="B16:L17"/>
    <mergeCell ref="B11:H11"/>
    <mergeCell ref="B13:C13"/>
    <mergeCell ref="J15:L15"/>
    <mergeCell ref="B15:E15"/>
    <mergeCell ref="C10:H10"/>
    <mergeCell ref="F15:G15"/>
    <mergeCell ref="F18:G18"/>
    <mergeCell ref="F19:G19"/>
    <mergeCell ref="F20:G20"/>
    <mergeCell ref="F23:G23"/>
    <mergeCell ref="F22:G22"/>
    <mergeCell ref="I8:L8"/>
    <mergeCell ref="J9:L9"/>
    <mergeCell ref="B8:C8"/>
    <mergeCell ref="D8:G8"/>
    <mergeCell ref="B7:C7"/>
    <mergeCell ref="D7:E7"/>
    <mergeCell ref="Q1:S1"/>
    <mergeCell ref="Q6:S6"/>
    <mergeCell ref="R2:S2"/>
    <mergeCell ref="C22:E22"/>
    <mergeCell ref="C21:E21"/>
    <mergeCell ref="C20:E20"/>
    <mergeCell ref="C19:E19"/>
    <mergeCell ref="H18:I18"/>
    <mergeCell ref="I1:J1"/>
    <mergeCell ref="B6:L6"/>
    <mergeCell ref="D9:E9"/>
    <mergeCell ref="B12:G12"/>
    <mergeCell ref="K1:L1"/>
    <mergeCell ref="K2:L2"/>
    <mergeCell ref="B3:L3"/>
    <mergeCell ref="J10:K10"/>
    <mergeCell ref="U12:W12"/>
    <mergeCell ref="V19:X19"/>
    <mergeCell ref="J27:L27"/>
    <mergeCell ref="J26:L26"/>
    <mergeCell ref="J25:L25"/>
    <mergeCell ref="J20:L20"/>
  </mergeCells>
  <phoneticPr fontId="15" type="noConversion"/>
  <pageMargins left="0.51181102362204722" right="0.51181102362204722" top="0.19685039370078741" bottom="0.98425196850393704" header="0.31496062992125984" footer="0.31496062992125984"/>
  <pageSetup scale="91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ص.و.1</vt:lpstr>
      <vt:lpstr>ص.و.1!Print_Area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Mahmoudreza Monfared</dc:creator>
  <cp:lastModifiedBy>Mohammad Keshavarz ba haghighat</cp:lastModifiedBy>
  <cp:lastPrinted>2024-07-10T16:52:42Z</cp:lastPrinted>
  <dcterms:created xsi:type="dcterms:W3CDTF">2019-10-07T04:55:47Z</dcterms:created>
  <dcterms:modified xsi:type="dcterms:W3CDTF">2024-07-14T13:40:43Z</dcterms:modified>
</cp:coreProperties>
</file>