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fp\Finance\Adish Refinery\Adish Group\Hosseini\تامین کنندگان و پیمانکاران\بهبود رهپویان\"/>
    </mc:Choice>
  </mc:AlternateContent>
  <xr:revisionPtr revIDLastSave="0" documentId="13_ncr:1_{419D1172-8620-4EAB-9E9B-10FFF9912878}" xr6:coauthVersionLast="47" xr6:coauthVersionMax="47" xr10:uidLastSave="{00000000-0000-0000-0000-000000000000}"/>
  <bookViews>
    <workbookView xWindow="-120" yWindow="-120" windowWidth="29040" windowHeight="15840" xr2:uid="{41943047-EC11-4A93-81E4-E08D85E506F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0" i="1" l="1"/>
  <c r="D60" i="1"/>
  <c r="F60" i="1"/>
  <c r="F33" i="1"/>
  <c r="E59" i="1"/>
  <c r="G59" i="1" s="1"/>
  <c r="E58" i="1"/>
  <c r="G58" i="1" s="1"/>
  <c r="E57" i="1"/>
  <c r="G57" i="1" s="1"/>
  <c r="E56" i="1"/>
  <c r="G56" i="1" s="1"/>
  <c r="E55" i="1"/>
  <c r="G55" i="1" s="1"/>
  <c r="E54" i="1"/>
  <c r="G54" i="1" s="1"/>
  <c r="E53" i="1"/>
  <c r="G53" i="1" s="1"/>
  <c r="E52" i="1"/>
  <c r="G52" i="1" s="1"/>
  <c r="E51" i="1"/>
  <c r="G51" i="1" s="1"/>
  <c r="E50" i="1"/>
  <c r="G50" i="1" s="1"/>
  <c r="E49" i="1"/>
  <c r="G49" i="1" s="1"/>
  <c r="E48" i="1"/>
  <c r="G48" i="1" s="1"/>
  <c r="E47" i="1"/>
  <c r="G47" i="1" s="1"/>
  <c r="E46" i="1"/>
  <c r="G46" i="1" s="1"/>
  <c r="E45" i="1"/>
  <c r="F25" i="1"/>
  <c r="D25" i="1"/>
  <c r="E24" i="1"/>
  <c r="E23" i="1"/>
  <c r="E22" i="1"/>
  <c r="E21" i="1"/>
  <c r="E20" i="1"/>
  <c r="E19" i="1"/>
  <c r="E18" i="1"/>
  <c r="E17" i="1"/>
  <c r="C25" i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2" i="1"/>
  <c r="F34" i="1" l="1"/>
  <c r="E60" i="1"/>
  <c r="G45" i="1"/>
  <c r="G60" i="1" s="1"/>
  <c r="E25" i="1"/>
</calcChain>
</file>

<file path=xl/sharedStrings.xml><?xml version="1.0" encoding="utf-8"?>
<sst xmlns="http://schemas.openxmlformats.org/spreadsheetml/2006/main" count="130" uniqueCount="54">
  <si>
    <t>0323</t>
  </si>
  <si>
    <t>0324</t>
  </si>
  <si>
    <t>0328</t>
  </si>
  <si>
    <t>0329</t>
  </si>
  <si>
    <t>0330</t>
  </si>
  <si>
    <t>0331</t>
  </si>
  <si>
    <t>0333</t>
  </si>
  <si>
    <t>0334</t>
  </si>
  <si>
    <t>0349</t>
  </si>
  <si>
    <t>0350</t>
  </si>
  <si>
    <t>0351</t>
  </si>
  <si>
    <t>0352</t>
  </si>
  <si>
    <t>0353</t>
  </si>
  <si>
    <t>0354</t>
  </si>
  <si>
    <t>0356</t>
  </si>
  <si>
    <t>1400/12/19</t>
  </si>
  <si>
    <t>1400/12/23</t>
  </si>
  <si>
    <t>1401/01/21</t>
  </si>
  <si>
    <t>1401/02/19</t>
  </si>
  <si>
    <t>1401/03/02</t>
  </si>
  <si>
    <t>9%
مالیات و عوارض</t>
  </si>
  <si>
    <t>0390</t>
  </si>
  <si>
    <t>0391</t>
  </si>
  <si>
    <t>0392</t>
  </si>
  <si>
    <t>0393</t>
  </si>
  <si>
    <t>0394</t>
  </si>
  <si>
    <t>0395</t>
  </si>
  <si>
    <t>0396</t>
  </si>
  <si>
    <t>0397</t>
  </si>
  <si>
    <t>1401/05/25</t>
  </si>
  <si>
    <t>شماره
صورتحساب</t>
  </si>
  <si>
    <t>تاریخ
صورتحساب</t>
  </si>
  <si>
    <t>مبلغ
صورتحساب</t>
  </si>
  <si>
    <t>جمع
صورتحساب</t>
  </si>
  <si>
    <t>چک 942816 تجارت بابت 50% پیش پرداخت پیش فاکتورهای 1539 و 1563</t>
  </si>
  <si>
    <t>چک 472605 اقتصاد</t>
  </si>
  <si>
    <t>چک 472611 اقتصاد</t>
  </si>
  <si>
    <t>چک 472618 اقتصاد</t>
  </si>
  <si>
    <t>چک 472627 اقتصاد</t>
  </si>
  <si>
    <t>چک 061292 اقتصاد</t>
  </si>
  <si>
    <t>تاریخ سند</t>
  </si>
  <si>
    <t>1400/12/22</t>
  </si>
  <si>
    <t>1401/01/28</t>
  </si>
  <si>
    <t>1401/06/28</t>
  </si>
  <si>
    <t>1401/03/11</t>
  </si>
  <si>
    <t>1401/02/31</t>
  </si>
  <si>
    <t>1401/02/21</t>
  </si>
  <si>
    <t>کسر می شود: پرداختها به فروشنده</t>
  </si>
  <si>
    <t>جمع پرداختها به فروشنده</t>
  </si>
  <si>
    <t>مبلغ ثبت شده
در دفاتر</t>
  </si>
  <si>
    <t>شماره
عطف</t>
  </si>
  <si>
    <t>باقیمانده قابل پرداخت</t>
  </si>
  <si>
    <t>باقیمانده</t>
  </si>
  <si>
    <t>مطابق با جدول فوق، شرکت بهبود رهپویان بابت 15 فقره صورتحساب صادره مالیات و عوارض مطالبه ننمود و آدیش نیز بر مبنای صورتحسابهای دریافتی، حسابهای فی ما بین را تسویه و گزارشهای معاملات فصلی را در سامانه مالیاتی اظهار نمود. لکن در شهریور ماه 1401 شرکت بهبود رهپویان صورتحسابهای تسویه شده را با همان شماره و همان تاریخ، این بار با مالیات و عوارض ارزش افزوده مجددا صادر نمود و در سامانه گزارش معاملات فصلی مالیاتی نیز مبنای معاملات قرار داد که از این بابت مغایرت بین گزارش های خرید و فروش طرفین در سامانه مذکور ایجاد شده است. در صورت پذیرش صورتحسابهای مذکور و ثبت آن در دفاتر بدهی به آن شرکت به مبلغ 7.961.874.291 ریال به شرح جدول ذیل از بابت مالیات و عوارض ارزش افزوده محتمل می باشد.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</si>
</sst>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3"/>
      <color theme="1"/>
      <name val="B Lotus"/>
      <charset val="178"/>
    </font>
    <font>
      <sz val="8"/>
      <name val="Calibri"/>
      <family val="2"/>
      <scheme val="minor"/>
    </font>
    <font>
      <b/>
      <sz val="13"/>
      <color theme="1"/>
      <name val="B Lotus"/>
      <charset val="178"/>
    </font>
  </fonts>
  <fills count="4">
    <fill>
      <patternFill patternType="none"/>
    </fill>
    <fill>
      <patternFill patternType="gray125"/>
    </fill>
    <fill>
      <patternFill patternType="lightGrid"/>
    </fill>
    <fill>
      <patternFill patternType="solid">
        <fgColor theme="8" tint="0.79998168889431442"/>
        <bgColor indexed="64"/>
      </patternFill>
    </fill>
  </fills>
  <borders count="39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indexed="64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 style="thin">
        <color auto="1"/>
      </top>
      <bottom style="thin">
        <color indexed="64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indexed="64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double">
        <color indexed="64"/>
      </bottom>
      <diagonal/>
    </border>
    <border>
      <left style="hair">
        <color auto="1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auto="1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38" fontId="1" fillId="0" borderId="0" xfId="0" applyNumberFormat="1" applyFont="1" applyAlignment="1">
      <alignment vertical="center"/>
    </xf>
    <xf numFmtId="49" fontId="1" fillId="0" borderId="0" xfId="0" applyNumberFormat="1" applyFont="1" applyAlignment="1">
      <alignment horizontal="center" vertical="center" readingOrder="2"/>
    </xf>
    <xf numFmtId="49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38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49" fontId="1" fillId="0" borderId="4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38" fontId="1" fillId="0" borderId="5" xfId="0" applyNumberFormat="1" applyFont="1" applyBorder="1" applyAlignment="1">
      <alignment vertical="center"/>
    </xf>
    <xf numFmtId="1" fontId="1" fillId="0" borderId="5" xfId="0" applyNumberFormat="1" applyFont="1" applyBorder="1" applyAlignment="1">
      <alignment horizontal="center" vertical="center"/>
    </xf>
    <xf numFmtId="38" fontId="1" fillId="0" borderId="6" xfId="0" applyNumberFormat="1" applyFont="1" applyBorder="1" applyAlignment="1">
      <alignment vertical="center"/>
    </xf>
    <xf numFmtId="49" fontId="1" fillId="0" borderId="7" xfId="0" applyNumberFormat="1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38" fontId="1" fillId="0" borderId="8" xfId="0" applyNumberFormat="1" applyFont="1" applyBorder="1" applyAlignment="1">
      <alignment vertical="center"/>
    </xf>
    <xf numFmtId="1" fontId="1" fillId="0" borderId="8" xfId="0" applyNumberFormat="1" applyFont="1" applyBorder="1" applyAlignment="1">
      <alignment horizontal="center" vertical="center"/>
    </xf>
    <xf numFmtId="38" fontId="1" fillId="0" borderId="9" xfId="0" applyNumberFormat="1" applyFont="1" applyBorder="1" applyAlignment="1">
      <alignment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38" fontId="1" fillId="0" borderId="11" xfId="0" applyNumberFormat="1" applyFont="1" applyBorder="1" applyAlignment="1">
      <alignment vertical="center"/>
    </xf>
    <xf numFmtId="1" fontId="1" fillId="0" borderId="11" xfId="0" applyNumberFormat="1" applyFont="1" applyBorder="1" applyAlignment="1">
      <alignment horizontal="center" vertical="center"/>
    </xf>
    <xf numFmtId="38" fontId="1" fillId="0" borderId="12" xfId="0" applyNumberFormat="1" applyFont="1" applyBorder="1" applyAlignment="1">
      <alignment vertical="center"/>
    </xf>
    <xf numFmtId="38" fontId="3" fillId="0" borderId="14" xfId="0" applyNumberFormat="1" applyFont="1" applyBorder="1" applyAlignment="1">
      <alignment vertical="center"/>
    </xf>
    <xf numFmtId="38" fontId="3" fillId="0" borderId="15" xfId="0" applyNumberFormat="1" applyFont="1" applyBorder="1" applyAlignment="1">
      <alignment vertical="center"/>
    </xf>
    <xf numFmtId="49" fontId="1" fillId="0" borderId="1" xfId="0" applyNumberFormat="1" applyFont="1" applyBorder="1" applyAlignment="1">
      <alignment horizontal="right" vertical="center"/>
    </xf>
    <xf numFmtId="38" fontId="1" fillId="0" borderId="2" xfId="0" applyNumberFormat="1" applyFont="1" applyBorder="1" applyAlignment="1">
      <alignment vertical="center"/>
    </xf>
    <xf numFmtId="1" fontId="1" fillId="0" borderId="2" xfId="0" applyNumberFormat="1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right" vertical="center"/>
    </xf>
    <xf numFmtId="49" fontId="1" fillId="0" borderId="7" xfId="0" applyNumberFormat="1" applyFont="1" applyBorder="1" applyAlignment="1">
      <alignment horizontal="right" vertical="center"/>
    </xf>
    <xf numFmtId="49" fontId="1" fillId="0" borderId="16" xfId="0" applyNumberFormat="1" applyFont="1" applyBorder="1" applyAlignment="1">
      <alignment horizontal="right" vertical="center"/>
    </xf>
    <xf numFmtId="0" fontId="1" fillId="0" borderId="17" xfId="0" applyFont="1" applyBorder="1" applyAlignment="1">
      <alignment horizontal="center" vertical="center"/>
    </xf>
    <xf numFmtId="38" fontId="1" fillId="0" borderId="17" xfId="0" applyNumberFormat="1" applyFont="1" applyBorder="1" applyAlignment="1">
      <alignment vertical="center"/>
    </xf>
    <xf numFmtId="49" fontId="3" fillId="0" borderId="16" xfId="0" applyNumberFormat="1" applyFont="1" applyBorder="1" applyAlignment="1">
      <alignment horizontal="right" vertical="center"/>
    </xf>
    <xf numFmtId="0" fontId="3" fillId="0" borderId="17" xfId="0" applyFont="1" applyBorder="1" applyAlignment="1">
      <alignment horizontal="center" vertical="center"/>
    </xf>
    <xf numFmtId="38" fontId="3" fillId="0" borderId="17" xfId="0" applyNumberFormat="1" applyFont="1" applyBorder="1" applyAlignment="1">
      <alignment vertical="center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38" fontId="1" fillId="0" borderId="24" xfId="0" applyNumberFormat="1" applyFont="1" applyBorder="1" applyAlignment="1">
      <alignment vertical="center"/>
    </xf>
    <xf numFmtId="38" fontId="1" fillId="0" borderId="25" xfId="0" applyNumberFormat="1" applyFont="1" applyBorder="1" applyAlignment="1">
      <alignment vertical="center"/>
    </xf>
    <xf numFmtId="38" fontId="1" fillId="0" borderId="26" xfId="0" applyNumberFormat="1" applyFont="1" applyBorder="1" applyAlignment="1">
      <alignment vertical="center"/>
    </xf>
    <xf numFmtId="38" fontId="3" fillId="0" borderId="23" xfId="0" applyNumberFormat="1" applyFont="1" applyBorder="1" applyAlignment="1">
      <alignment vertical="center"/>
    </xf>
    <xf numFmtId="38" fontId="1" fillId="0" borderId="10" xfId="0" applyNumberFormat="1" applyFont="1" applyBorder="1" applyAlignment="1">
      <alignment vertical="center"/>
    </xf>
    <xf numFmtId="38" fontId="1" fillId="0" borderId="4" xfId="0" applyNumberFormat="1" applyFont="1" applyBorder="1" applyAlignment="1">
      <alignment vertical="center"/>
    </xf>
    <xf numFmtId="38" fontId="1" fillId="0" borderId="7" xfId="0" applyNumberFormat="1" applyFont="1" applyBorder="1" applyAlignment="1">
      <alignment vertical="center"/>
    </xf>
    <xf numFmtId="38" fontId="3" fillId="0" borderId="13" xfId="0" applyNumberFormat="1" applyFont="1" applyBorder="1" applyAlignment="1">
      <alignment vertical="center"/>
    </xf>
    <xf numFmtId="49" fontId="3" fillId="2" borderId="16" xfId="0" applyNumberFormat="1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38" fontId="3" fillId="2" borderId="19" xfId="0" applyNumberFormat="1" applyFont="1" applyFill="1" applyBorder="1" applyAlignment="1">
      <alignment vertical="center"/>
    </xf>
    <xf numFmtId="38" fontId="1" fillId="0" borderId="12" xfId="0" applyNumberFormat="1" applyFont="1" applyBorder="1" applyAlignment="1">
      <alignment horizontal="center" vertical="center"/>
    </xf>
    <xf numFmtId="38" fontId="1" fillId="0" borderId="6" xfId="0" applyNumberFormat="1" applyFont="1" applyBorder="1" applyAlignment="1">
      <alignment horizontal="center" vertical="center"/>
    </xf>
    <xf numFmtId="38" fontId="1" fillId="0" borderId="9" xfId="0" applyNumberFormat="1" applyFont="1" applyBorder="1" applyAlignment="1">
      <alignment horizontal="center" vertical="center"/>
    </xf>
    <xf numFmtId="38" fontId="3" fillId="2" borderId="18" xfId="0" applyNumberFormat="1" applyFont="1" applyFill="1" applyBorder="1" applyAlignment="1">
      <alignment horizontal="center" vertical="center"/>
    </xf>
    <xf numFmtId="38" fontId="1" fillId="0" borderId="18" xfId="0" applyNumberFormat="1" applyFont="1" applyBorder="1" applyAlignment="1">
      <alignment horizontal="center" vertical="center"/>
    </xf>
    <xf numFmtId="38" fontId="1" fillId="0" borderId="3" xfId="0" applyNumberFormat="1" applyFont="1" applyBorder="1" applyAlignment="1">
      <alignment horizontal="center" vertical="center"/>
    </xf>
    <xf numFmtId="49" fontId="3" fillId="0" borderId="0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38" fontId="3" fillId="0" borderId="0" xfId="0" applyNumberFormat="1" applyFont="1" applyBorder="1" applyAlignment="1">
      <alignment vertical="center"/>
    </xf>
    <xf numFmtId="38" fontId="3" fillId="0" borderId="0" xfId="0" applyNumberFormat="1" applyFont="1" applyBorder="1" applyAlignment="1">
      <alignment horizontal="center" vertical="center"/>
    </xf>
    <xf numFmtId="38" fontId="1" fillId="0" borderId="28" xfId="0" applyNumberFormat="1" applyFont="1" applyBorder="1" applyAlignment="1">
      <alignment vertical="center"/>
    </xf>
    <xf numFmtId="38" fontId="1" fillId="0" borderId="29" xfId="0" applyNumberFormat="1" applyFont="1" applyBorder="1" applyAlignment="1">
      <alignment vertical="center"/>
    </xf>
    <xf numFmtId="38" fontId="1" fillId="0" borderId="30" xfId="0" applyNumberFormat="1" applyFont="1" applyBorder="1" applyAlignment="1">
      <alignment vertical="center"/>
    </xf>
    <xf numFmtId="38" fontId="1" fillId="0" borderId="31" xfId="0" applyNumberFormat="1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49" fontId="1" fillId="3" borderId="13" xfId="0" applyNumberFormat="1" applyFont="1" applyFill="1" applyBorder="1" applyAlignment="1">
      <alignment horizontal="center" vertical="center" wrapText="1" readingOrder="2"/>
    </xf>
    <xf numFmtId="49" fontId="1" fillId="3" borderId="19" xfId="0" applyNumberFormat="1" applyFont="1" applyFill="1" applyBorder="1" applyAlignment="1">
      <alignment horizontal="center" vertical="center" wrapText="1" readingOrder="2"/>
    </xf>
    <xf numFmtId="49" fontId="1" fillId="3" borderId="14" xfId="0" applyNumberFormat="1" applyFont="1" applyFill="1" applyBorder="1" applyAlignment="1">
      <alignment horizontal="center" vertical="center" wrapText="1" readingOrder="2"/>
    </xf>
    <xf numFmtId="49" fontId="1" fillId="3" borderId="15" xfId="0" applyNumberFormat="1" applyFont="1" applyFill="1" applyBorder="1" applyAlignment="1">
      <alignment horizontal="center" vertical="center" wrapText="1" readingOrder="2"/>
    </xf>
    <xf numFmtId="49" fontId="1" fillId="3" borderId="23" xfId="0" applyNumberFormat="1" applyFont="1" applyFill="1" applyBorder="1" applyAlignment="1">
      <alignment horizontal="center" vertical="center" wrapText="1" readingOrder="2"/>
    </xf>
    <xf numFmtId="49" fontId="1" fillId="3" borderId="15" xfId="0" applyNumberFormat="1" applyFont="1" applyFill="1" applyBorder="1" applyAlignment="1">
      <alignment horizontal="center" vertical="center" readingOrder="2"/>
    </xf>
    <xf numFmtId="49" fontId="3" fillId="0" borderId="32" xfId="0" applyNumberFormat="1" applyFont="1" applyBorder="1" applyAlignment="1">
      <alignment horizontal="right" vertical="center"/>
    </xf>
    <xf numFmtId="0" fontId="3" fillId="0" borderId="33" xfId="0" applyFont="1" applyBorder="1" applyAlignment="1">
      <alignment horizontal="center" vertical="center"/>
    </xf>
    <xf numFmtId="38" fontId="3" fillId="0" borderId="33" xfId="0" applyNumberFormat="1" applyFont="1" applyBorder="1" applyAlignment="1">
      <alignment vertical="center"/>
    </xf>
    <xf numFmtId="38" fontId="3" fillId="0" borderId="34" xfId="0" applyNumberFormat="1" applyFont="1" applyBorder="1" applyAlignment="1">
      <alignment vertical="center"/>
    </xf>
    <xf numFmtId="38" fontId="1" fillId="0" borderId="5" xfId="0" applyNumberFormat="1" applyFont="1" applyBorder="1" applyAlignment="1">
      <alignment horizontal="center" vertical="center"/>
    </xf>
    <xf numFmtId="38" fontId="1" fillId="0" borderId="6" xfId="0" applyNumberFormat="1" applyFont="1" applyBorder="1" applyAlignment="1">
      <alignment horizontal="center" vertical="center"/>
    </xf>
    <xf numFmtId="38" fontId="1" fillId="0" borderId="8" xfId="0" applyNumberFormat="1" applyFont="1" applyBorder="1" applyAlignment="1">
      <alignment horizontal="center" vertical="center"/>
    </xf>
    <xf numFmtId="38" fontId="1" fillId="0" borderId="9" xfId="0" applyNumberFormat="1" applyFont="1" applyBorder="1" applyAlignment="1">
      <alignment horizontal="center" vertical="center"/>
    </xf>
    <xf numFmtId="38" fontId="1" fillId="0" borderId="11" xfId="0" applyNumberFormat="1" applyFont="1" applyBorder="1" applyAlignment="1">
      <alignment horizontal="center" vertical="center"/>
    </xf>
    <xf numFmtId="38" fontId="1" fillId="0" borderId="12" xfId="0" applyNumberFormat="1" applyFont="1" applyBorder="1" applyAlignment="1">
      <alignment horizontal="center" vertical="center"/>
    </xf>
    <xf numFmtId="49" fontId="3" fillId="0" borderId="0" xfId="0" applyNumberFormat="1" applyFont="1" applyBorder="1" applyAlignment="1">
      <alignment horizontal="right" vertical="top" wrapText="1"/>
    </xf>
    <xf numFmtId="49" fontId="3" fillId="0" borderId="0" xfId="0" applyNumberFormat="1" applyFont="1" applyBorder="1" applyAlignment="1">
      <alignment vertical="top" wrapText="1"/>
    </xf>
    <xf numFmtId="38" fontId="3" fillId="2" borderId="35" xfId="0" applyNumberFormat="1" applyFont="1" applyFill="1" applyBorder="1" applyAlignment="1">
      <alignment vertical="center"/>
    </xf>
    <xf numFmtId="38" fontId="3" fillId="2" borderId="36" xfId="0" applyNumberFormat="1" applyFont="1" applyFill="1" applyBorder="1" applyAlignment="1">
      <alignment horizontal="center" vertical="center"/>
    </xf>
    <xf numFmtId="38" fontId="3" fillId="2" borderId="37" xfId="0" applyNumberFormat="1" applyFont="1" applyFill="1" applyBorder="1" applyAlignment="1">
      <alignment vertical="center"/>
    </xf>
    <xf numFmtId="38" fontId="3" fillId="2" borderId="38" xfId="0" applyNumberFormat="1" applyFont="1" applyFill="1" applyBorder="1" applyAlignment="1">
      <alignment horizontal="center" vertical="center"/>
    </xf>
    <xf numFmtId="38" fontId="1" fillId="3" borderId="14" xfId="0" applyNumberFormat="1" applyFont="1" applyFill="1" applyBorder="1" applyAlignment="1">
      <alignment vertical="center"/>
    </xf>
    <xf numFmtId="38" fontId="1" fillId="3" borderId="14" xfId="0" applyNumberFormat="1" applyFont="1" applyFill="1" applyBorder="1" applyAlignment="1">
      <alignment horizontal="center" vertical="center"/>
    </xf>
    <xf numFmtId="38" fontId="1" fillId="3" borderId="15" xfId="0" applyNumberFormat="1" applyFont="1" applyFill="1" applyBorder="1" applyAlignment="1">
      <alignment horizontal="center" vertical="center"/>
    </xf>
    <xf numFmtId="38" fontId="3" fillId="0" borderId="33" xfId="0" applyNumberFormat="1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51EE55-12D0-412C-86AC-871117C3236D}">
  <sheetPr>
    <pageSetUpPr fitToPage="1"/>
  </sheetPr>
  <dimension ref="A1:I70"/>
  <sheetViews>
    <sheetView rightToLeft="1" tabSelected="1" topLeftCell="A16" workbookViewId="0">
      <selection activeCell="C21" sqref="C21"/>
    </sheetView>
  </sheetViews>
  <sheetFormatPr defaultRowHeight="21.75" x14ac:dyDescent="0.25"/>
  <cols>
    <col min="1" max="2" width="10.42578125" style="2" bestFit="1" customWidth="1"/>
    <col min="3" max="3" width="17.5703125" style="1" bestFit="1" customWidth="1"/>
    <col min="4" max="4" width="16.42578125" style="1" bestFit="1" customWidth="1"/>
    <col min="5" max="5" width="17.5703125" style="1" bestFit="1" customWidth="1"/>
    <col min="6" max="6" width="18" style="1" bestFit="1" customWidth="1"/>
    <col min="7" max="7" width="8.140625" style="1" customWidth="1"/>
    <col min="8" max="8" width="14.42578125" style="2" customWidth="1"/>
    <col min="9" max="16384" width="9.140625" style="1"/>
  </cols>
  <sheetData>
    <row r="1" spans="1:9" s="5" customFormat="1" ht="52.5" customHeight="1" x14ac:dyDescent="0.25">
      <c r="A1" s="67" t="s">
        <v>30</v>
      </c>
      <c r="B1" s="68" t="s">
        <v>31</v>
      </c>
      <c r="C1" s="67" t="s">
        <v>32</v>
      </c>
      <c r="D1" s="69" t="s">
        <v>20</v>
      </c>
      <c r="E1" s="70" t="s">
        <v>33</v>
      </c>
      <c r="F1" s="71" t="s">
        <v>49</v>
      </c>
      <c r="G1" s="69" t="s">
        <v>50</v>
      </c>
      <c r="H1" s="72" t="s">
        <v>40</v>
      </c>
    </row>
    <row r="2" spans="1:9" ht="21" customHeight="1" x14ac:dyDescent="0.25">
      <c r="A2" s="20" t="s">
        <v>0</v>
      </c>
      <c r="B2" s="38" t="s">
        <v>15</v>
      </c>
      <c r="C2" s="45">
        <v>25375003782</v>
      </c>
      <c r="D2" s="22">
        <v>0</v>
      </c>
      <c r="E2" s="24">
        <f>C2+D2</f>
        <v>25375003782</v>
      </c>
      <c r="F2" s="41">
        <v>25375003782</v>
      </c>
      <c r="G2" s="23">
        <v>2158</v>
      </c>
      <c r="H2" s="52" t="s">
        <v>15</v>
      </c>
      <c r="I2" s="4"/>
    </row>
    <row r="3" spans="1:9" ht="21" customHeight="1" x14ac:dyDescent="0.25">
      <c r="A3" s="10" t="s">
        <v>1</v>
      </c>
      <c r="B3" s="39" t="s">
        <v>16</v>
      </c>
      <c r="C3" s="46">
        <v>226050000</v>
      </c>
      <c r="D3" s="12">
        <v>0</v>
      </c>
      <c r="E3" s="14">
        <f t="shared" ref="E3:E24" si="0">C3+D3</f>
        <v>226050000</v>
      </c>
      <c r="F3" s="42">
        <v>226050000</v>
      </c>
      <c r="G3" s="13">
        <v>2160</v>
      </c>
      <c r="H3" s="53" t="s">
        <v>16</v>
      </c>
      <c r="I3" s="4"/>
    </row>
    <row r="4" spans="1:9" ht="21" customHeight="1" x14ac:dyDescent="0.25">
      <c r="A4" s="10" t="s">
        <v>2</v>
      </c>
      <c r="B4" s="39" t="s">
        <v>17</v>
      </c>
      <c r="C4" s="46">
        <v>1660851000</v>
      </c>
      <c r="D4" s="12">
        <v>0</v>
      </c>
      <c r="E4" s="14">
        <f t="shared" si="0"/>
        <v>1660851000</v>
      </c>
      <c r="F4" s="42">
        <v>1660851000</v>
      </c>
      <c r="G4" s="13">
        <v>50</v>
      </c>
      <c r="H4" s="53" t="s">
        <v>17</v>
      </c>
      <c r="I4" s="4"/>
    </row>
    <row r="5" spans="1:9" ht="21" customHeight="1" x14ac:dyDescent="0.25">
      <c r="A5" s="10" t="s">
        <v>3</v>
      </c>
      <c r="B5" s="39" t="s">
        <v>17</v>
      </c>
      <c r="C5" s="46">
        <v>27227334668</v>
      </c>
      <c r="D5" s="12">
        <v>0</v>
      </c>
      <c r="E5" s="14">
        <f t="shared" si="0"/>
        <v>27227334668</v>
      </c>
      <c r="F5" s="42">
        <v>27227334668</v>
      </c>
      <c r="G5" s="13">
        <v>50</v>
      </c>
      <c r="H5" s="53" t="s">
        <v>17</v>
      </c>
      <c r="I5" s="4"/>
    </row>
    <row r="6" spans="1:9" ht="21" customHeight="1" x14ac:dyDescent="0.25">
      <c r="A6" s="10" t="s">
        <v>4</v>
      </c>
      <c r="B6" s="39" t="s">
        <v>17</v>
      </c>
      <c r="C6" s="46">
        <v>5651638183</v>
      </c>
      <c r="D6" s="12">
        <v>0</v>
      </c>
      <c r="E6" s="14">
        <f t="shared" si="0"/>
        <v>5651638183</v>
      </c>
      <c r="F6" s="42">
        <v>5651638183</v>
      </c>
      <c r="G6" s="13">
        <v>50</v>
      </c>
      <c r="H6" s="53" t="s">
        <v>17</v>
      </c>
      <c r="I6" s="4"/>
    </row>
    <row r="7" spans="1:9" ht="21" customHeight="1" x14ac:dyDescent="0.25">
      <c r="A7" s="10" t="s">
        <v>5</v>
      </c>
      <c r="B7" s="39" t="s">
        <v>17</v>
      </c>
      <c r="C7" s="46">
        <v>1669446102</v>
      </c>
      <c r="D7" s="12">
        <v>0</v>
      </c>
      <c r="E7" s="14">
        <f t="shared" si="0"/>
        <v>1669446102</v>
      </c>
      <c r="F7" s="42">
        <v>1669446102</v>
      </c>
      <c r="G7" s="13">
        <v>50</v>
      </c>
      <c r="H7" s="53" t="s">
        <v>17</v>
      </c>
      <c r="I7" s="4"/>
    </row>
    <row r="8" spans="1:9" ht="21" customHeight="1" x14ac:dyDescent="0.25">
      <c r="A8" s="10" t="s">
        <v>6</v>
      </c>
      <c r="B8" s="39" t="s">
        <v>18</v>
      </c>
      <c r="C8" s="46">
        <v>1145320000</v>
      </c>
      <c r="D8" s="12">
        <v>0</v>
      </c>
      <c r="E8" s="14">
        <f t="shared" si="0"/>
        <v>1145320000</v>
      </c>
      <c r="F8" s="42">
        <v>1145320000</v>
      </c>
      <c r="G8" s="13">
        <v>161</v>
      </c>
      <c r="H8" s="53" t="s">
        <v>18</v>
      </c>
      <c r="I8" s="4"/>
    </row>
    <row r="9" spans="1:9" ht="21" customHeight="1" x14ac:dyDescent="0.25">
      <c r="A9" s="10" t="s">
        <v>7</v>
      </c>
      <c r="B9" s="39" t="s">
        <v>18</v>
      </c>
      <c r="C9" s="46">
        <v>2007735000</v>
      </c>
      <c r="D9" s="12">
        <v>0</v>
      </c>
      <c r="E9" s="14">
        <f t="shared" si="0"/>
        <v>2007735000</v>
      </c>
      <c r="F9" s="42">
        <v>2007735000</v>
      </c>
      <c r="G9" s="13">
        <v>161</v>
      </c>
      <c r="H9" s="53" t="s">
        <v>18</v>
      </c>
      <c r="I9" s="4"/>
    </row>
    <row r="10" spans="1:9" ht="21" customHeight="1" x14ac:dyDescent="0.25">
      <c r="A10" s="10" t="s">
        <v>8</v>
      </c>
      <c r="B10" s="39" t="s">
        <v>19</v>
      </c>
      <c r="C10" s="46">
        <v>2090349324</v>
      </c>
      <c r="D10" s="12">
        <v>0</v>
      </c>
      <c r="E10" s="14">
        <f t="shared" si="0"/>
        <v>2090349324</v>
      </c>
      <c r="F10" s="42">
        <v>2090349324</v>
      </c>
      <c r="G10" s="13">
        <v>233</v>
      </c>
      <c r="H10" s="53" t="s">
        <v>19</v>
      </c>
      <c r="I10" s="4"/>
    </row>
    <row r="11" spans="1:9" ht="21" customHeight="1" x14ac:dyDescent="0.25">
      <c r="A11" s="10" t="s">
        <v>9</v>
      </c>
      <c r="B11" s="39" t="s">
        <v>19</v>
      </c>
      <c r="C11" s="46">
        <v>1665854796</v>
      </c>
      <c r="D11" s="12">
        <v>0</v>
      </c>
      <c r="E11" s="14">
        <f t="shared" si="0"/>
        <v>1665854796</v>
      </c>
      <c r="F11" s="42">
        <v>1665854796</v>
      </c>
      <c r="G11" s="13">
        <v>233</v>
      </c>
      <c r="H11" s="53" t="s">
        <v>19</v>
      </c>
      <c r="I11" s="4"/>
    </row>
    <row r="12" spans="1:9" ht="21" customHeight="1" x14ac:dyDescent="0.25">
      <c r="A12" s="10" t="s">
        <v>10</v>
      </c>
      <c r="B12" s="39" t="s">
        <v>19</v>
      </c>
      <c r="C12" s="46">
        <v>2993450000</v>
      </c>
      <c r="D12" s="12">
        <v>0</v>
      </c>
      <c r="E12" s="14">
        <f t="shared" si="0"/>
        <v>2993450000</v>
      </c>
      <c r="F12" s="42">
        <v>2993450000</v>
      </c>
      <c r="G12" s="13">
        <v>233</v>
      </c>
      <c r="H12" s="53" t="s">
        <v>19</v>
      </c>
      <c r="I12" s="4"/>
    </row>
    <row r="13" spans="1:9" ht="21" customHeight="1" x14ac:dyDescent="0.25">
      <c r="A13" s="10" t="s">
        <v>11</v>
      </c>
      <c r="B13" s="39" t="s">
        <v>19</v>
      </c>
      <c r="C13" s="46">
        <v>3492815000</v>
      </c>
      <c r="D13" s="12">
        <v>0</v>
      </c>
      <c r="E13" s="14">
        <f t="shared" si="0"/>
        <v>3492815000</v>
      </c>
      <c r="F13" s="42">
        <v>3492815000</v>
      </c>
      <c r="G13" s="13">
        <v>233</v>
      </c>
      <c r="H13" s="53" t="s">
        <v>19</v>
      </c>
      <c r="I13" s="4"/>
    </row>
    <row r="14" spans="1:9" ht="21" customHeight="1" x14ac:dyDescent="0.25">
      <c r="A14" s="10" t="s">
        <v>12</v>
      </c>
      <c r="B14" s="39" t="s">
        <v>19</v>
      </c>
      <c r="C14" s="46">
        <v>936066200</v>
      </c>
      <c r="D14" s="12">
        <v>0</v>
      </c>
      <c r="E14" s="14">
        <f t="shared" si="0"/>
        <v>936066200</v>
      </c>
      <c r="F14" s="42">
        <v>936066200</v>
      </c>
      <c r="G14" s="13">
        <v>233</v>
      </c>
      <c r="H14" s="53" t="s">
        <v>19</v>
      </c>
      <c r="I14" s="4"/>
    </row>
    <row r="15" spans="1:9" ht="21" customHeight="1" x14ac:dyDescent="0.25">
      <c r="A15" s="10" t="s">
        <v>13</v>
      </c>
      <c r="B15" s="39" t="s">
        <v>19</v>
      </c>
      <c r="C15" s="46">
        <v>594100500</v>
      </c>
      <c r="D15" s="12">
        <v>0</v>
      </c>
      <c r="E15" s="14">
        <f t="shared" si="0"/>
        <v>594100500</v>
      </c>
      <c r="F15" s="42">
        <v>594100500</v>
      </c>
      <c r="G15" s="13">
        <v>233</v>
      </c>
      <c r="H15" s="53" t="s">
        <v>19</v>
      </c>
      <c r="I15" s="4"/>
    </row>
    <row r="16" spans="1:9" ht="21" customHeight="1" x14ac:dyDescent="0.25">
      <c r="A16" s="10" t="s">
        <v>14</v>
      </c>
      <c r="B16" s="39" t="s">
        <v>19</v>
      </c>
      <c r="C16" s="46">
        <v>11729255352</v>
      </c>
      <c r="D16" s="12">
        <v>0</v>
      </c>
      <c r="E16" s="14">
        <f t="shared" si="0"/>
        <v>11729255352</v>
      </c>
      <c r="F16" s="42">
        <v>11729255352</v>
      </c>
      <c r="G16" s="13">
        <v>233</v>
      </c>
      <c r="H16" s="53" t="s">
        <v>19</v>
      </c>
      <c r="I16" s="4"/>
    </row>
    <row r="17" spans="1:9" ht="21" customHeight="1" x14ac:dyDescent="0.25">
      <c r="A17" s="10" t="s">
        <v>21</v>
      </c>
      <c r="B17" s="39" t="s">
        <v>29</v>
      </c>
      <c r="C17" s="46">
        <v>1334397680</v>
      </c>
      <c r="D17" s="12">
        <v>120095791</v>
      </c>
      <c r="E17" s="14">
        <f t="shared" si="0"/>
        <v>1454493471</v>
      </c>
      <c r="F17" s="42">
        <v>1454493471</v>
      </c>
      <c r="G17" s="13">
        <v>770</v>
      </c>
      <c r="H17" s="53" t="s">
        <v>29</v>
      </c>
      <c r="I17" s="4"/>
    </row>
    <row r="18" spans="1:9" ht="21" customHeight="1" x14ac:dyDescent="0.25">
      <c r="A18" s="10" t="s">
        <v>22</v>
      </c>
      <c r="B18" s="39" t="s">
        <v>29</v>
      </c>
      <c r="C18" s="46">
        <v>1006297600</v>
      </c>
      <c r="D18" s="12">
        <v>90566784</v>
      </c>
      <c r="E18" s="14">
        <f t="shared" si="0"/>
        <v>1096864384</v>
      </c>
      <c r="F18" s="42">
        <v>1096864384</v>
      </c>
      <c r="G18" s="13">
        <v>770</v>
      </c>
      <c r="H18" s="53" t="s">
        <v>29</v>
      </c>
      <c r="I18" s="4"/>
    </row>
    <row r="19" spans="1:9" ht="21" customHeight="1" x14ac:dyDescent="0.25">
      <c r="A19" s="10" t="s">
        <v>23</v>
      </c>
      <c r="B19" s="39" t="s">
        <v>29</v>
      </c>
      <c r="C19" s="46">
        <v>11405043650</v>
      </c>
      <c r="D19" s="12">
        <v>1026453929</v>
      </c>
      <c r="E19" s="14">
        <f t="shared" si="0"/>
        <v>12431497579</v>
      </c>
      <c r="F19" s="42">
        <v>12431497579</v>
      </c>
      <c r="G19" s="13">
        <v>768</v>
      </c>
      <c r="H19" s="53" t="s">
        <v>29</v>
      </c>
      <c r="I19" s="4"/>
    </row>
    <row r="20" spans="1:9" ht="21" customHeight="1" x14ac:dyDescent="0.25">
      <c r="A20" s="10" t="s">
        <v>24</v>
      </c>
      <c r="B20" s="39" t="s">
        <v>29</v>
      </c>
      <c r="C20" s="46">
        <v>587356000</v>
      </c>
      <c r="D20" s="12">
        <v>52862040</v>
      </c>
      <c r="E20" s="14">
        <f t="shared" si="0"/>
        <v>640218040</v>
      </c>
      <c r="F20" s="42">
        <v>640218040</v>
      </c>
      <c r="G20" s="13">
        <v>769</v>
      </c>
      <c r="H20" s="53" t="s">
        <v>29</v>
      </c>
      <c r="I20" s="4"/>
    </row>
    <row r="21" spans="1:9" ht="21" customHeight="1" x14ac:dyDescent="0.25">
      <c r="A21" s="10" t="s">
        <v>25</v>
      </c>
      <c r="B21" s="39" t="s">
        <v>29</v>
      </c>
      <c r="C21" s="46">
        <v>3612686000</v>
      </c>
      <c r="D21" s="12">
        <v>325141740</v>
      </c>
      <c r="E21" s="14">
        <f t="shared" si="0"/>
        <v>3937827740</v>
      </c>
      <c r="F21" s="42">
        <v>3937827740</v>
      </c>
      <c r="G21" s="13">
        <v>769</v>
      </c>
      <c r="H21" s="53" t="s">
        <v>29</v>
      </c>
      <c r="I21" s="4"/>
    </row>
    <row r="22" spans="1:9" ht="21" customHeight="1" x14ac:dyDescent="0.25">
      <c r="A22" s="10" t="s">
        <v>26</v>
      </c>
      <c r="B22" s="39" t="s">
        <v>29</v>
      </c>
      <c r="C22" s="46">
        <v>2430120000</v>
      </c>
      <c r="D22" s="12">
        <v>218710800</v>
      </c>
      <c r="E22" s="14">
        <f t="shared" si="0"/>
        <v>2648830800</v>
      </c>
      <c r="F22" s="42">
        <v>2648830800</v>
      </c>
      <c r="G22" s="13">
        <v>769</v>
      </c>
      <c r="H22" s="53" t="s">
        <v>29</v>
      </c>
      <c r="I22" s="4"/>
    </row>
    <row r="23" spans="1:9" ht="21" customHeight="1" x14ac:dyDescent="0.25">
      <c r="A23" s="10" t="s">
        <v>27</v>
      </c>
      <c r="B23" s="39" t="s">
        <v>29</v>
      </c>
      <c r="C23" s="46">
        <v>3264800000</v>
      </c>
      <c r="D23" s="12">
        <v>293832000</v>
      </c>
      <c r="E23" s="14">
        <f t="shared" si="0"/>
        <v>3558632000</v>
      </c>
      <c r="F23" s="42">
        <v>3558632000</v>
      </c>
      <c r="G23" s="13">
        <v>769</v>
      </c>
      <c r="H23" s="53" t="s">
        <v>29</v>
      </c>
      <c r="I23" s="4"/>
    </row>
    <row r="24" spans="1:9" ht="21" customHeight="1" x14ac:dyDescent="0.25">
      <c r="A24" s="15" t="s">
        <v>28</v>
      </c>
      <c r="B24" s="40" t="s">
        <v>29</v>
      </c>
      <c r="C24" s="47">
        <v>3364900000</v>
      </c>
      <c r="D24" s="17">
        <v>302841000</v>
      </c>
      <c r="E24" s="19">
        <f t="shared" si="0"/>
        <v>3667741000</v>
      </c>
      <c r="F24" s="43">
        <v>3667741000</v>
      </c>
      <c r="G24" s="18">
        <v>769</v>
      </c>
      <c r="H24" s="54" t="s">
        <v>29</v>
      </c>
      <c r="I24" s="4"/>
    </row>
    <row r="25" spans="1:9" s="9" customFormat="1" ht="24" x14ac:dyDescent="0.25">
      <c r="A25" s="49"/>
      <c r="B25" s="50"/>
      <c r="C25" s="48">
        <f>SUM(C2:C23)</f>
        <v>112105970837</v>
      </c>
      <c r="D25" s="25">
        <f>SUM(D2:D24)</f>
        <v>2430504084</v>
      </c>
      <c r="E25" s="26">
        <f>SUM(E2:E24)</f>
        <v>117901374921</v>
      </c>
      <c r="F25" s="44">
        <f>SUM(F2:F24)</f>
        <v>117901374921</v>
      </c>
      <c r="G25" s="51"/>
      <c r="H25" s="55"/>
      <c r="I25" s="8"/>
    </row>
    <row r="26" spans="1:9" x14ac:dyDescent="0.25">
      <c r="A26" s="32" t="s">
        <v>47</v>
      </c>
      <c r="B26" s="33"/>
      <c r="C26" s="34"/>
      <c r="D26" s="34"/>
      <c r="E26" s="34"/>
      <c r="F26" s="34"/>
      <c r="G26" s="34"/>
      <c r="H26" s="56"/>
      <c r="I26" s="4"/>
    </row>
    <row r="27" spans="1:9" ht="21" customHeight="1" x14ac:dyDescent="0.25">
      <c r="A27" s="27" t="s">
        <v>34</v>
      </c>
      <c r="B27" s="66"/>
      <c r="C27" s="62"/>
      <c r="D27" s="62"/>
      <c r="E27" s="63"/>
      <c r="F27" s="28">
        <v>44132446807</v>
      </c>
      <c r="G27" s="29">
        <v>1987</v>
      </c>
      <c r="H27" s="57" t="s">
        <v>41</v>
      </c>
      <c r="I27" s="4"/>
    </row>
    <row r="28" spans="1:9" ht="21" customHeight="1" x14ac:dyDescent="0.25">
      <c r="A28" s="30" t="s">
        <v>35</v>
      </c>
      <c r="B28" s="39"/>
      <c r="C28" s="64"/>
      <c r="D28" s="64"/>
      <c r="E28" s="42"/>
      <c r="F28" s="12">
        <v>12800526891</v>
      </c>
      <c r="G28" s="13">
        <v>22</v>
      </c>
      <c r="H28" s="53" t="s">
        <v>42</v>
      </c>
      <c r="I28" s="4"/>
    </row>
    <row r="29" spans="1:9" ht="21" customHeight="1" x14ac:dyDescent="0.25">
      <c r="A29" s="30" t="s">
        <v>36</v>
      </c>
      <c r="B29" s="39"/>
      <c r="C29" s="64"/>
      <c r="D29" s="64"/>
      <c r="E29" s="42"/>
      <c r="F29" s="12">
        <v>18104634977</v>
      </c>
      <c r="G29" s="13">
        <v>181</v>
      </c>
      <c r="H29" s="53" t="s">
        <v>46</v>
      </c>
      <c r="I29" s="4"/>
    </row>
    <row r="30" spans="1:9" ht="21" customHeight="1" x14ac:dyDescent="0.25">
      <c r="A30" s="30" t="s">
        <v>37</v>
      </c>
      <c r="B30" s="39"/>
      <c r="C30" s="64"/>
      <c r="D30" s="64"/>
      <c r="E30" s="42"/>
      <c r="F30" s="12">
        <v>1670532500</v>
      </c>
      <c r="G30" s="13">
        <v>194</v>
      </c>
      <c r="H30" s="53" t="s">
        <v>45</v>
      </c>
      <c r="I30" s="4"/>
    </row>
    <row r="31" spans="1:9" ht="21" customHeight="1" x14ac:dyDescent="0.25">
      <c r="A31" s="30" t="s">
        <v>38</v>
      </c>
      <c r="B31" s="39"/>
      <c r="C31" s="64"/>
      <c r="D31" s="64"/>
      <c r="E31" s="42"/>
      <c r="F31" s="12">
        <v>12037403732</v>
      </c>
      <c r="G31" s="13">
        <v>289</v>
      </c>
      <c r="H31" s="53" t="s">
        <v>44</v>
      </c>
      <c r="I31" s="4"/>
    </row>
    <row r="32" spans="1:9" ht="21" customHeight="1" x14ac:dyDescent="0.25">
      <c r="A32" s="31" t="s">
        <v>39</v>
      </c>
      <c r="B32" s="40"/>
      <c r="C32" s="65"/>
      <c r="D32" s="65"/>
      <c r="E32" s="43"/>
      <c r="F32" s="17">
        <v>29155830014</v>
      </c>
      <c r="G32" s="18">
        <v>963</v>
      </c>
      <c r="H32" s="54" t="s">
        <v>43</v>
      </c>
      <c r="I32" s="4"/>
    </row>
    <row r="33" spans="1:9" s="9" customFormat="1" ht="24" x14ac:dyDescent="0.25">
      <c r="A33" s="35" t="s">
        <v>48</v>
      </c>
      <c r="B33" s="36"/>
      <c r="C33" s="37"/>
      <c r="D33" s="37"/>
      <c r="E33" s="37"/>
      <c r="F33" s="25">
        <f>SUM(F27:F32)</f>
        <v>117901374921</v>
      </c>
      <c r="G33" s="85"/>
      <c r="H33" s="86"/>
      <c r="I33" s="8"/>
    </row>
    <row r="34" spans="1:9" s="9" customFormat="1" ht="24.75" thickBot="1" x14ac:dyDescent="0.3">
      <c r="A34" s="73" t="s">
        <v>51</v>
      </c>
      <c r="B34" s="74"/>
      <c r="C34" s="75"/>
      <c r="D34" s="75"/>
      <c r="E34" s="75"/>
      <c r="F34" s="76">
        <f>F33-F25</f>
        <v>0</v>
      </c>
      <c r="G34" s="87"/>
      <c r="H34" s="88"/>
      <c r="I34" s="8"/>
    </row>
    <row r="35" spans="1:9" s="9" customFormat="1" ht="24.75" thickTop="1" x14ac:dyDescent="0.25">
      <c r="A35" s="58"/>
      <c r="B35" s="59"/>
      <c r="C35" s="60"/>
      <c r="D35" s="60"/>
      <c r="E35" s="60"/>
      <c r="F35" s="60"/>
      <c r="G35" s="60"/>
      <c r="H35" s="61"/>
      <c r="I35" s="8"/>
    </row>
    <row r="36" spans="1:9" s="9" customFormat="1" ht="24" x14ac:dyDescent="0.25">
      <c r="A36" s="58"/>
      <c r="B36" s="59"/>
      <c r="C36" s="60"/>
      <c r="D36" s="60"/>
      <c r="E36" s="60"/>
      <c r="F36" s="60"/>
      <c r="G36" s="60"/>
      <c r="H36" s="61"/>
      <c r="I36" s="8"/>
    </row>
    <row r="37" spans="1:9" s="9" customFormat="1" ht="24" customHeight="1" x14ac:dyDescent="0.25">
      <c r="A37" s="83" t="s">
        <v>53</v>
      </c>
      <c r="B37" s="83"/>
      <c r="C37" s="83"/>
      <c r="D37" s="83"/>
      <c r="E37" s="83"/>
      <c r="F37" s="83"/>
      <c r="G37" s="83"/>
      <c r="H37" s="83"/>
      <c r="I37" s="8"/>
    </row>
    <row r="38" spans="1:9" s="9" customFormat="1" ht="24" x14ac:dyDescent="0.25">
      <c r="A38" s="83"/>
      <c r="B38" s="83"/>
      <c r="C38" s="83"/>
      <c r="D38" s="83"/>
      <c r="E38" s="83"/>
      <c r="F38" s="83"/>
      <c r="G38" s="83"/>
      <c r="H38" s="83"/>
      <c r="I38" s="8"/>
    </row>
    <row r="39" spans="1:9" s="9" customFormat="1" ht="24" x14ac:dyDescent="0.25">
      <c r="A39" s="83"/>
      <c r="B39" s="83"/>
      <c r="C39" s="83"/>
      <c r="D39" s="83"/>
      <c r="E39" s="83"/>
      <c r="F39" s="83"/>
      <c r="G39" s="83"/>
      <c r="H39" s="83"/>
      <c r="I39" s="8"/>
    </row>
    <row r="40" spans="1:9" s="9" customFormat="1" ht="24" x14ac:dyDescent="0.25">
      <c r="A40" s="83"/>
      <c r="B40" s="83"/>
      <c r="C40" s="83"/>
      <c r="D40" s="83"/>
      <c r="E40" s="83"/>
      <c r="F40" s="83"/>
      <c r="G40" s="83"/>
      <c r="H40" s="83"/>
      <c r="I40" s="8"/>
    </row>
    <row r="41" spans="1:9" s="9" customFormat="1" ht="24" x14ac:dyDescent="0.25">
      <c r="A41" s="83"/>
      <c r="B41" s="83"/>
      <c r="C41" s="83"/>
      <c r="D41" s="83"/>
      <c r="E41" s="83"/>
      <c r="F41" s="83"/>
      <c r="G41" s="83"/>
      <c r="H41" s="83"/>
      <c r="I41" s="8"/>
    </row>
    <row r="42" spans="1:9" s="9" customFormat="1" ht="24" x14ac:dyDescent="0.25">
      <c r="A42" s="83"/>
      <c r="B42" s="83"/>
      <c r="C42" s="83"/>
      <c r="D42" s="83"/>
      <c r="E42" s="83"/>
      <c r="F42" s="83"/>
      <c r="G42" s="83"/>
      <c r="H42" s="83"/>
      <c r="I42" s="8"/>
    </row>
    <row r="43" spans="1:9" s="9" customFormat="1" ht="24" x14ac:dyDescent="0.25">
      <c r="A43" s="84"/>
      <c r="B43" s="84"/>
      <c r="C43" s="84"/>
      <c r="D43" s="84"/>
      <c r="E43" s="84"/>
      <c r="F43" s="84"/>
      <c r="G43" s="84"/>
      <c r="H43" s="84"/>
      <c r="I43" s="8"/>
    </row>
    <row r="44" spans="1:9" ht="43.5" x14ac:dyDescent="0.25">
      <c r="A44" s="67" t="s">
        <v>30</v>
      </c>
      <c r="B44" s="69" t="s">
        <v>31</v>
      </c>
      <c r="C44" s="69" t="s">
        <v>32</v>
      </c>
      <c r="D44" s="69" t="s">
        <v>20</v>
      </c>
      <c r="E44" s="69" t="s">
        <v>33</v>
      </c>
      <c r="F44" s="89" t="s">
        <v>49</v>
      </c>
      <c r="G44" s="90" t="s">
        <v>52</v>
      </c>
      <c r="H44" s="91"/>
      <c r="I44" s="4"/>
    </row>
    <row r="45" spans="1:9" x14ac:dyDescent="0.25">
      <c r="A45" s="20" t="s">
        <v>0</v>
      </c>
      <c r="B45" s="21" t="s">
        <v>15</v>
      </c>
      <c r="C45" s="22">
        <v>25375003782</v>
      </c>
      <c r="D45" s="22">
        <v>2283750340</v>
      </c>
      <c r="E45" s="22">
        <f>C45+D45</f>
        <v>27658754122</v>
      </c>
      <c r="F45" s="22">
        <v>25375003782</v>
      </c>
      <c r="G45" s="81">
        <f>E45-F45</f>
        <v>2283750340</v>
      </c>
      <c r="H45" s="82"/>
      <c r="I45" s="4"/>
    </row>
    <row r="46" spans="1:9" x14ac:dyDescent="0.25">
      <c r="A46" s="10" t="s">
        <v>1</v>
      </c>
      <c r="B46" s="11" t="s">
        <v>16</v>
      </c>
      <c r="C46" s="12">
        <v>226050000</v>
      </c>
      <c r="D46" s="12">
        <v>20344500</v>
      </c>
      <c r="E46" s="12">
        <f t="shared" ref="E46:E59" si="1">C46+D46</f>
        <v>246394500</v>
      </c>
      <c r="F46" s="12">
        <v>226050000</v>
      </c>
      <c r="G46" s="77">
        <f t="shared" ref="G46:G59" si="2">E46-F46</f>
        <v>20344500</v>
      </c>
      <c r="H46" s="78"/>
      <c r="I46" s="4"/>
    </row>
    <row r="47" spans="1:9" x14ac:dyDescent="0.25">
      <c r="A47" s="10" t="s">
        <v>2</v>
      </c>
      <c r="B47" s="11" t="s">
        <v>17</v>
      </c>
      <c r="C47" s="12">
        <v>1660851000</v>
      </c>
      <c r="D47" s="12">
        <v>149476590</v>
      </c>
      <c r="E47" s="12">
        <f t="shared" si="1"/>
        <v>1810327590</v>
      </c>
      <c r="F47" s="12">
        <v>1660851000</v>
      </c>
      <c r="G47" s="77">
        <f t="shared" si="2"/>
        <v>149476590</v>
      </c>
      <c r="H47" s="78"/>
      <c r="I47" s="4"/>
    </row>
    <row r="48" spans="1:9" x14ac:dyDescent="0.25">
      <c r="A48" s="10" t="s">
        <v>3</v>
      </c>
      <c r="B48" s="11" t="s">
        <v>17</v>
      </c>
      <c r="C48" s="12">
        <v>27227334668</v>
      </c>
      <c r="D48" s="12">
        <v>2450460120</v>
      </c>
      <c r="E48" s="12">
        <f t="shared" si="1"/>
        <v>29677794788</v>
      </c>
      <c r="F48" s="12">
        <v>27227334668</v>
      </c>
      <c r="G48" s="77">
        <f t="shared" si="2"/>
        <v>2450460120</v>
      </c>
      <c r="H48" s="78"/>
      <c r="I48" s="4"/>
    </row>
    <row r="49" spans="1:9" x14ac:dyDescent="0.25">
      <c r="A49" s="10" t="s">
        <v>4</v>
      </c>
      <c r="B49" s="11" t="s">
        <v>17</v>
      </c>
      <c r="C49" s="12">
        <v>5651638183</v>
      </c>
      <c r="D49" s="12">
        <v>508647436</v>
      </c>
      <c r="E49" s="12">
        <f t="shared" si="1"/>
        <v>6160285619</v>
      </c>
      <c r="F49" s="12">
        <v>5651638183</v>
      </c>
      <c r="G49" s="77">
        <f t="shared" si="2"/>
        <v>508647436</v>
      </c>
      <c r="H49" s="78"/>
      <c r="I49" s="4"/>
    </row>
    <row r="50" spans="1:9" x14ac:dyDescent="0.25">
      <c r="A50" s="10" t="s">
        <v>5</v>
      </c>
      <c r="B50" s="11" t="s">
        <v>17</v>
      </c>
      <c r="C50" s="12">
        <v>1669446102</v>
      </c>
      <c r="D50" s="12">
        <v>150250149</v>
      </c>
      <c r="E50" s="12">
        <f t="shared" si="1"/>
        <v>1819696251</v>
      </c>
      <c r="F50" s="12">
        <v>1669446102</v>
      </c>
      <c r="G50" s="77">
        <f t="shared" si="2"/>
        <v>150250149</v>
      </c>
      <c r="H50" s="78"/>
      <c r="I50" s="4"/>
    </row>
    <row r="51" spans="1:9" x14ac:dyDescent="0.25">
      <c r="A51" s="10" t="s">
        <v>6</v>
      </c>
      <c r="B51" s="11" t="s">
        <v>18</v>
      </c>
      <c r="C51" s="12">
        <v>1145320000</v>
      </c>
      <c r="D51" s="12">
        <v>103078800</v>
      </c>
      <c r="E51" s="12">
        <f t="shared" si="1"/>
        <v>1248398800</v>
      </c>
      <c r="F51" s="12">
        <v>1145320000</v>
      </c>
      <c r="G51" s="77">
        <f t="shared" si="2"/>
        <v>103078800</v>
      </c>
      <c r="H51" s="78"/>
      <c r="I51" s="4"/>
    </row>
    <row r="52" spans="1:9" x14ac:dyDescent="0.25">
      <c r="A52" s="10" t="s">
        <v>7</v>
      </c>
      <c r="B52" s="11" t="s">
        <v>18</v>
      </c>
      <c r="C52" s="12">
        <v>2007735000</v>
      </c>
      <c r="D52" s="12">
        <v>180696150</v>
      </c>
      <c r="E52" s="12">
        <f t="shared" si="1"/>
        <v>2188431150</v>
      </c>
      <c r="F52" s="12">
        <v>2007735000</v>
      </c>
      <c r="G52" s="77">
        <f t="shared" si="2"/>
        <v>180696150</v>
      </c>
      <c r="H52" s="78"/>
      <c r="I52" s="4"/>
    </row>
    <row r="53" spans="1:9" x14ac:dyDescent="0.25">
      <c r="A53" s="10" t="s">
        <v>8</v>
      </c>
      <c r="B53" s="11" t="s">
        <v>19</v>
      </c>
      <c r="C53" s="12">
        <v>2090349324</v>
      </c>
      <c r="D53" s="12">
        <v>188131439</v>
      </c>
      <c r="E53" s="12">
        <f t="shared" si="1"/>
        <v>2278480763</v>
      </c>
      <c r="F53" s="12">
        <v>2090349324</v>
      </c>
      <c r="G53" s="77">
        <f t="shared" si="2"/>
        <v>188131439</v>
      </c>
      <c r="H53" s="78"/>
      <c r="I53" s="4"/>
    </row>
    <row r="54" spans="1:9" x14ac:dyDescent="0.25">
      <c r="A54" s="10" t="s">
        <v>9</v>
      </c>
      <c r="B54" s="11" t="s">
        <v>19</v>
      </c>
      <c r="C54" s="12">
        <v>1665854796</v>
      </c>
      <c r="D54" s="12">
        <v>149926932</v>
      </c>
      <c r="E54" s="12">
        <f t="shared" si="1"/>
        <v>1815781728</v>
      </c>
      <c r="F54" s="12">
        <v>1665854796</v>
      </c>
      <c r="G54" s="77">
        <f t="shared" si="2"/>
        <v>149926932</v>
      </c>
      <c r="H54" s="78"/>
      <c r="I54" s="4"/>
    </row>
    <row r="55" spans="1:9" x14ac:dyDescent="0.25">
      <c r="A55" s="10" t="s">
        <v>10</v>
      </c>
      <c r="B55" s="11" t="s">
        <v>19</v>
      </c>
      <c r="C55" s="12">
        <v>2993450000</v>
      </c>
      <c r="D55" s="12">
        <v>269410500</v>
      </c>
      <c r="E55" s="12">
        <f t="shared" si="1"/>
        <v>3262860500</v>
      </c>
      <c r="F55" s="12">
        <v>2993450000</v>
      </c>
      <c r="G55" s="77">
        <f t="shared" si="2"/>
        <v>269410500</v>
      </c>
      <c r="H55" s="78"/>
      <c r="I55" s="4"/>
    </row>
    <row r="56" spans="1:9" x14ac:dyDescent="0.25">
      <c r="A56" s="10" t="s">
        <v>11</v>
      </c>
      <c r="B56" s="11" t="s">
        <v>19</v>
      </c>
      <c r="C56" s="12">
        <v>3492815000</v>
      </c>
      <c r="D56" s="12">
        <v>314353350</v>
      </c>
      <c r="E56" s="12">
        <f t="shared" si="1"/>
        <v>3807168350</v>
      </c>
      <c r="F56" s="12">
        <v>3492815000</v>
      </c>
      <c r="G56" s="77">
        <f t="shared" si="2"/>
        <v>314353350</v>
      </c>
      <c r="H56" s="78"/>
      <c r="I56" s="4"/>
    </row>
    <row r="57" spans="1:9" x14ac:dyDescent="0.25">
      <c r="A57" s="10" t="s">
        <v>12</v>
      </c>
      <c r="B57" s="11" t="s">
        <v>19</v>
      </c>
      <c r="C57" s="12">
        <v>936066200</v>
      </c>
      <c r="D57" s="12">
        <v>84245958</v>
      </c>
      <c r="E57" s="12">
        <f t="shared" si="1"/>
        <v>1020312158</v>
      </c>
      <c r="F57" s="12">
        <v>936066200</v>
      </c>
      <c r="G57" s="77">
        <f t="shared" si="2"/>
        <v>84245958</v>
      </c>
      <c r="H57" s="78"/>
      <c r="I57" s="4"/>
    </row>
    <row r="58" spans="1:9" x14ac:dyDescent="0.25">
      <c r="A58" s="10" t="s">
        <v>13</v>
      </c>
      <c r="B58" s="11" t="s">
        <v>19</v>
      </c>
      <c r="C58" s="12">
        <v>594100500</v>
      </c>
      <c r="D58" s="12">
        <v>53469045</v>
      </c>
      <c r="E58" s="12">
        <f t="shared" si="1"/>
        <v>647569545</v>
      </c>
      <c r="F58" s="12">
        <v>594100500</v>
      </c>
      <c r="G58" s="77">
        <f t="shared" si="2"/>
        <v>53469045</v>
      </c>
      <c r="H58" s="78"/>
      <c r="I58" s="4"/>
    </row>
    <row r="59" spans="1:9" x14ac:dyDescent="0.25">
      <c r="A59" s="15" t="s">
        <v>14</v>
      </c>
      <c r="B59" s="16" t="s">
        <v>19</v>
      </c>
      <c r="C59" s="17">
        <v>11729255352</v>
      </c>
      <c r="D59" s="17">
        <v>1055632982</v>
      </c>
      <c r="E59" s="17">
        <f t="shared" si="1"/>
        <v>12784888334</v>
      </c>
      <c r="F59" s="17">
        <v>11729255352</v>
      </c>
      <c r="G59" s="79">
        <f t="shared" si="2"/>
        <v>1055632982</v>
      </c>
      <c r="H59" s="80"/>
    </row>
    <row r="60" spans="1:9" s="9" customFormat="1" ht="24.75" thickBot="1" x14ac:dyDescent="0.3">
      <c r="A60" s="6"/>
      <c r="B60" s="7"/>
      <c r="C60" s="75">
        <f>SUM(C45:C59)</f>
        <v>88465269907</v>
      </c>
      <c r="D60" s="75">
        <f>SUM(D45:D59)</f>
        <v>7961874291</v>
      </c>
      <c r="E60" s="75">
        <f>SUM(E45:E59)</f>
        <v>96427144198</v>
      </c>
      <c r="F60" s="75">
        <f>SUM(F45:F59)</f>
        <v>88465269907</v>
      </c>
      <c r="G60" s="92">
        <f>SUM(G45:H59)</f>
        <v>7961874291</v>
      </c>
      <c r="H60" s="93"/>
    </row>
    <row r="61" spans="1:9" ht="22.5" thickTop="1" x14ac:dyDescent="0.25">
      <c r="A61" s="3"/>
      <c r="C61" s="4"/>
      <c r="D61" s="4"/>
      <c r="E61" s="4"/>
    </row>
    <row r="62" spans="1:9" x14ac:dyDescent="0.25">
      <c r="A62" s="3"/>
      <c r="C62" s="4"/>
      <c r="D62" s="4"/>
      <c r="E62" s="4"/>
    </row>
    <row r="63" spans="1:9" x14ac:dyDescent="0.25">
      <c r="A63" s="3"/>
      <c r="C63" s="4"/>
      <c r="D63" s="4"/>
      <c r="E63" s="4"/>
    </row>
    <row r="64" spans="1:9" x14ac:dyDescent="0.25">
      <c r="A64" s="3"/>
      <c r="C64" s="4"/>
      <c r="D64" s="4"/>
      <c r="E64" s="4"/>
    </row>
    <row r="65" spans="1:5" x14ac:dyDescent="0.25">
      <c r="A65" s="3"/>
      <c r="C65" s="4"/>
      <c r="D65" s="4"/>
      <c r="E65" s="4"/>
    </row>
    <row r="66" spans="1:5" x14ac:dyDescent="0.25">
      <c r="A66" s="3"/>
      <c r="C66" s="4"/>
      <c r="D66" s="4"/>
      <c r="E66" s="4"/>
    </row>
    <row r="67" spans="1:5" x14ac:dyDescent="0.25">
      <c r="A67" s="3"/>
      <c r="C67" s="4"/>
      <c r="D67" s="4"/>
      <c r="E67" s="4"/>
    </row>
    <row r="68" spans="1:5" x14ac:dyDescent="0.25">
      <c r="A68" s="3"/>
      <c r="C68" s="4"/>
      <c r="D68" s="4"/>
      <c r="E68" s="4"/>
    </row>
    <row r="69" spans="1:5" x14ac:dyDescent="0.25">
      <c r="A69" s="3"/>
      <c r="C69" s="4"/>
      <c r="D69" s="4"/>
      <c r="E69" s="4"/>
    </row>
    <row r="70" spans="1:5" x14ac:dyDescent="0.25">
      <c r="A70" s="3"/>
      <c r="C70" s="4"/>
      <c r="D70" s="4"/>
      <c r="E70" s="4"/>
    </row>
  </sheetData>
  <mergeCells count="18">
    <mergeCell ref="G60:H60"/>
    <mergeCell ref="A37:H42"/>
    <mergeCell ref="G50:H50"/>
    <mergeCell ref="G49:H49"/>
    <mergeCell ref="G48:H48"/>
    <mergeCell ref="G47:H47"/>
    <mergeCell ref="G46:H46"/>
    <mergeCell ref="G45:H45"/>
    <mergeCell ref="G44:H44"/>
    <mergeCell ref="G59:H59"/>
    <mergeCell ref="G58:H58"/>
    <mergeCell ref="G57:H57"/>
    <mergeCell ref="G56:H56"/>
    <mergeCell ref="G55:H55"/>
    <mergeCell ref="G54:H54"/>
    <mergeCell ref="G53:H53"/>
    <mergeCell ref="G52:H52"/>
    <mergeCell ref="G51:H51"/>
  </mergeCells>
  <phoneticPr fontId="2" type="noConversion"/>
  <printOptions horizontalCentered="1"/>
  <pageMargins left="0.25" right="0.25" top="0.75" bottom="0.75" header="0.3" footer="0.3"/>
  <pageSetup scale="90" fitToHeight="0" orientation="portrait" r:id="rId1"/>
  <headerFooter>
    <oddHeader>&amp;C&amp;"B Lotus,Bold"&amp;16خلاصه حساب فی مابین با شرکت بهبود رهپویان آریا گستر</oddHead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Seyed Masoud Hossei</dc:creator>
  <cp:lastModifiedBy>Seyed Masoud Hossei</cp:lastModifiedBy>
  <cp:lastPrinted>2023-01-08T13:20:47Z</cp:lastPrinted>
  <dcterms:created xsi:type="dcterms:W3CDTF">2023-01-08T11:25:03Z</dcterms:created>
  <dcterms:modified xsi:type="dcterms:W3CDTF">2023-01-08T15:02:37Z</dcterms:modified>
</cp:coreProperties>
</file>