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share\خانم جاپلقی\PO\"/>
    </mc:Choice>
  </mc:AlternateContent>
  <xr:revisionPtr revIDLastSave="0" documentId="8_{AC0B1373-CA65-4123-A5F4-86068C20D4AD}" xr6:coauthVersionLast="47" xr6:coauthVersionMax="47" xr10:uidLastSave="{00000000-0000-0000-0000-000000000000}"/>
  <bookViews>
    <workbookView xWindow="-120" yWindow="-120" windowWidth="29040" windowHeight="15840" xr2:uid="{8FB333F2-55B5-4674-8872-8F817488F247}"/>
  </bookViews>
  <sheets>
    <sheet name="پیش پرداخت" sheetId="1" r:id="rId1"/>
  </sheets>
  <definedNames>
    <definedName name="_xlnm._FilterDatabase" localSheetId="0" hidden="1">'پیش پرداخت'!$B$9:$S$9</definedName>
    <definedName name="_xlnm.Print_Area" localSheetId="0">'پیش پرداخت'!$A$1:$F$27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B3" i="1"/>
  <c r="B4" i="1"/>
  <c r="C7" i="1"/>
  <c r="C8" i="1"/>
  <c r="C10" i="1"/>
  <c r="C11" i="1"/>
  <c r="E11" i="1"/>
  <c r="B12" i="1"/>
  <c r="B13" i="1"/>
  <c r="B17" i="1"/>
  <c r="B18" i="1"/>
  <c r="B19" i="1"/>
  <c r="B20" i="1"/>
  <c r="B21" i="1"/>
</calcChain>
</file>

<file path=xl/sharedStrings.xml><?xml version="1.0" encoding="utf-8"?>
<sst xmlns="http://schemas.openxmlformats.org/spreadsheetml/2006/main" count="72" uniqueCount="59">
  <si>
    <t>پالایشگاه میعانات گازی آدیش جنوبی</t>
  </si>
  <si>
    <t>مانده پیش پرداخت :</t>
  </si>
  <si>
    <t>مانده حسابهای دریافتنی :</t>
  </si>
  <si>
    <t>مانده حسابهای پرداختنی :</t>
  </si>
  <si>
    <t>وضعیت تضمین :</t>
  </si>
  <si>
    <t>مبلغ قابل پرداخت :</t>
  </si>
  <si>
    <t xml:space="preserve">   تامین کننده/فروشنده :</t>
  </si>
  <si>
    <t>توضیحات کالا:</t>
  </si>
  <si>
    <t xml:space="preserve">تسویه قبل از VAT پیش فاکتور </t>
  </si>
  <si>
    <t>ندارد</t>
  </si>
  <si>
    <t xml:space="preserve"> چک لیست پرداخت</t>
  </si>
  <si>
    <t xml:space="preserve">توضیحات: </t>
  </si>
  <si>
    <t>ريال</t>
  </si>
  <si>
    <t>تسویه کامل پیش فاکتور</t>
  </si>
  <si>
    <t>دارد</t>
  </si>
  <si>
    <t>تجهیزات سیستم زمین</t>
  </si>
  <si>
    <t>Vendor</t>
  </si>
  <si>
    <t>مرحله دوم پیش پرداخت قرارداد</t>
  </si>
  <si>
    <t>پرداخت 50% الحاقیه ش 1 قرارداد ADSH-P-PO-GE-186</t>
  </si>
  <si>
    <t>FP Type</t>
  </si>
  <si>
    <t xml:space="preserve">   پیش پرداخت :  ok                                   علی الحساب :                                               پرداخت نهایی :</t>
  </si>
  <si>
    <t>Proforma NO#</t>
  </si>
  <si>
    <t>تسویه قبل از VAT قرارداد</t>
  </si>
  <si>
    <t>کنترل مدارک و انبار</t>
  </si>
  <si>
    <t>PL</t>
  </si>
  <si>
    <t xml:space="preserve">تسویه قبل از VAT فاکتور </t>
  </si>
  <si>
    <t xml:space="preserve"> درخواست خرید / MTO- MR</t>
  </si>
  <si>
    <t xml:space="preserve"> بازرسی کنترل کیفیت / QC Release</t>
  </si>
  <si>
    <t>کمیسیون معاملات</t>
  </si>
  <si>
    <t>REQ</t>
  </si>
  <si>
    <t xml:space="preserve"> استعلام بهاء/پیش فاکتور / Proforma Invoice</t>
  </si>
  <si>
    <t>صورتحساب /   Invoice</t>
  </si>
  <si>
    <t>Reactable Bypass Conductor جهت مخازن خوراک</t>
  </si>
  <si>
    <t>توضیحات</t>
  </si>
  <si>
    <t xml:space="preserve">نامه درخواست پیش پرداخت / Advance Payment Requisition Letter </t>
  </si>
  <si>
    <t xml:space="preserve">بارنامه و قبض باسکول /  Bill of lading </t>
  </si>
  <si>
    <t>2.200.000.000</t>
  </si>
  <si>
    <t xml:space="preserve"> ضمانت پیش پرداخت /  Advance Payment Guarantee</t>
  </si>
  <si>
    <t xml:space="preserve">رسید انبار /   MRS </t>
  </si>
  <si>
    <t>TNK</t>
  </si>
  <si>
    <t>محل مصرف</t>
  </si>
  <si>
    <t xml:space="preserve"> لیست بسته بندی / Packing List</t>
  </si>
  <si>
    <t xml:space="preserve"> محل مصرف /  Unit-</t>
  </si>
  <si>
    <t>۵٫۵۰۰٫۰۰۰٫۰۰۰</t>
  </si>
  <si>
    <t xml:space="preserve">                                                                                                                تهیه کننده :</t>
  </si>
  <si>
    <t>18.480.000.000</t>
  </si>
  <si>
    <t>کنترل مالی</t>
  </si>
  <si>
    <t>Cheque APG</t>
  </si>
  <si>
    <t>No APG</t>
  </si>
  <si>
    <t>Bank APG</t>
  </si>
  <si>
    <t>ETC</t>
  </si>
  <si>
    <t>توضیحات : با توجه به دریافت پیش فاکتور و ثبت چک تضمین در سامانه صیاد، پرداخت بلامانع است</t>
  </si>
  <si>
    <t>توضیحات : با توجه به دریافت پیش فاکتور و دستور مدیریت، پرداخت بلامانع است</t>
  </si>
  <si>
    <t>توضیحات : با توجه به دریافت پیش فاکتور و ضمانتنامه بانکی، پرداخت بلامانع است</t>
  </si>
  <si>
    <t>توضیحات : با توجه به دریافت پیش فاکتور ودستور مدیریت، پرداخت همزمان با تحویل کالا بلامانع است</t>
  </si>
  <si>
    <t>توضیحات : با توجه به مفاد قرارداد 175 و گزارش بازرسی، پرداخت بلامانع است</t>
  </si>
  <si>
    <t xml:space="preserve">                                                                                                                        رسیدگی کننده  :</t>
  </si>
  <si>
    <t xml:space="preserve">تائید کننده (مدیر مالی) : </t>
  </si>
  <si>
    <t>تصویب کننده (رئیس هیئت مدیره)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</si>
</sst>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 Nazanin"/>
      <charset val="178"/>
    </font>
    <font>
      <sz val="10"/>
      <color theme="0"/>
      <name val="B Nazanin"/>
      <charset val="178"/>
    </font>
    <font>
      <b/>
      <sz val="11"/>
      <color theme="0"/>
      <name val="B Nazanin"/>
      <charset val="178"/>
    </font>
    <font>
      <b/>
      <sz val="14"/>
      <color rgb="FFFFFF00"/>
      <name val="Calibri Light"/>
      <family val="2"/>
    </font>
    <font>
      <sz val="13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Aptos Narrow"/>
      <family val="2"/>
      <scheme val="minor"/>
    </font>
    <font>
      <sz val="10"/>
      <color rgb="FF80808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 readingOrder="1"/>
    </xf>
    <xf numFmtId="164" fontId="8" fillId="0" borderId="0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 readingOrder="2"/>
    </xf>
    <xf numFmtId="0" fontId="8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44" fontId="8" fillId="0" borderId="1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right" vertical="center" shrinkToFit="1"/>
    </xf>
    <xf numFmtId="3" fontId="10" fillId="0" borderId="8" xfId="0" applyNumberFormat="1" applyFont="1" applyBorder="1" applyAlignment="1">
      <alignment horizontal="right" vertical="center" shrinkToFit="1"/>
    </xf>
    <xf numFmtId="3" fontId="10" fillId="0" borderId="9" xfId="0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3" borderId="0" xfId="0" applyFont="1" applyFill="1" applyAlignment="1">
      <alignment horizontal="right" vertical="center" readingOrder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 shrinkToFit="1"/>
    </xf>
    <xf numFmtId="0" fontId="2" fillId="0" borderId="8" xfId="0" applyFont="1" applyBorder="1" applyAlignment="1">
      <alignment horizontal="right" vertical="center" wrapText="1" shrinkToFit="1"/>
    </xf>
    <xf numFmtId="0" fontId="2" fillId="0" borderId="9" xfId="0" applyFont="1" applyBorder="1" applyAlignment="1">
      <alignment horizontal="right" vertical="center" wrapText="1" shrinkToFit="1"/>
    </xf>
    <xf numFmtId="0" fontId="8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164" fontId="9" fillId="0" borderId="0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2028825</xdr:colOff>
      <xdr:row>0</xdr:row>
      <xdr:rowOff>85725</xdr:rowOff>
    </xdr:from>
    <xdr:to>
      <xdr:col>4</xdr:col>
      <xdr:colOff>781050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AF02D9-B348-4C44-B032-4753081150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4020525" y="85725"/>
          <a:ext cx="8572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13E0-19DB-4E6C-81F8-1682C3F6DD60}">
  <dimension ref="B1:AQ33"/>
  <sheetViews>
    <sheetView rightToLeft="1" tabSelected="1" zoomScale="80" zoomScaleNormal="80" zoomScaleSheetLayoutView="100" workbookViewId="0">
      <selection activeCell="G5" sqref="G5"/>
    </sheetView>
  </sheetViews>
  <sheetFormatPr defaultColWidth="9.140625" defaultRowHeight="15.75" x14ac:dyDescent="0.25"/>
  <cols>
    <col min="1" max="1" width="0.85546875" style="20" customWidth="1"/>
    <col min="2" max="2" width="36.5703125" style="20" customWidth="1"/>
    <col min="3" max="3" width="16.5703125" style="20" bestFit="1" customWidth="1"/>
    <col min="4" max="4" width="31.5703125" style="20" customWidth="1"/>
    <col min="5" max="5" width="14.42578125" style="20" customWidth="1"/>
    <col min="6" max="6" width="0.85546875" style="20" customWidth="1"/>
    <col min="7" max="7" width="32.140625" style="20" bestFit="1" customWidth="1"/>
    <col min="8" max="8" width="30.28515625" style="20" customWidth="1"/>
    <col min="9" max="9" width="30.28515625" style="28" customWidth="1"/>
    <col min="10" max="11" width="30.28515625" style="20" customWidth="1"/>
    <col min="12" max="12" width="13" style="20" customWidth="1"/>
    <col min="13" max="16" width="17.85546875" style="20" customWidth="1"/>
    <col min="17" max="16384" width="9.140625" style="20"/>
  </cols>
  <sheetData>
    <row r="1" spans="2:43" s="2" customFormat="1" ht="22.5" customHeight="1" x14ac:dyDescent="0.25">
      <c r="B1" s="1" t="s">
        <v>0</v>
      </c>
      <c r="C1" s="1"/>
      <c r="D1" s="1"/>
      <c r="E1" s="1"/>
      <c r="H1" s="3" t="s">
        <v>1</v>
      </c>
      <c r="I1" s="4" t="s">
        <v>2</v>
      </c>
      <c r="J1" s="4" t="s">
        <v>3</v>
      </c>
      <c r="K1" s="4" t="s">
        <v>4</v>
      </c>
      <c r="L1" s="5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2:43" s="2" customFormat="1" ht="22.5" customHeight="1" x14ac:dyDescent="0.25">
      <c r="B2" s="1" t="s">
        <v>10</v>
      </c>
      <c r="C2" s="1"/>
      <c r="D2" s="1"/>
      <c r="E2" s="1"/>
      <c r="G2" s="2" t="str">
        <f>G3&amp;" "&amp;"پ ف "&amp;G5</f>
        <v xml:space="preserve">تجهیزات سیستم زمین پ ف </v>
      </c>
      <c r="H2" s="8"/>
      <c r="I2" s="9"/>
      <c r="J2" s="6" t="s">
        <v>11</v>
      </c>
      <c r="K2" s="6" t="s">
        <v>12</v>
      </c>
      <c r="L2" s="6"/>
      <c r="M2" s="6"/>
      <c r="N2" s="6"/>
      <c r="O2" s="6" t="s">
        <v>13</v>
      </c>
      <c r="P2" s="6" t="s">
        <v>14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2:43" s="2" customFormat="1" ht="22.5" customHeight="1" x14ac:dyDescent="0.25">
      <c r="B3" s="10" t="str">
        <f>CONCATENATE(M1," ",G3)</f>
        <v xml:space="preserve">   تامین کننده/فروشنده : تجهیزات سیستم زمین</v>
      </c>
      <c r="C3" s="10"/>
      <c r="D3" s="10"/>
      <c r="E3" s="1"/>
      <c r="G3" s="11" t="s">
        <v>15</v>
      </c>
      <c r="H3" s="12" t="s">
        <v>16</v>
      </c>
      <c r="I3" s="13"/>
      <c r="J3" s="7"/>
      <c r="K3" s="7"/>
      <c r="L3" s="7"/>
      <c r="M3" s="7"/>
      <c r="N3" s="7"/>
      <c r="O3" s="6" t="s">
        <v>17</v>
      </c>
      <c r="P3" s="7" t="s">
        <v>9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2:43" s="2" customFormat="1" ht="37.5" customHeight="1" x14ac:dyDescent="0.25">
      <c r="B4" s="14" t="str">
        <f>CONCATENATE(N1," ","بابت ",G4," ",G5,IF(G6="",""," پکینگ- "&amp;G6)," ",IF(G7="",""," و درخواست-"&amp;G7&amp;"،"),IF(G8="",""," خرید "&amp;G8))</f>
        <v>توضیحات کالا: بابت پرداخت 50% الحاقیه ش 1 قرارداد ADSH-P-PO-GE-186   و درخواست-کمیسیون معاملات، خرید Reactable Bypass Conductor جهت مخازن خوراک</v>
      </c>
      <c r="C4" s="14"/>
      <c r="D4" s="14"/>
      <c r="E4" s="1"/>
      <c r="G4" s="15" t="s">
        <v>18</v>
      </c>
      <c r="H4" s="12" t="s">
        <v>19</v>
      </c>
      <c r="I4" s="13"/>
      <c r="J4" s="7"/>
      <c r="K4" s="7"/>
      <c r="L4" s="7"/>
      <c r="M4" s="7"/>
      <c r="N4" s="7"/>
      <c r="O4" s="6" t="s">
        <v>18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2:43" s="2" customFormat="1" ht="26.25" customHeight="1" x14ac:dyDescent="0.25">
      <c r="B5" s="10" t="s">
        <v>20</v>
      </c>
      <c r="C5" s="10"/>
      <c r="D5" s="10"/>
      <c r="E5" s="10"/>
      <c r="G5" s="16"/>
      <c r="H5" s="12" t="s">
        <v>21</v>
      </c>
      <c r="I5" s="13"/>
      <c r="J5" s="7"/>
      <c r="K5" s="7"/>
      <c r="L5" s="7"/>
      <c r="M5" s="7"/>
      <c r="N5" s="7"/>
      <c r="O5" s="6" t="s">
        <v>22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2:43" ht="27" customHeight="1" x14ac:dyDescent="0.25">
      <c r="B6" s="17" t="s">
        <v>23</v>
      </c>
      <c r="C6" s="18"/>
      <c r="D6" s="18"/>
      <c r="E6" s="19"/>
      <c r="G6" s="21"/>
      <c r="H6" s="12" t="s">
        <v>24</v>
      </c>
      <c r="I6" s="22"/>
      <c r="J6" s="23"/>
      <c r="K6" s="23"/>
      <c r="L6" s="23"/>
      <c r="M6" s="23"/>
      <c r="N6" s="23"/>
      <c r="O6" s="6" t="s">
        <v>25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</row>
    <row r="7" spans="2:43" ht="30" customHeight="1" x14ac:dyDescent="0.25">
      <c r="B7" s="24" t="s">
        <v>26</v>
      </c>
      <c r="C7" s="25" t="str">
        <f>IF(G7="","ندارد",G7)</f>
        <v>کمیسیون معاملات</v>
      </c>
      <c r="D7" s="24" t="s">
        <v>27</v>
      </c>
      <c r="E7" s="25" t="s">
        <v>9</v>
      </c>
      <c r="G7" s="21" t="s">
        <v>28</v>
      </c>
      <c r="H7" s="12" t="s">
        <v>29</v>
      </c>
      <c r="I7" s="26"/>
    </row>
    <row r="8" spans="2:43" ht="30" customHeight="1" x14ac:dyDescent="0.25">
      <c r="B8" s="24" t="s">
        <v>30</v>
      </c>
      <c r="C8" s="25" t="str">
        <f>IF(G5="","ندارد",G5)</f>
        <v>ندارد</v>
      </c>
      <c r="D8" s="24" t="s">
        <v>31</v>
      </c>
      <c r="E8" s="25" t="s">
        <v>9</v>
      </c>
      <c r="G8" s="21" t="s">
        <v>32</v>
      </c>
      <c r="H8" s="27" t="s">
        <v>33</v>
      </c>
    </row>
    <row r="9" spans="2:43" ht="30" customHeight="1" x14ac:dyDescent="0.25">
      <c r="B9" s="24" t="s">
        <v>34</v>
      </c>
      <c r="C9" s="25" t="s">
        <v>14</v>
      </c>
      <c r="D9" s="24" t="s">
        <v>35</v>
      </c>
      <c r="E9" s="25" t="s">
        <v>9</v>
      </c>
      <c r="G9" s="29" t="s">
        <v>36</v>
      </c>
      <c r="H9" s="27" t="s">
        <v>5</v>
      </c>
      <c r="I9" s="30"/>
      <c r="J9" s="30"/>
      <c r="K9" s="30"/>
    </row>
    <row r="10" spans="2:43" ht="30" customHeight="1" x14ac:dyDescent="0.25">
      <c r="B10" s="24" t="s">
        <v>37</v>
      </c>
      <c r="C10" s="25" t="str">
        <f>IF(G11="","ندارد","دارد")</f>
        <v>دارد</v>
      </c>
      <c r="D10" s="24" t="s">
        <v>38</v>
      </c>
      <c r="E10" s="25" t="s">
        <v>9</v>
      </c>
      <c r="G10" s="29" t="s">
        <v>39</v>
      </c>
      <c r="H10" s="27" t="s">
        <v>40</v>
      </c>
      <c r="I10" s="30"/>
      <c r="J10" s="30"/>
      <c r="K10" s="30"/>
      <c r="L10" s="31"/>
      <c r="M10" s="31"/>
    </row>
    <row r="11" spans="2:43" ht="30" customHeight="1" x14ac:dyDescent="0.25">
      <c r="B11" s="24" t="s">
        <v>41</v>
      </c>
      <c r="C11" s="25" t="str">
        <f>IF(G6="","ندارد",G6)</f>
        <v>ندارد</v>
      </c>
      <c r="D11" s="24" t="s">
        <v>42</v>
      </c>
      <c r="E11" s="25" t="str">
        <f>IF(G10="","-",G10)</f>
        <v>TNK</v>
      </c>
      <c r="G11" s="32" t="s">
        <v>43</v>
      </c>
      <c r="H11" s="27" t="s">
        <v>1</v>
      </c>
      <c r="I11" s="33"/>
      <c r="J11" s="33"/>
      <c r="K11" s="33"/>
      <c r="L11" s="31"/>
      <c r="M11" s="31"/>
    </row>
    <row r="12" spans="2:43" s="31" customFormat="1" ht="30.75" customHeight="1" x14ac:dyDescent="0.25">
      <c r="B12" s="34" t="str">
        <f>B4</f>
        <v>توضیحات کالا: بابت پرداخت 50% الحاقیه ش 1 قرارداد ADSH-P-PO-GE-186   و درخواست-کمیسیون معاملات، خرید Reactable Bypass Conductor جهت مخازن خوراک</v>
      </c>
      <c r="C12" s="35"/>
      <c r="D12" s="35"/>
      <c r="E12" s="36"/>
      <c r="G12" s="37"/>
      <c r="H12" s="27" t="s">
        <v>2</v>
      </c>
      <c r="I12" s="33"/>
      <c r="J12" s="33"/>
      <c r="K12" s="33"/>
      <c r="L12" s="20"/>
      <c r="M12" s="20"/>
    </row>
    <row r="13" spans="2:43" s="31" customFormat="1" ht="27.75" customHeight="1" x14ac:dyDescent="0.25">
      <c r="B13" s="38" t="str">
        <f>CONCATENATE(L1,"   ",G9," ",K2)</f>
        <v>مبلغ قابل پرداخت :   2.200.000.000 ريال</v>
      </c>
      <c r="C13" s="39"/>
      <c r="D13" s="39"/>
      <c r="E13" s="40"/>
      <c r="G13" s="21"/>
      <c r="H13" s="27" t="s">
        <v>3</v>
      </c>
      <c r="I13" s="33"/>
      <c r="J13" s="33"/>
      <c r="K13" s="33"/>
      <c r="L13" s="20"/>
      <c r="M13" s="20"/>
    </row>
    <row r="14" spans="2:43" s="31" customFormat="1" ht="36" customHeight="1" x14ac:dyDescent="0.25">
      <c r="B14" s="41" t="s">
        <v>44</v>
      </c>
      <c r="C14" s="42"/>
      <c r="D14" s="42"/>
      <c r="E14" s="43"/>
      <c r="G14" s="32" t="s">
        <v>45</v>
      </c>
      <c r="H14" s="27" t="s">
        <v>4</v>
      </c>
      <c r="I14" s="33"/>
      <c r="J14" s="33"/>
      <c r="K14" s="33"/>
      <c r="L14" s="33"/>
      <c r="M14" s="33"/>
    </row>
    <row r="15" spans="2:43" ht="3.75" customHeight="1" x14ac:dyDescent="0.25">
      <c r="B15" s="44"/>
      <c r="C15" s="44"/>
      <c r="D15" s="44"/>
      <c r="E15" s="44"/>
      <c r="G15" s="21"/>
      <c r="H15" s="45"/>
      <c r="I15" s="33"/>
      <c r="J15" s="33"/>
      <c r="K15" s="33"/>
      <c r="L15" s="33"/>
      <c r="M15" s="33"/>
    </row>
    <row r="16" spans="2:43" ht="27" customHeight="1" x14ac:dyDescent="0.25">
      <c r="B16" s="17" t="s">
        <v>46</v>
      </c>
      <c r="C16" s="18"/>
      <c r="D16" s="18"/>
      <c r="E16" s="19"/>
      <c r="G16" s="46" t="s">
        <v>47</v>
      </c>
      <c r="H16" s="47" t="s">
        <v>47</v>
      </c>
      <c r="I16" s="47" t="s">
        <v>48</v>
      </c>
      <c r="J16" s="47" t="s">
        <v>49</v>
      </c>
      <c r="K16" s="47" t="s">
        <v>50</v>
      </c>
      <c r="L16" s="33"/>
      <c r="M16" s="33"/>
    </row>
    <row r="17" spans="2:18" s="33" customFormat="1" ht="30" customHeight="1" x14ac:dyDescent="0.25">
      <c r="B17" s="48" t="str">
        <f>CONCATENATE(H1,"   ",IF(G11="",0,G11),"  ريال")</f>
        <v>مانده پیش پرداخت :   ۵٫۵۰۰٫۰۰۰٫۰۰۰  ريال</v>
      </c>
      <c r="C17" s="49"/>
      <c r="D17" s="49"/>
      <c r="E17" s="50"/>
      <c r="G17" s="51"/>
      <c r="H17" s="51" t="s">
        <v>51</v>
      </c>
      <c r="I17" s="51" t="s">
        <v>52</v>
      </c>
      <c r="J17" s="51" t="s">
        <v>53</v>
      </c>
      <c r="K17" s="51" t="s">
        <v>54</v>
      </c>
      <c r="L17" s="51" t="s">
        <v>55</v>
      </c>
      <c r="P17" s="52"/>
    </row>
    <row r="18" spans="2:18" s="33" customFormat="1" ht="30" customHeight="1" x14ac:dyDescent="0.25">
      <c r="B18" s="48" t="str">
        <f>CONCATENATE(I1,"   ",IF(G12="",0,G12),"  ريال")</f>
        <v>مانده حسابهای دریافتنی :   0  ريال</v>
      </c>
      <c r="C18" s="49"/>
      <c r="D18" s="49"/>
      <c r="E18" s="50"/>
      <c r="G18" s="53"/>
      <c r="H18" s="53"/>
      <c r="I18" s="53"/>
      <c r="J18" s="53"/>
      <c r="K18" s="53"/>
      <c r="L18" s="53"/>
      <c r="M18" s="54"/>
      <c r="R18" s="55"/>
    </row>
    <row r="19" spans="2:18" s="33" customFormat="1" ht="30" customHeight="1" x14ac:dyDescent="0.25">
      <c r="B19" s="48" t="str">
        <f>CONCATENATE(J1,"   ",IF(G13="",0,G13),"  ريال")</f>
        <v>مانده حسابهای پرداختنی :   0  ريال</v>
      </c>
      <c r="C19" s="49"/>
      <c r="D19" s="49"/>
      <c r="E19" s="50"/>
      <c r="G19" s="53"/>
      <c r="H19" s="53"/>
      <c r="I19" s="53"/>
      <c r="J19" s="53"/>
      <c r="K19" s="53"/>
      <c r="L19" s="53"/>
      <c r="M19" s="54"/>
      <c r="R19" s="55"/>
    </row>
    <row r="20" spans="2:18" s="33" customFormat="1" ht="30" customHeight="1" x14ac:dyDescent="0.25">
      <c r="B20" s="48" t="str">
        <f>CONCATENATE(K1,"   ",IF(G14="",0,G14),"  ريال")</f>
        <v>وضعیت تضمین :   18.480.000.000  ريال</v>
      </c>
      <c r="C20" s="49"/>
      <c r="D20" s="49"/>
      <c r="E20" s="50"/>
      <c r="G20" s="53"/>
      <c r="H20" s="53"/>
      <c r="I20" s="53"/>
      <c r="J20" s="53"/>
      <c r="K20" s="53"/>
      <c r="L20" s="53"/>
      <c r="M20" s="20"/>
    </row>
    <row r="21" spans="2:18" s="54" customFormat="1" ht="37.5" customHeight="1" x14ac:dyDescent="0.25">
      <c r="B21" s="56" t="str">
        <f>_xlfn.IFS(G16=I16,I17,G16=J16,J17,G16=K16,K17,G16=H16,H17)</f>
        <v>توضیحات : با توجه به دریافت پیش فاکتور و ثبت چک تضمین در سامانه صیاد، پرداخت بلامانع است</v>
      </c>
      <c r="C21" s="57"/>
      <c r="D21" s="57"/>
      <c r="E21" s="58"/>
    </row>
    <row r="22" spans="2:18" s="54" customFormat="1" ht="57.75" customHeight="1" x14ac:dyDescent="0.25">
      <c r="B22" s="41" t="s">
        <v>56</v>
      </c>
      <c r="C22" s="42"/>
      <c r="D22" s="42"/>
      <c r="E22" s="43"/>
      <c r="G22" s="20"/>
      <c r="H22" s="20"/>
      <c r="I22" s="20"/>
      <c r="J22" s="20"/>
      <c r="K22" s="20"/>
      <c r="L22" s="20"/>
      <c r="M22" s="20"/>
    </row>
    <row r="23" spans="2:18" ht="3.75" customHeight="1" x14ac:dyDescent="0.25">
      <c r="B23" s="59"/>
      <c r="C23" s="59"/>
      <c r="D23" s="59"/>
      <c r="E23" s="59"/>
      <c r="G23" s="54"/>
      <c r="H23" s="54"/>
      <c r="I23" s="54"/>
      <c r="J23" s="54"/>
      <c r="K23" s="54"/>
      <c r="L23" s="54"/>
      <c r="M23" s="54"/>
    </row>
    <row r="24" spans="2:18" s="54" customFormat="1" ht="83.25" customHeight="1" x14ac:dyDescent="0.25">
      <c r="B24" s="60" t="s">
        <v>57</v>
      </c>
      <c r="C24" s="61"/>
      <c r="D24" s="61"/>
      <c r="E24" s="62"/>
      <c r="G24" s="20"/>
      <c r="H24" s="20"/>
      <c r="I24" s="20"/>
      <c r="J24" s="20"/>
      <c r="K24" s="20"/>
      <c r="L24" s="20"/>
      <c r="M24" s="20"/>
    </row>
    <row r="25" spans="2:18" ht="3.75" customHeight="1" x14ac:dyDescent="0.25">
      <c r="B25" s="59"/>
      <c r="C25" s="59"/>
      <c r="D25" s="59"/>
      <c r="E25" s="59"/>
      <c r="I25" s="63"/>
      <c r="J25" s="54"/>
      <c r="K25" s="54"/>
    </row>
    <row r="26" spans="2:18" s="54" customFormat="1" ht="83.25" customHeight="1" x14ac:dyDescent="0.25">
      <c r="B26" s="60" t="s">
        <v>58</v>
      </c>
      <c r="C26" s="61"/>
      <c r="D26" s="61"/>
      <c r="E26" s="62"/>
      <c r="G26" s="20"/>
      <c r="H26" s="20"/>
      <c r="I26" s="28"/>
      <c r="J26" s="20"/>
      <c r="K26" s="20"/>
      <c r="L26" s="20"/>
      <c r="M26" s="20"/>
    </row>
    <row r="27" spans="2:18" ht="6" customHeight="1" x14ac:dyDescent="0.25"/>
    <row r="30" spans="2:18" x14ac:dyDescent="0.25">
      <c r="B30" s="33"/>
    </row>
    <row r="31" spans="2:18" x14ac:dyDescent="0.25">
      <c r="B31" s="33"/>
    </row>
    <row r="32" spans="2:18" x14ac:dyDescent="0.25">
      <c r="B32" s="33"/>
    </row>
    <row r="33" spans="2:2" x14ac:dyDescent="0.25">
      <c r="B33" s="33"/>
    </row>
  </sheetData>
  <mergeCells count="27">
    <mergeCell ref="B24:E24"/>
    <mergeCell ref="B25:E25"/>
    <mergeCell ref="B26:E26"/>
    <mergeCell ref="B18:E18"/>
    <mergeCell ref="B19:E19"/>
    <mergeCell ref="B20:E20"/>
    <mergeCell ref="B21:E21"/>
    <mergeCell ref="B22:E22"/>
    <mergeCell ref="B23:E23"/>
    <mergeCell ref="G17:G20"/>
    <mergeCell ref="H17:H20"/>
    <mergeCell ref="I17:I20"/>
    <mergeCell ref="J17:J20"/>
    <mergeCell ref="K17:K20"/>
    <mergeCell ref="L17:L20"/>
    <mergeCell ref="B6:E6"/>
    <mergeCell ref="B12:E12"/>
    <mergeCell ref="B13:E13"/>
    <mergeCell ref="B14:E14"/>
    <mergeCell ref="B16:E16"/>
    <mergeCell ref="B17:E17"/>
    <mergeCell ref="B1:D1"/>
    <mergeCell ref="E1:E4"/>
    <mergeCell ref="B2:D2"/>
    <mergeCell ref="B3:D3"/>
    <mergeCell ref="B4:D4"/>
    <mergeCell ref="B5:E5"/>
  </mergeCells>
  <conditionalFormatting sqref="G1:G2">
    <cfRule type="cellIs" dxfId="4" priority="2" operator="equal">
      <formula>""""""</formula>
    </cfRule>
  </conditionalFormatting>
  <conditionalFormatting sqref="G3">
    <cfRule type="containsBlanks" dxfId="3" priority="1">
      <formula>LEN(TRIM(G3))=0</formula>
    </cfRule>
  </conditionalFormatting>
  <conditionalFormatting sqref="G4:G7 G9:G16">
    <cfRule type="containsBlanks" dxfId="2" priority="4">
      <formula>LEN(TRIM(G4))=0</formula>
    </cfRule>
  </conditionalFormatting>
  <conditionalFormatting sqref="G4:G7 G9:G1048576">
    <cfRule type="cellIs" dxfId="1" priority="5" operator="equal">
      <formula>""""""</formula>
    </cfRule>
  </conditionalFormatting>
  <conditionalFormatting sqref="G8">
    <cfRule type="containsBlanks" dxfId="0" priority="3">
      <formula>LEN(TRIM(G8))=0</formula>
    </cfRule>
  </conditionalFormatting>
  <dataValidations count="3">
    <dataValidation type="list" allowBlank="1" showInputMessage="1" showErrorMessage="1" sqref="G16" xr:uid="{DFC0E9B8-278E-4387-9BF4-73151B0A80A8}">
      <formula1>$H$16:$K$16</formula1>
    </dataValidation>
    <dataValidation type="list" allowBlank="1" showInputMessage="1" showErrorMessage="1" sqref="J4" xr:uid="{8BA399DB-71F0-4B39-9FE9-DCE92239E780}">
      <formula1>$N$1:$N$2</formula1>
    </dataValidation>
    <dataValidation type="list" allowBlank="1" showInputMessage="1" showErrorMessage="1" sqref="G4" xr:uid="{154BA568-E495-4A06-9A06-45ED3DAC8F62}">
      <formula1>$O$1:$O$6</formula1>
    </dataValidation>
  </dataValidations>
  <printOptions horizontalCentered="1" verticalCentered="1"/>
  <pageMargins left="0" right="0" top="0" bottom="0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پیش پرداخت</vt:lpstr>
      <vt:lpstr>'پیش پرداخت'!Print_Area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dcterms:created xsi:type="dcterms:W3CDTF">2025-04-21T07:25:40Z</dcterms:created>
  <dcterms:modified xsi:type="dcterms:W3CDTF">2025-04-21T07:27:00Z</dcterms:modified>
</cp:coreProperties>
</file>