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-mali\Desktop\"/>
    </mc:Choice>
  </mc:AlternateContent>
  <bookViews>
    <workbookView xWindow="-120" yWindow="-120" windowWidth="20730" windowHeight="11160" activeTab="6"/>
  </bookViews>
  <sheets>
    <sheet name="کل" sheetId="16" r:id="rId1"/>
    <sheet name="مانده دفاتر " sheetId="15" r:id="rId2"/>
    <sheet name="تاییدیه ریالی (2)" sheetId="12" r:id="rId3"/>
    <sheet name="تاییدیه ارزی" sheetId="2" r:id="rId4"/>
    <sheet name="بدهکاران" sheetId="4" r:id="rId5"/>
    <sheet name="بستانکاران" sheetId="17" r:id="rId6"/>
    <sheet name="شرکت های گروه " sheetId="18" r:id="rId7"/>
  </sheets>
  <externalReferences>
    <externalReference r:id="rId8"/>
    <externalReference r:id="rId9"/>
  </externalReferences>
  <definedNames>
    <definedName name="_xlnm._FilterDatabase" localSheetId="4" hidden="1">بدهکاران!$A$5:$G$20</definedName>
    <definedName name="_xlnm._FilterDatabase" localSheetId="3" hidden="1">'تاییدیه ارزی'!$A$6:$X$9</definedName>
    <definedName name="_xlnm._FilterDatabase" localSheetId="2" hidden="1">'تاییدیه ریالی (2)'!$A$6:$WVW$19</definedName>
    <definedName name="_xlnm._FilterDatabase" localSheetId="1" hidden="1">'مانده دفاتر '!$D$1:$D$29</definedName>
    <definedName name="_xlnm.Print_Area" localSheetId="4">بدهکاران!$A$1:$J$20</definedName>
    <definedName name="_xlnm.Print_Area" localSheetId="2">'تاییدیه ریالی (2)'!$A$1:$U$20</definedName>
    <definedName name="_xlnm.Print_Titles" localSheetId="4">بدهکاران!$1:$6</definedName>
    <definedName name="_xlnm.Print_Titles" localSheetId="2">'تاییدیه ریالی (2)'!$1:$6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6" l="1"/>
  <c r="D7" i="16"/>
  <c r="C7" i="16"/>
  <c r="H20" i="12"/>
  <c r="K20" i="12"/>
  <c r="O20" i="12"/>
  <c r="P20" i="12"/>
  <c r="E20" i="12"/>
  <c r="H19" i="12"/>
  <c r="L7" i="12"/>
  <c r="N10" i="12"/>
  <c r="N13" i="12"/>
  <c r="M10" i="12"/>
  <c r="M13" i="12"/>
  <c r="L8" i="12"/>
  <c r="L9" i="12"/>
  <c r="L10" i="12"/>
  <c r="L11" i="12"/>
  <c r="L12" i="12"/>
  <c r="L13" i="12"/>
  <c r="L14" i="12"/>
  <c r="L15" i="12"/>
  <c r="L16" i="12"/>
  <c r="L17" i="12"/>
  <c r="L18" i="12"/>
  <c r="F13" i="12"/>
  <c r="F20" i="12" s="1"/>
  <c r="I8" i="12"/>
  <c r="N8" i="12" s="1"/>
  <c r="I9" i="12"/>
  <c r="N9" i="12" s="1"/>
  <c r="I10" i="12"/>
  <c r="I11" i="12"/>
  <c r="N11" i="12" s="1"/>
  <c r="I12" i="12"/>
  <c r="N12" i="12" s="1"/>
  <c r="I14" i="12"/>
  <c r="N14" i="12" s="1"/>
  <c r="I15" i="12"/>
  <c r="N15" i="12" s="1"/>
  <c r="I16" i="12"/>
  <c r="N16" i="12" s="1"/>
  <c r="I17" i="12"/>
  <c r="N17" i="12" s="1"/>
  <c r="I18" i="12"/>
  <c r="N18" i="12" s="1"/>
  <c r="I19" i="12"/>
  <c r="M19" i="12" s="1"/>
  <c r="I7" i="12"/>
  <c r="N7" i="12" s="1"/>
  <c r="G13" i="12"/>
  <c r="G20" i="12" s="1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L20" i="12" l="1"/>
  <c r="M12" i="12"/>
  <c r="M8" i="12"/>
  <c r="N19" i="12"/>
  <c r="N20" i="12" s="1"/>
  <c r="I20" i="12"/>
  <c r="M18" i="12"/>
  <c r="M16" i="12"/>
  <c r="M14" i="12"/>
  <c r="M7" i="12"/>
  <c r="L19" i="12"/>
  <c r="M17" i="12"/>
  <c r="M15" i="12"/>
  <c r="M11" i="12"/>
  <c r="M9" i="12"/>
  <c r="F20" i="4"/>
  <c r="H20" i="4"/>
  <c r="E20" i="4"/>
  <c r="I1" i="17"/>
  <c r="H1" i="17"/>
  <c r="F29" i="17"/>
  <c r="E29" i="17"/>
  <c r="C10" i="16" s="1"/>
  <c r="D9" i="16"/>
  <c r="C9" i="16"/>
  <c r="D16" i="18"/>
  <c r="E15" i="18"/>
  <c r="F15" i="18" s="1"/>
  <c r="C15" i="18"/>
  <c r="F14" i="18"/>
  <c r="E11" i="18"/>
  <c r="C7" i="18"/>
  <c r="C16" i="18" s="1"/>
  <c r="C11" i="16" s="1"/>
  <c r="E7" i="18"/>
  <c r="E16" i="18" s="1"/>
  <c r="D11" i="16" s="1"/>
  <c r="E10" i="18"/>
  <c r="I18" i="4"/>
  <c r="E9" i="18"/>
  <c r="C9" i="18"/>
  <c r="F8" i="18"/>
  <c r="F20" i="18"/>
  <c r="F11" i="18"/>
  <c r="F12" i="18"/>
  <c r="F21" i="18"/>
  <c r="F13" i="18"/>
  <c r="F6" i="18"/>
  <c r="C10" i="18"/>
  <c r="G3" i="18"/>
  <c r="F3" i="18"/>
  <c r="G2" i="18"/>
  <c r="F2" i="18"/>
  <c r="G1" i="18"/>
  <c r="F1" i="18"/>
  <c r="M20" i="12" l="1"/>
  <c r="F10" i="18"/>
  <c r="F9" i="18"/>
  <c r="F7" i="18"/>
  <c r="F16" i="18" s="1"/>
  <c r="E11" i="16" s="1"/>
  <c r="G25" i="17"/>
  <c r="G9" i="17"/>
  <c r="G26" i="17"/>
  <c r="G11" i="17"/>
  <c r="G12" i="17"/>
  <c r="G15" i="17"/>
  <c r="G16" i="17"/>
  <c r="G19" i="17"/>
  <c r="G23" i="17"/>
  <c r="G10" i="4"/>
  <c r="G11" i="4"/>
  <c r="G13" i="4"/>
  <c r="G14" i="4"/>
  <c r="G15" i="4"/>
  <c r="G16" i="4"/>
  <c r="I19" i="4"/>
  <c r="I8" i="4"/>
  <c r="I9" i="4"/>
  <c r="I12" i="4"/>
  <c r="I7" i="4"/>
  <c r="I20" i="17"/>
  <c r="I21" i="17"/>
  <c r="I22" i="17"/>
  <c r="I28" i="17"/>
  <c r="I7" i="17"/>
  <c r="I8" i="17"/>
  <c r="I13" i="17"/>
  <c r="I14" i="17"/>
  <c r="I17" i="17"/>
  <c r="I18" i="17"/>
  <c r="H27" i="17"/>
  <c r="H29" i="17" s="1"/>
  <c r="D10" i="16" s="1"/>
  <c r="I10" i="17"/>
  <c r="I20" i="4" l="1"/>
  <c r="G20" i="4"/>
  <c r="G29" i="17"/>
  <c r="I27" i="17"/>
  <c r="I29" i="17" s="1"/>
  <c r="E10" i="16" s="1"/>
  <c r="E9" i="16"/>
  <c r="J10" i="2" l="1"/>
  <c r="H28" i="15" l="1"/>
  <c r="E28" i="15"/>
  <c r="D28" i="15"/>
  <c r="G28" i="15" s="1"/>
  <c r="B28" i="15"/>
  <c r="R10" i="2" l="1"/>
  <c r="L8" i="2"/>
  <c r="L9" i="2"/>
  <c r="L10" i="2"/>
  <c r="I10" i="2" l="1"/>
  <c r="G8" i="2"/>
  <c r="G10" i="2" l="1"/>
  <c r="E10" i="2" l="1"/>
  <c r="P8" i="2" l="1"/>
  <c r="Q10" i="2" l="1"/>
  <c r="P10" i="2"/>
  <c r="M8" i="2" l="1"/>
  <c r="M9" i="2" l="1"/>
  <c r="D10" i="2"/>
  <c r="C8" i="16" s="1"/>
  <c r="F8" i="2"/>
  <c r="F10" i="2" l="1"/>
  <c r="N10" i="2"/>
  <c r="E8" i="16" s="1"/>
  <c r="O10" i="2"/>
  <c r="A2" i="4" l="1"/>
  <c r="H10" i="2" l="1"/>
  <c r="D8" i="16" s="1"/>
  <c r="O22" i="12" l="1"/>
</calcChain>
</file>

<file path=xl/sharedStrings.xml><?xml version="1.0" encoding="utf-8"?>
<sst xmlns="http://schemas.openxmlformats.org/spreadsheetml/2006/main" count="304" uniqueCount="220">
  <si>
    <t>جمع</t>
  </si>
  <si>
    <t>ردیف</t>
  </si>
  <si>
    <t>عطف</t>
  </si>
  <si>
    <t>شرح</t>
  </si>
  <si>
    <t>تاييديه  درخواستي</t>
  </si>
  <si>
    <t xml:space="preserve"> تاييديه واصل نشده</t>
  </si>
  <si>
    <t xml:space="preserve">تاييديه واصل شده  </t>
  </si>
  <si>
    <t>مغايرت</t>
  </si>
  <si>
    <t>مانده طبق تاييديه</t>
  </si>
  <si>
    <t>مانده طبق دفاتر</t>
  </si>
  <si>
    <t>تاييديه  بانک ریالی</t>
  </si>
  <si>
    <t>مانده</t>
  </si>
  <si>
    <t xml:space="preserve">تاييديه بانکهای ارزی </t>
  </si>
  <si>
    <t>مانده حساب مسدوی</t>
  </si>
  <si>
    <t>شماره تسهیلات</t>
  </si>
  <si>
    <t>مانده تسهیلات</t>
  </si>
  <si>
    <t>دارایی های در وثیقه</t>
  </si>
  <si>
    <t>بدهی های احتمالی</t>
  </si>
  <si>
    <t>امضا های مجاز</t>
  </si>
  <si>
    <r>
      <t>بررسی کننده:</t>
    </r>
    <r>
      <rPr>
        <b/>
        <sz val="12"/>
        <rFont val="B Nazanin"/>
        <charset val="178"/>
      </rPr>
      <t xml:space="preserve"> </t>
    </r>
    <r>
      <rPr>
        <b/>
        <sz val="10"/>
        <rFont val="B Nazanin"/>
        <charset val="178"/>
      </rPr>
      <t xml:space="preserve">. . . . . . . . . . . . . . . . . . . . </t>
    </r>
  </si>
  <si>
    <t>مانده طبق صورت حساب</t>
  </si>
  <si>
    <t xml:space="preserve">تائیدیه با صورت حساب بانک </t>
  </si>
  <si>
    <t>تائیدیه با دفاتر</t>
  </si>
  <si>
    <t>راکد</t>
  </si>
  <si>
    <t>مغایرت</t>
  </si>
  <si>
    <t xml:space="preserve"> صورت حساب   بانک  با دفاتر</t>
  </si>
  <si>
    <t>صورت حساب بانک با دفاتر</t>
  </si>
  <si>
    <t>P</t>
  </si>
  <si>
    <t>عدم مطابقت با روزنامه رسمی</t>
  </si>
  <si>
    <t xml:space="preserve">بررسی کننده: . . . . . . . . . . . . . . . . . . . . </t>
  </si>
  <si>
    <t>صورتحساب ارائه نشده</t>
  </si>
  <si>
    <t>معادل ریالی</t>
  </si>
  <si>
    <t>ارزي</t>
  </si>
  <si>
    <t>ريالي</t>
  </si>
  <si>
    <t>صورت حساب واصل نشده</t>
  </si>
  <si>
    <t>صورت حساب بانك</t>
  </si>
  <si>
    <t>تجارت _ مركزي خرمدره _ ايران - 30672</t>
  </si>
  <si>
    <t>تجارت _ مركزي خرمدره _ ايران - 1718046285</t>
  </si>
  <si>
    <t>تفصيلي 1</t>
  </si>
  <si>
    <t>صادرات _ مينو _ خرم دره - 0114502472006</t>
  </si>
  <si>
    <t>صادرات _ سپهر خرمدره _ خرمدره - 304291739000</t>
  </si>
  <si>
    <t>صادرات _ مينو _ خرم دره - 0111430908009</t>
  </si>
  <si>
    <t>صادرات _ سپهر خرمدره _ خرمدره - 100776247005</t>
  </si>
  <si>
    <t>صادرات _ ابهر _ ايران - 0210802199010</t>
  </si>
  <si>
    <t xml:space="preserve">صادرات _ مينو _ خرم دره - 0211438131007 </t>
  </si>
  <si>
    <t>صادرات _ شهاب خودرو _ ايران - 0115168842009</t>
  </si>
  <si>
    <t>توسعه صادرات _ زنجان _ خرمدره - 0100019662007</t>
  </si>
  <si>
    <t>دي _ نياوران _ تهران - 104893231001</t>
  </si>
  <si>
    <t>اقتصاد نوين _ صنعتگران ايران خودرو _ تهران - 2142882288221</t>
  </si>
  <si>
    <t>اقتصاد نوين _ صنعتگران  _ تهران - 2144882288221</t>
  </si>
  <si>
    <t>اقتصاد نوين _ صنعتگران  _ تهران - 214708882288221</t>
  </si>
  <si>
    <t>اقتصاد نوين _ صنعتگران  _ تهران - 214751882288221</t>
  </si>
  <si>
    <t>اقتصاد نوين _ صنعتگران ايران خودور _ تهران - 214850882288221</t>
  </si>
  <si>
    <t>ملت _ قرني _ تهران - 6668833640</t>
  </si>
  <si>
    <t>ملت _ خرمدره _ خرم دره - 9377855002</t>
  </si>
  <si>
    <t>قرض الحسنه مهر ايران _ شعبه اميرکبير _ تهران - 30211192529851</t>
  </si>
  <si>
    <t>رسالت _ بانکداري اجتماعي _ تهران - 1029474762</t>
  </si>
  <si>
    <t>کشاورزي _ خرم دره _ ايران - 935735818</t>
  </si>
  <si>
    <t>کشاورزي _ خرم دره _ ايران - 935735669</t>
  </si>
  <si>
    <t>ملي _ خرمدره _ ايران - 0110177259007</t>
  </si>
  <si>
    <t>صنعت و معدن _ زنجان _ بزنجان  - 0103876949001</t>
  </si>
  <si>
    <t>سپه _ انقلاب _ ايران - 50301104701</t>
  </si>
  <si>
    <t xml:space="preserve">جمع بانک ریالی </t>
  </si>
  <si>
    <t>نام صاحبكار: شرکت مینو (سهامی عام)</t>
  </si>
  <si>
    <t>سال مورد رسيدگي: 1400/12/29</t>
  </si>
  <si>
    <t>تاریخ تهیه: اردیبهشت ماه 1400</t>
  </si>
  <si>
    <t xml:space="preserve">عطف تاییدیه </t>
  </si>
  <si>
    <t>تجارت _ مرکزي خرمدره _ خرمدره - 1718353072</t>
  </si>
  <si>
    <t>صادرات _ شهاب خودرو _ ايران - 0213884922004</t>
  </si>
  <si>
    <t>صادرات _ مينو _ خرمدره - 205272271007</t>
  </si>
  <si>
    <t>صادرات _ شهاب خودرو _ ايران - 0213884932009</t>
  </si>
  <si>
    <t>دي _ نياوران _ تهران - 0205584458009</t>
  </si>
  <si>
    <t>دي _ نياوران _ تهران - 0204937692000</t>
  </si>
  <si>
    <t>اقتصاد نوين _ صنعتگران  _ تهران - 214581882288221</t>
  </si>
  <si>
    <t>اقتصاد نوين _ صنعتگران  _ تهران - 214708882288222</t>
  </si>
  <si>
    <t>ملت _ قرني _ تهران - 66697352/22</t>
  </si>
  <si>
    <t>ملت _ خرمدره _ خرم دره - 9377860636</t>
  </si>
  <si>
    <t>ملت _ سپهبد قرني _ ايران - 5678465441</t>
  </si>
  <si>
    <t>بانك رسالت _ شعبه اسکان تهران _ تهران - 1029474761</t>
  </si>
  <si>
    <t>ملي _ ايران خودرو _ تهران - 0215359506005</t>
  </si>
  <si>
    <t xml:space="preserve">سپه _ انقلاب _ ايران - 50301103003 </t>
  </si>
  <si>
    <t xml:space="preserve">سپرده کوتاه مدت </t>
  </si>
  <si>
    <t xml:space="preserve">بانک های جاری </t>
  </si>
  <si>
    <t>اقتصاد نوين _ صنعتگران  _ تهران - 214750882288221</t>
  </si>
  <si>
    <t>ملي _ فردوسي _ تهران - 436</t>
  </si>
  <si>
    <t>تجارت _ امام خميني _ خرمدره - 1720131036</t>
  </si>
  <si>
    <t>تجارت _ مرکزي خرمدره _ خرم دره - 30672</t>
  </si>
  <si>
    <t>ملت _ قرني _ تهران - 4842398963</t>
  </si>
  <si>
    <t>ملت _ سپهبد قرني _ ايران - 4582658614</t>
  </si>
  <si>
    <t>بانک های ارزی</t>
  </si>
  <si>
    <t xml:space="preserve">تهيه كننده: میرزایی </t>
  </si>
  <si>
    <t>تاریخ تهیه:اردیبهشت ماه 1400</t>
  </si>
  <si>
    <t>4762/2</t>
  </si>
  <si>
    <t>شرکت مدرن تجارت اسپرلوس (سهامی خاص)</t>
  </si>
  <si>
    <t>تاریخ تهیه :</t>
  </si>
  <si>
    <t>اردیبهشت 1400</t>
  </si>
  <si>
    <t>کاربرگ اصلی تاییدیه ها</t>
  </si>
  <si>
    <t xml:space="preserve">تهیه کننده : </t>
  </si>
  <si>
    <t xml:space="preserve">میرزایی </t>
  </si>
  <si>
    <t>سال مالی منتهی 29 اسفند ماه 1400</t>
  </si>
  <si>
    <t xml:space="preserve">تایید کننده :           </t>
  </si>
  <si>
    <t>آقای میرحسینی</t>
  </si>
  <si>
    <t>شرح حساب</t>
  </si>
  <si>
    <t>مانده طبق تاییدیه</t>
  </si>
  <si>
    <t>بلاجواب</t>
  </si>
  <si>
    <t>بانک ها</t>
  </si>
  <si>
    <t>بدهکاران</t>
  </si>
  <si>
    <t>بستانکاران</t>
  </si>
  <si>
    <t xml:space="preserve">شرکت های گروه </t>
  </si>
  <si>
    <t xml:space="preserve">توسعه فروشگاه های زنجیره ای پیوند </t>
  </si>
  <si>
    <t xml:space="preserve">سرمایه گذاری </t>
  </si>
  <si>
    <t>شرکت بازرگانی التعادل (ارزی ، دلاری)</t>
  </si>
  <si>
    <t>شرکت تولیدی و بسته بندی پاکدیده</t>
  </si>
  <si>
    <t xml:space="preserve">صنایع چوب و کاغذ مازندران </t>
  </si>
  <si>
    <t xml:space="preserve">پرنیخ سازان </t>
  </si>
  <si>
    <t>شرکت قطعات ماهان صنعت پارس</t>
  </si>
  <si>
    <t xml:space="preserve">شرکت المیر </t>
  </si>
  <si>
    <t xml:space="preserve">شرکت نگین گلستان - فرش اسپادانا </t>
  </si>
  <si>
    <t xml:space="preserve">صندوق سرمایه گذاری بازرگانی </t>
  </si>
  <si>
    <t>شرکت مادر تخصصی بازرگانی دولتی ایران</t>
  </si>
  <si>
    <t xml:space="preserve">شرکت بازرگانی پارس گستر </t>
  </si>
  <si>
    <t>شرکت اریکه صنعت ایلیا</t>
  </si>
  <si>
    <t>کارگزاری تدبیر گرسرمایه</t>
  </si>
  <si>
    <t xml:space="preserve">شرکت رهاورد سازندگی آزادگان </t>
  </si>
  <si>
    <t xml:space="preserve">شرکت خاورکارتن هشتگرد </t>
  </si>
  <si>
    <t>شرکت سپهر کارتن البرز</t>
  </si>
  <si>
    <t>شرکت رز پلاستیک کار</t>
  </si>
  <si>
    <t xml:space="preserve">موسسه فرهنگی هنری پیام آزادگان </t>
  </si>
  <si>
    <t xml:space="preserve">پلات شرکت </t>
  </si>
  <si>
    <t>تهران شرکت گندم کوب</t>
  </si>
  <si>
    <t>شرکت شایان آویژه</t>
  </si>
  <si>
    <t xml:space="preserve">شرکت صفر تا صد تجارت ایرانیان </t>
  </si>
  <si>
    <t>صنایع غذایی سالم پوداران سپاهان</t>
  </si>
  <si>
    <t xml:space="preserve">شرکت فراورده های غذایی بینا رزن </t>
  </si>
  <si>
    <t>شرکت سارنگ تجارت بین الملل</t>
  </si>
  <si>
    <t xml:space="preserve">کیمیا ساز شرکت </t>
  </si>
  <si>
    <t xml:space="preserve">شرکت صنایع غذایی مینو کاسپین </t>
  </si>
  <si>
    <t xml:space="preserve">شرکت زرین لبن پارس </t>
  </si>
  <si>
    <t xml:space="preserve">پرشین کارتن آریان </t>
  </si>
  <si>
    <t xml:space="preserve">شرکت روبرته سیرجان </t>
  </si>
  <si>
    <t xml:space="preserve">شرکت چاپ اختر شمال </t>
  </si>
  <si>
    <t>new eta هند</t>
  </si>
  <si>
    <t xml:space="preserve">شرکت قاسم ایران </t>
  </si>
  <si>
    <t>صنعتی پارس مینو</t>
  </si>
  <si>
    <t xml:space="preserve">شرکت مینو شرق </t>
  </si>
  <si>
    <t>شرکت صادراتی پرسوئیس</t>
  </si>
  <si>
    <t>شرکت شوکوپارس</t>
  </si>
  <si>
    <t xml:space="preserve">صنایع چاپ و بسته بندی تندیس مینو </t>
  </si>
  <si>
    <t xml:space="preserve">شرکت کشت وصنعت ماریان </t>
  </si>
  <si>
    <t>شرکت دارویی آرایشی بهداشتی مینو</t>
  </si>
  <si>
    <t>شرکت غذایی مینو فارس</t>
  </si>
  <si>
    <t xml:space="preserve">آب معدنی رباط زاگرس </t>
  </si>
  <si>
    <t>سرمایه گذاری</t>
  </si>
  <si>
    <t xml:space="preserve">شرکت خودکفایی آزادگان </t>
  </si>
  <si>
    <t>توضیحات</t>
  </si>
  <si>
    <t>اسناد پرداختی خود را اعلام ننموده</t>
  </si>
  <si>
    <t xml:space="preserve">جمع کل </t>
  </si>
  <si>
    <t>بررسی کننده:</t>
  </si>
  <si>
    <t xml:space="preserve">آقای میر حسینی </t>
  </si>
  <si>
    <t>شرکت سهامی عام صنعتی مینو</t>
  </si>
  <si>
    <t xml:space="preserve">کاربرگ تایدیه و صورت تطبیق شرکت های گروه </t>
  </si>
  <si>
    <t xml:space="preserve">تاییدیه شرکت های وابسته </t>
  </si>
  <si>
    <t xml:space="preserve">شرکت های وابسته </t>
  </si>
  <si>
    <t>کاربرگ تایدیه بستانکاران و اشخاص وابسته</t>
  </si>
  <si>
    <t>6701</t>
  </si>
  <si>
    <t>6702</t>
  </si>
  <si>
    <t>6703</t>
  </si>
  <si>
    <t>6704</t>
  </si>
  <si>
    <t>6705</t>
  </si>
  <si>
    <t>6702/1</t>
  </si>
  <si>
    <t>6703/1</t>
  </si>
  <si>
    <t>6703/2</t>
  </si>
  <si>
    <t>6703/3</t>
  </si>
  <si>
    <t>6703/4</t>
  </si>
  <si>
    <t>6703/5</t>
  </si>
  <si>
    <t>6703/6</t>
  </si>
  <si>
    <t>6703/7</t>
  </si>
  <si>
    <t>6703/8</t>
  </si>
  <si>
    <t>6703/9</t>
  </si>
  <si>
    <t>6703/10</t>
  </si>
  <si>
    <t>6703/11</t>
  </si>
  <si>
    <t>6703/12</t>
  </si>
  <si>
    <t>6704/1</t>
  </si>
  <si>
    <t>6704/2</t>
  </si>
  <si>
    <t>6704/3</t>
  </si>
  <si>
    <t>6704/4</t>
  </si>
  <si>
    <t>6704/5</t>
  </si>
  <si>
    <t>6704/6</t>
  </si>
  <si>
    <t>6704/7</t>
  </si>
  <si>
    <t>6704/8</t>
  </si>
  <si>
    <t>6704/9</t>
  </si>
  <si>
    <t>6704/10</t>
  </si>
  <si>
    <t>6704/11</t>
  </si>
  <si>
    <t>6704/12</t>
  </si>
  <si>
    <t>6704/13</t>
  </si>
  <si>
    <t>6704/14</t>
  </si>
  <si>
    <t>6704/15</t>
  </si>
  <si>
    <t>6704/16</t>
  </si>
  <si>
    <t>6704/17</t>
  </si>
  <si>
    <t>6704/18</t>
  </si>
  <si>
    <t>6704/19</t>
  </si>
  <si>
    <t>6704/20</t>
  </si>
  <si>
    <t>6704/21</t>
  </si>
  <si>
    <t>6705/1</t>
  </si>
  <si>
    <t>6705/2</t>
  </si>
  <si>
    <t>6705/3</t>
  </si>
  <si>
    <t>6705/4</t>
  </si>
  <si>
    <t>6705/5</t>
  </si>
  <si>
    <t>6705/6</t>
  </si>
  <si>
    <t>6705/7</t>
  </si>
  <si>
    <t>6705/8</t>
  </si>
  <si>
    <t>6705/9</t>
  </si>
  <si>
    <t>6705/10</t>
  </si>
  <si>
    <t>شرکت یادمان بردیا ( سام خاص )</t>
  </si>
  <si>
    <t>سال مورد رسيدگي: 1401/12/29</t>
  </si>
  <si>
    <t xml:space="preserve">طبق روزنامه رسمی </t>
  </si>
  <si>
    <t xml:space="preserve">مغایرت با روزنامه رسمی </t>
  </si>
  <si>
    <t>تهيه كننده: ایروانی</t>
  </si>
  <si>
    <t>تاریخ تهیه: تیر 1402</t>
  </si>
  <si>
    <t xml:space="preserve">بررسی کننده:  آقای میر حسینی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</si>
</sst>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#,##0_ ;[Red]\-#,##0\ "/>
    <numFmt numFmtId="167" formatCode="0.0"/>
    <numFmt numFmtId="168" formatCode="#,##0_-;\(#,###\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B Nazanin"/>
      <charset val="178"/>
    </font>
    <font>
      <b/>
      <sz val="11"/>
      <name val="B Nazanin"/>
      <charset val="178"/>
    </font>
    <font>
      <sz val="14"/>
      <name val="B Nazanin"/>
      <charset val="178"/>
    </font>
    <font>
      <b/>
      <sz val="16"/>
      <name val="B Nazanin"/>
      <charset val="178"/>
    </font>
    <font>
      <sz val="12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b/>
      <sz val="12"/>
      <name val="B Nazanin"/>
      <charset val="178"/>
    </font>
    <font>
      <b/>
      <sz val="11"/>
      <color theme="1"/>
      <name val="B Nazanin"/>
      <charset val="178"/>
    </font>
    <font>
      <sz val="11"/>
      <name val="B Nazanin"/>
      <charset val="178"/>
    </font>
    <font>
      <b/>
      <sz val="18"/>
      <name val="B Nazanin"/>
      <charset val="178"/>
    </font>
    <font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20"/>
      <name val="B Nazanin"/>
      <charset val="178"/>
    </font>
    <font>
      <sz val="12"/>
      <color indexed="8"/>
      <name val="B Nazanin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1"/>
      <color indexed="8"/>
      <name val="B Nazanin"/>
      <charset val="178"/>
    </font>
    <font>
      <sz val="11"/>
      <color theme="1"/>
      <name val="B Nazanin"/>
      <charset val="178"/>
    </font>
    <font>
      <sz val="14"/>
      <color theme="1"/>
      <name val="B Nazanin"/>
      <charset val="178"/>
    </font>
    <font>
      <sz val="16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1" applyFont="1" applyAlignment="1">
      <alignment horizontal="center" vertical="center" readingOrder="2"/>
    </xf>
    <xf numFmtId="0" fontId="4" fillId="3" borderId="3" xfId="1" applyFont="1" applyFill="1" applyBorder="1" applyAlignment="1">
      <alignment horizontal="center" vertical="center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shrinkToFit="1"/>
    </xf>
    <xf numFmtId="3" fontId="10" fillId="3" borderId="3" xfId="1" applyNumberFormat="1" applyFont="1" applyFill="1" applyBorder="1" applyAlignment="1">
      <alignment horizontal="center" vertical="center" wrapText="1" readingOrder="2"/>
    </xf>
    <xf numFmtId="0" fontId="10" fillId="3" borderId="3" xfId="1" applyFont="1" applyFill="1" applyBorder="1" applyAlignment="1">
      <alignment vertical="center" wrapText="1" readingOrder="2"/>
    </xf>
    <xf numFmtId="37" fontId="10" fillId="3" borderId="3" xfId="1" applyNumberFormat="1" applyFont="1" applyFill="1" applyBorder="1" applyAlignment="1">
      <alignment horizontal="center" vertical="center" readingOrder="2"/>
    </xf>
    <xf numFmtId="0" fontId="4" fillId="0" borderId="3" xfId="1" applyFont="1" applyFill="1" applyBorder="1" applyAlignment="1">
      <alignment horizontal="center" vertical="center" readingOrder="2"/>
    </xf>
    <xf numFmtId="37" fontId="4" fillId="3" borderId="3" xfId="1" applyNumberFormat="1" applyFont="1" applyFill="1" applyBorder="1" applyAlignment="1">
      <alignment horizontal="center" vertical="center" readingOrder="2"/>
    </xf>
    <xf numFmtId="165" fontId="4" fillId="3" borderId="3" xfId="2" applyNumberFormat="1" applyFont="1" applyFill="1" applyBorder="1" applyAlignment="1">
      <alignment horizontal="center" vertical="center" readingOrder="2"/>
    </xf>
    <xf numFmtId="0" fontId="4" fillId="0" borderId="3" xfId="1" applyFont="1" applyBorder="1" applyAlignment="1">
      <alignment horizontal="center" vertical="center" readingOrder="2"/>
    </xf>
    <xf numFmtId="0" fontId="3" fillId="2" borderId="0" xfId="1" applyFont="1" applyFill="1" applyBorder="1" applyAlignment="1">
      <alignment horizontal="center" vertical="center" readingOrder="2"/>
    </xf>
    <xf numFmtId="0" fontId="9" fillId="2" borderId="0" xfId="0" applyFont="1" applyFill="1" applyBorder="1" applyAlignment="1">
      <alignment horizontal="center" vertical="center" readingOrder="2"/>
    </xf>
    <xf numFmtId="0" fontId="4" fillId="2" borderId="0" xfId="0" applyFont="1" applyFill="1" applyBorder="1" applyAlignment="1">
      <alignment horizontal="center" vertical="center" readingOrder="2"/>
    </xf>
    <xf numFmtId="165" fontId="4" fillId="2" borderId="0" xfId="2" applyNumberFormat="1" applyFont="1" applyFill="1" applyBorder="1" applyAlignment="1">
      <alignment horizontal="center" vertical="center" readingOrder="2"/>
    </xf>
    <xf numFmtId="0" fontId="3" fillId="0" borderId="0" xfId="1" applyFont="1" applyBorder="1" applyAlignment="1">
      <alignment vertical="center" readingOrder="2"/>
    </xf>
    <xf numFmtId="166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readingOrder="2"/>
    </xf>
    <xf numFmtId="3" fontId="3" fillId="0" borderId="0" xfId="1" applyNumberFormat="1" applyFont="1" applyBorder="1" applyAlignment="1">
      <alignment horizontal="center" vertical="center" readingOrder="2"/>
    </xf>
    <xf numFmtId="37" fontId="3" fillId="0" borderId="0" xfId="1" applyNumberFormat="1" applyFont="1" applyBorder="1" applyAlignment="1">
      <alignment horizontal="center" vertical="center" readingOrder="2"/>
    </xf>
    <xf numFmtId="165" fontId="3" fillId="0" borderId="0" xfId="2" applyNumberFormat="1" applyFont="1" applyBorder="1" applyAlignment="1">
      <alignment horizontal="center" vertical="center" readingOrder="2"/>
    </xf>
    <xf numFmtId="3" fontId="3" fillId="0" borderId="0" xfId="1" applyNumberFormat="1" applyFont="1" applyBorder="1" applyAlignment="1">
      <alignment vertical="center" readingOrder="2"/>
    </xf>
    <xf numFmtId="0" fontId="10" fillId="0" borderId="0" xfId="1" applyFont="1" applyBorder="1" applyAlignment="1">
      <alignment vertical="center" readingOrder="2"/>
    </xf>
    <xf numFmtId="0" fontId="8" fillId="0" borderId="0" xfId="1" applyFont="1" applyBorder="1" applyAlignment="1">
      <alignment vertical="center" readingOrder="2"/>
    </xf>
    <xf numFmtId="0" fontId="9" fillId="2" borderId="0" xfId="0" applyFont="1" applyFill="1" applyBorder="1" applyAlignment="1">
      <alignment horizontal="center" vertical="center" wrapText="1" readingOrder="2"/>
    </xf>
    <xf numFmtId="0" fontId="9" fillId="2" borderId="0" xfId="0" applyFont="1" applyFill="1" applyBorder="1" applyAlignment="1">
      <alignment vertical="center" wrapText="1" readingOrder="2"/>
    </xf>
    <xf numFmtId="165" fontId="10" fillId="3" borderId="3" xfId="2" applyNumberFormat="1" applyFont="1" applyFill="1" applyBorder="1" applyAlignment="1">
      <alignment horizontal="center" vertical="center" wrapText="1" readingOrder="2"/>
    </xf>
    <xf numFmtId="37" fontId="10" fillId="3" borderId="3" xfId="1" applyNumberFormat="1" applyFont="1" applyFill="1" applyBorder="1" applyAlignment="1">
      <alignment horizontal="center" vertical="center" wrapText="1" readingOrder="2"/>
    </xf>
    <xf numFmtId="37" fontId="5" fillId="0" borderId="3" xfId="0" applyNumberFormat="1" applyFont="1" applyFill="1" applyBorder="1" applyAlignment="1">
      <alignment horizontal="center" vertical="center" shrinkToFit="1"/>
    </xf>
    <xf numFmtId="37" fontId="5" fillId="0" borderId="0" xfId="0" applyNumberFormat="1" applyFont="1" applyFill="1" applyBorder="1" applyAlignment="1">
      <alignment horizontal="center" vertical="center" shrinkToFit="1"/>
    </xf>
    <xf numFmtId="37" fontId="5" fillId="0" borderId="0" xfId="0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 readingOrder="2"/>
    </xf>
    <xf numFmtId="166" fontId="5" fillId="0" borderId="0" xfId="0" applyNumberFormat="1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/>
    </xf>
    <xf numFmtId="0" fontId="14" fillId="0" borderId="0" xfId="0" applyFont="1"/>
    <xf numFmtId="0" fontId="3" fillId="0" borderId="0" xfId="1" applyFont="1" applyFill="1" applyBorder="1" applyAlignment="1">
      <alignment vertical="center" readingOrder="2"/>
    </xf>
    <xf numFmtId="0" fontId="3" fillId="0" borderId="0" xfId="1" applyFont="1" applyFill="1" applyBorder="1" applyAlignment="1">
      <alignment horizontal="center" vertical="center" readingOrder="2"/>
    </xf>
    <xf numFmtId="3" fontId="3" fillId="0" borderId="0" xfId="1" applyNumberFormat="1" applyFont="1" applyFill="1" applyBorder="1" applyAlignment="1">
      <alignment horizontal="center" vertical="center" readingOrder="2"/>
    </xf>
    <xf numFmtId="37" fontId="3" fillId="0" borderId="0" xfId="1" applyNumberFormat="1" applyFont="1" applyFill="1" applyBorder="1" applyAlignment="1">
      <alignment horizontal="center" vertical="center" readingOrder="2"/>
    </xf>
    <xf numFmtId="165" fontId="3" fillId="0" borderId="0" xfId="2" applyNumberFormat="1" applyFont="1" applyFill="1" applyBorder="1" applyAlignment="1">
      <alignment horizontal="center" vertical="center" readingOrder="2"/>
    </xf>
    <xf numFmtId="3" fontId="3" fillId="0" borderId="0" xfId="1" applyNumberFormat="1" applyFont="1" applyFill="1" applyBorder="1" applyAlignment="1">
      <alignment vertical="center" readingOrder="2"/>
    </xf>
    <xf numFmtId="0" fontId="4" fillId="3" borderId="12" xfId="1" applyFont="1" applyFill="1" applyBorder="1" applyAlignment="1">
      <alignment horizontal="center" vertical="center" readingOrder="2"/>
    </xf>
    <xf numFmtId="37" fontId="10" fillId="3" borderId="16" xfId="1" applyNumberFormat="1" applyFont="1" applyFill="1" applyBorder="1" applyAlignment="1">
      <alignment horizontal="center" vertical="center" wrapText="1" readingOrder="2"/>
    </xf>
    <xf numFmtId="3" fontId="5" fillId="0" borderId="23" xfId="0" applyNumberFormat="1" applyFont="1" applyFill="1" applyBorder="1" applyAlignment="1">
      <alignment horizontal="center" vertical="center" shrinkToFit="1"/>
    </xf>
    <xf numFmtId="37" fontId="5" fillId="0" borderId="12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10" fillId="3" borderId="16" xfId="1" applyFont="1" applyFill="1" applyBorder="1" applyAlignment="1">
      <alignment horizontal="center" vertical="center" wrapText="1" readingOrder="2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3" fillId="0" borderId="0" xfId="1" applyFont="1" applyAlignment="1">
      <alignment horizontal="right" vertical="center" readingOrder="2"/>
    </xf>
    <xf numFmtId="0" fontId="4" fillId="3" borderId="3" xfId="1" applyFont="1" applyFill="1" applyBorder="1" applyAlignment="1">
      <alignment horizontal="right" vertical="center" readingOrder="2"/>
    </xf>
    <xf numFmtId="37" fontId="10" fillId="0" borderId="3" xfId="0" applyNumberFormat="1" applyFont="1" applyFill="1" applyBorder="1" applyAlignment="1">
      <alignment horizontal="center" vertical="center" wrapText="1" shrinkToFit="1"/>
    </xf>
    <xf numFmtId="0" fontId="10" fillId="0" borderId="0" xfId="1" applyFont="1" applyAlignment="1">
      <alignment vertical="center" readingOrder="2"/>
    </xf>
    <xf numFmtId="0" fontId="4" fillId="0" borderId="20" xfId="1" applyFont="1" applyBorder="1" applyAlignment="1">
      <alignment vertical="center" readingOrder="2"/>
    </xf>
    <xf numFmtId="3" fontId="4" fillId="3" borderId="12" xfId="1" applyNumberFormat="1" applyFont="1" applyFill="1" applyBorder="1" applyAlignment="1">
      <alignment horizontal="center" vertical="center" readingOrder="2"/>
    </xf>
    <xf numFmtId="165" fontId="4" fillId="3" borderId="12" xfId="2" applyNumberFormat="1" applyFont="1" applyFill="1" applyBorder="1" applyAlignment="1">
      <alignment horizontal="center" vertical="center" readingOrder="2"/>
    </xf>
    <xf numFmtId="37" fontId="4" fillId="3" borderId="12" xfId="1" applyNumberFormat="1" applyFont="1" applyFill="1" applyBorder="1" applyAlignment="1">
      <alignment horizontal="center" vertical="center" readingOrder="2"/>
    </xf>
    <xf numFmtId="0" fontId="3" fillId="0" borderId="0" xfId="1" applyFont="1" applyAlignment="1">
      <alignment vertical="center" readingOrder="2"/>
    </xf>
    <xf numFmtId="0" fontId="4" fillId="0" borderId="5" xfId="1" applyFont="1" applyBorder="1" applyAlignment="1">
      <alignment vertical="center" readingOrder="2"/>
    </xf>
    <xf numFmtId="3" fontId="4" fillId="3" borderId="32" xfId="1" applyNumberFormat="1" applyFont="1" applyFill="1" applyBorder="1" applyAlignment="1">
      <alignment horizontal="center" vertical="center" readingOrder="2"/>
    </xf>
    <xf numFmtId="3" fontId="4" fillId="3" borderId="4" xfId="1" applyNumberFormat="1" applyFont="1" applyFill="1" applyBorder="1" applyAlignment="1">
      <alignment horizontal="center" vertical="center" readingOrder="2"/>
    </xf>
    <xf numFmtId="165" fontId="3" fillId="0" borderId="0" xfId="2" applyNumberFormat="1" applyFont="1" applyAlignment="1">
      <alignment horizontal="center" vertical="center" readingOrder="2"/>
    </xf>
    <xf numFmtId="37" fontId="3" fillId="0" borderId="0" xfId="1" applyNumberFormat="1" applyFont="1" applyAlignment="1">
      <alignment horizontal="center" vertical="center" readingOrder="2"/>
    </xf>
    <xf numFmtId="0" fontId="5" fillId="0" borderId="21" xfId="0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right" vertical="center" shrinkToFit="1"/>
    </xf>
    <xf numFmtId="3" fontId="5" fillId="0" borderId="24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/>
    </xf>
    <xf numFmtId="0" fontId="10" fillId="3" borderId="27" xfId="1" applyFont="1" applyFill="1" applyBorder="1" applyAlignment="1">
      <alignment horizontal="center" vertical="center" wrapText="1" readingOrder="2"/>
    </xf>
    <xf numFmtId="0" fontId="10" fillId="3" borderId="3" xfId="1" applyFont="1" applyFill="1" applyBorder="1" applyAlignment="1">
      <alignment horizontal="center" vertical="center" wrapText="1" readingOrder="2"/>
    </xf>
    <xf numFmtId="3" fontId="4" fillId="3" borderId="3" xfId="1" applyNumberFormat="1" applyFont="1" applyFill="1" applyBorder="1" applyAlignment="1">
      <alignment horizontal="center" vertical="center" readingOrder="2"/>
    </xf>
    <xf numFmtId="165" fontId="14" fillId="0" borderId="0" xfId="2" applyNumberFormat="1" applyFont="1"/>
    <xf numFmtId="0" fontId="17" fillId="4" borderId="0" xfId="0" applyNumberFormat="1" applyFont="1" applyFill="1" applyBorder="1" applyAlignment="1" applyProtection="1"/>
    <xf numFmtId="165" fontId="14" fillId="4" borderId="0" xfId="2" applyNumberFormat="1" applyFont="1" applyFill="1"/>
    <xf numFmtId="165" fontId="17" fillId="4" borderId="0" xfId="2" applyNumberFormat="1" applyFont="1" applyFill="1" applyBorder="1" applyAlignment="1" applyProtection="1"/>
    <xf numFmtId="1" fontId="17" fillId="4" borderId="0" xfId="2" applyNumberFormat="1" applyFont="1" applyFill="1" applyBorder="1" applyAlignment="1" applyProtection="1">
      <alignment horizontal="center" vertical="center"/>
    </xf>
    <xf numFmtId="0" fontId="14" fillId="0" borderId="10" xfId="0" applyFont="1" applyBorder="1"/>
    <xf numFmtId="165" fontId="15" fillId="0" borderId="40" xfId="2" applyNumberFormat="1" applyFont="1" applyBorder="1"/>
    <xf numFmtId="165" fontId="18" fillId="0" borderId="40" xfId="2" applyNumberFormat="1" applyFont="1" applyBorder="1"/>
    <xf numFmtId="165" fontId="18" fillId="0" borderId="10" xfId="2" applyNumberFormat="1" applyFont="1" applyBorder="1"/>
    <xf numFmtId="0" fontId="19" fillId="4" borderId="0" xfId="0" applyNumberFormat="1" applyFont="1" applyFill="1" applyBorder="1" applyAlignment="1" applyProtection="1"/>
    <xf numFmtId="165" fontId="19" fillId="4" borderId="0" xfId="2" applyNumberFormat="1" applyFont="1" applyFill="1" applyBorder="1" applyAlignment="1" applyProtection="1"/>
    <xf numFmtId="0" fontId="10" fillId="4" borderId="13" xfId="1" applyFont="1" applyFill="1" applyBorder="1" applyAlignment="1">
      <alignment horizontal="center" vertical="center" readingOrder="2"/>
    </xf>
    <xf numFmtId="0" fontId="13" fillId="4" borderId="17" xfId="0" applyFont="1" applyFill="1" applyBorder="1" applyAlignment="1">
      <alignment horizontal="center" vertical="center" readingOrder="2"/>
    </xf>
    <xf numFmtId="0" fontId="10" fillId="4" borderId="17" xfId="0" applyFont="1" applyFill="1" applyBorder="1" applyAlignment="1">
      <alignment horizontal="center" vertical="center" readingOrder="2"/>
    </xf>
    <xf numFmtId="165" fontId="10" fillId="4" borderId="17" xfId="2" applyNumberFormat="1" applyFont="1" applyFill="1" applyBorder="1" applyAlignment="1">
      <alignment horizontal="center" vertical="center" readingOrder="2"/>
    </xf>
    <xf numFmtId="37" fontId="10" fillId="4" borderId="17" xfId="0" applyNumberFormat="1" applyFont="1" applyFill="1" applyBorder="1" applyAlignment="1">
      <alignment horizontal="center" vertical="center" readingOrder="2"/>
    </xf>
    <xf numFmtId="37" fontId="10" fillId="4" borderId="17" xfId="0" applyNumberFormat="1" applyFont="1" applyFill="1" applyBorder="1" applyAlignment="1">
      <alignment horizontal="center" vertical="center" shrinkToFit="1"/>
    </xf>
    <xf numFmtId="37" fontId="10" fillId="4" borderId="17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right" vertical="center"/>
    </xf>
    <xf numFmtId="0" fontId="10" fillId="0" borderId="0" xfId="1" applyFont="1" applyAlignment="1">
      <alignment horizontal="center" vertical="center" readingOrder="2"/>
    </xf>
    <xf numFmtId="0" fontId="10" fillId="4" borderId="0" xfId="0" applyFont="1" applyFill="1" applyBorder="1" applyAlignment="1">
      <alignment horizontal="center" vertical="center" wrapText="1" readingOrder="2"/>
    </xf>
    <xf numFmtId="165" fontId="10" fillId="4" borderId="0" xfId="2" applyNumberFormat="1" applyFont="1" applyFill="1" applyBorder="1" applyAlignment="1">
      <alignment horizontal="center" vertical="center" wrapText="1" readingOrder="2"/>
    </xf>
    <xf numFmtId="37" fontId="10" fillId="4" borderId="0" xfId="0" applyNumberFormat="1" applyFont="1" applyFill="1" applyBorder="1" applyAlignment="1">
      <alignment horizontal="center" vertical="center" wrapText="1" readingOrder="2"/>
    </xf>
    <xf numFmtId="37" fontId="10" fillId="4" borderId="0" xfId="0" applyNumberFormat="1" applyFont="1" applyFill="1" applyBorder="1" applyAlignment="1">
      <alignment horizontal="center" vertical="center" shrinkToFit="1"/>
    </xf>
    <xf numFmtId="37" fontId="10" fillId="4" borderId="0" xfId="0" applyNumberFormat="1" applyFont="1" applyFill="1" applyBorder="1" applyAlignment="1">
      <alignment horizontal="center" vertical="center"/>
    </xf>
    <xf numFmtId="0" fontId="10" fillId="4" borderId="18" xfId="1" applyFont="1" applyFill="1" applyBorder="1" applyAlignment="1">
      <alignment horizontal="center" vertical="center" readingOrder="2"/>
    </xf>
    <xf numFmtId="0" fontId="10" fillId="4" borderId="0" xfId="0" applyFont="1" applyFill="1" applyBorder="1" applyAlignment="1">
      <alignment horizontal="right" vertical="center" wrapText="1" readingOrder="2"/>
    </xf>
    <xf numFmtId="37" fontId="5" fillId="0" borderId="6" xfId="0" applyNumberFormat="1" applyFont="1" applyFill="1" applyBorder="1" applyAlignment="1">
      <alignment horizontal="center" vertical="center" shrinkToFit="1"/>
    </xf>
    <xf numFmtId="3" fontId="3" fillId="0" borderId="22" xfId="1" applyNumberFormat="1" applyFont="1" applyBorder="1" applyAlignment="1">
      <alignment horizontal="center" vertical="center" readingOrder="2"/>
    </xf>
    <xf numFmtId="3" fontId="3" fillId="3" borderId="23" xfId="1" applyNumberFormat="1" applyFont="1" applyFill="1" applyBorder="1" applyAlignment="1">
      <alignment horizontal="center" vertical="center" readingOrder="2"/>
    </xf>
    <xf numFmtId="3" fontId="3" fillId="3" borderId="39" xfId="1" applyNumberFormat="1" applyFont="1" applyFill="1" applyBorder="1" applyAlignment="1">
      <alignment horizontal="center" vertical="center" readingOrder="2"/>
    </xf>
    <xf numFmtId="3" fontId="3" fillId="3" borderId="23" xfId="2" applyNumberFormat="1" applyFont="1" applyFill="1" applyBorder="1" applyAlignment="1">
      <alignment horizontal="center" vertical="center" readingOrder="2"/>
    </xf>
    <xf numFmtId="165" fontId="3" fillId="3" borderId="23" xfId="2" applyNumberFormat="1" applyFont="1" applyFill="1" applyBorder="1" applyAlignment="1">
      <alignment horizontal="center" vertical="center" readingOrder="2"/>
    </xf>
    <xf numFmtId="0" fontId="15" fillId="0" borderId="12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4" fillId="3" borderId="12" xfId="1" applyNumberFormat="1" applyFont="1" applyFill="1" applyBorder="1" applyAlignment="1">
      <alignment horizontal="center" vertical="center" readingOrder="2"/>
    </xf>
    <xf numFmtId="0" fontId="9" fillId="3" borderId="12" xfId="1" applyFont="1" applyFill="1" applyBorder="1" applyAlignment="1">
      <alignment horizontal="center" vertical="center" readingOrder="2"/>
    </xf>
    <xf numFmtId="165" fontId="20" fillId="4" borderId="0" xfId="2" applyNumberFormat="1" applyFont="1" applyFill="1" applyBorder="1" applyAlignment="1" applyProtection="1"/>
    <xf numFmtId="0" fontId="7" fillId="3" borderId="23" xfId="2" applyNumberFormat="1" applyFont="1" applyFill="1" applyBorder="1" applyAlignment="1">
      <alignment horizontal="center" vertical="center" readingOrder="2"/>
    </xf>
    <xf numFmtId="3" fontId="7" fillId="3" borderId="23" xfId="2" applyNumberFormat="1" applyFont="1" applyFill="1" applyBorder="1" applyAlignment="1">
      <alignment horizontal="center" vertical="center" readingOrder="2"/>
    </xf>
    <xf numFmtId="3" fontId="7" fillId="3" borderId="29" xfId="2" applyNumberFormat="1" applyFont="1" applyFill="1" applyBorder="1" applyAlignment="1">
      <alignment horizontal="center" vertical="center" readingOrder="2"/>
    </xf>
    <xf numFmtId="0" fontId="14" fillId="0" borderId="23" xfId="0" applyNumberFormat="1" applyFont="1" applyBorder="1" applyAlignment="1">
      <alignment horizontal="center" vertical="center"/>
    </xf>
    <xf numFmtId="0" fontId="8" fillId="3" borderId="23" xfId="2" applyNumberFormat="1" applyFont="1" applyFill="1" applyBorder="1" applyAlignment="1">
      <alignment horizontal="center" vertical="center" readingOrder="2"/>
    </xf>
    <xf numFmtId="0" fontId="10" fillId="3" borderId="12" xfId="1" applyNumberFormat="1" applyFont="1" applyFill="1" applyBorder="1" applyAlignment="1">
      <alignment horizontal="center" vertical="center" readingOrder="2"/>
    </xf>
    <xf numFmtId="168" fontId="10" fillId="0" borderId="3" xfId="1" applyNumberFormat="1" applyFont="1" applyFill="1" applyBorder="1" applyAlignment="1">
      <alignment horizontal="center" vertical="center" readingOrder="2"/>
    </xf>
    <xf numFmtId="0" fontId="10" fillId="3" borderId="4" xfId="1" applyFont="1" applyFill="1" applyBorder="1" applyAlignment="1">
      <alignment horizontal="center" vertical="center" wrapText="1" readingOrder="2"/>
    </xf>
    <xf numFmtId="3" fontId="11" fillId="0" borderId="3" xfId="0" applyNumberFormat="1" applyFont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 readingOrder="2"/>
    </xf>
    <xf numFmtId="0" fontId="13" fillId="2" borderId="0" xfId="0" applyFont="1" applyFill="1" applyBorder="1" applyAlignment="1">
      <alignment vertical="center" wrapText="1" readingOrder="2"/>
    </xf>
    <xf numFmtId="3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3" fontId="14" fillId="0" borderId="43" xfId="0" applyNumberFormat="1" applyFont="1" applyBorder="1" applyAlignment="1">
      <alignment horizontal="center" vertical="center"/>
    </xf>
    <xf numFmtId="3" fontId="14" fillId="0" borderId="44" xfId="0" applyNumberFormat="1" applyFont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Border="1" applyAlignment="1">
      <alignment horizontal="right" vertical="center"/>
    </xf>
    <xf numFmtId="49" fontId="14" fillId="0" borderId="44" xfId="0" applyNumberFormat="1" applyFont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 readingOrder="2"/>
    </xf>
    <xf numFmtId="0" fontId="10" fillId="3" borderId="12" xfId="1" applyFont="1" applyFill="1" applyBorder="1" applyAlignment="1">
      <alignment horizontal="center" vertical="center" wrapText="1" readingOrder="2"/>
    </xf>
    <xf numFmtId="3" fontId="14" fillId="0" borderId="47" xfId="0" applyNumberFormat="1" applyFont="1" applyBorder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3" fontId="9" fillId="3" borderId="3" xfId="1" applyNumberFormat="1" applyFont="1" applyFill="1" applyBorder="1" applyAlignment="1">
      <alignment horizontal="center" vertical="center" readingOrder="2"/>
    </xf>
    <xf numFmtId="3" fontId="9" fillId="3" borderId="3" xfId="1" applyNumberFormat="1" applyFont="1" applyFill="1" applyBorder="1" applyAlignment="1">
      <alignment horizontal="center" vertical="center" readingOrder="2"/>
    </xf>
    <xf numFmtId="37" fontId="9" fillId="3" borderId="3" xfId="1" applyNumberFormat="1" applyFont="1" applyFill="1" applyBorder="1" applyAlignment="1">
      <alignment horizontal="center" vertical="center" readingOrder="2"/>
    </xf>
    <xf numFmtId="3" fontId="15" fillId="0" borderId="3" xfId="0" applyNumberFormat="1" applyFont="1" applyBorder="1" applyAlignment="1">
      <alignment horizontal="center" vertical="center"/>
    </xf>
    <xf numFmtId="37" fontId="9" fillId="2" borderId="10" xfId="0" applyNumberFormat="1" applyFont="1" applyFill="1" applyBorder="1" applyAlignment="1">
      <alignment vertical="center" wrapText="1" readingOrder="2"/>
    </xf>
    <xf numFmtId="3" fontId="4" fillId="3" borderId="3" xfId="1" applyNumberFormat="1" applyFont="1" applyFill="1" applyBorder="1" applyAlignment="1">
      <alignment vertical="center" readingOrder="2"/>
    </xf>
    <xf numFmtId="3" fontId="11" fillId="0" borderId="3" xfId="0" applyNumberFormat="1" applyFont="1" applyBorder="1" applyAlignment="1">
      <alignment vertical="center"/>
    </xf>
    <xf numFmtId="3" fontId="22" fillId="0" borderId="0" xfId="2" applyNumberFormat="1" applyFont="1" applyAlignment="1">
      <alignment horizontal="right" vertical="center"/>
    </xf>
    <xf numFmtId="3" fontId="22" fillId="0" borderId="0" xfId="2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1" fillId="0" borderId="0" xfId="2" applyNumberFormat="1" applyFont="1" applyAlignment="1">
      <alignment horizontal="center" vertical="center"/>
    </xf>
    <xf numFmtId="3" fontId="21" fillId="0" borderId="42" xfId="0" applyNumberFormat="1" applyFont="1" applyBorder="1" applyAlignment="1">
      <alignment horizontal="center" vertical="center"/>
    </xf>
    <xf numFmtId="49" fontId="22" fillId="0" borderId="51" xfId="0" quotePrefix="1" applyNumberFormat="1" applyFont="1" applyFill="1" applyBorder="1" applyAlignment="1">
      <alignment horizontal="center" vertical="center"/>
    </xf>
    <xf numFmtId="49" fontId="18" fillId="0" borderId="51" xfId="0" quotePrefix="1" applyNumberFormat="1" applyFont="1" applyFill="1" applyBorder="1" applyAlignment="1">
      <alignment horizontal="center" vertical="center"/>
    </xf>
    <xf numFmtId="3" fontId="21" fillId="0" borderId="52" xfId="0" applyNumberFormat="1" applyFont="1" applyBorder="1" applyAlignment="1">
      <alignment horizontal="center" vertical="center"/>
    </xf>
    <xf numFmtId="49" fontId="22" fillId="0" borderId="53" xfId="0" quotePrefix="1" applyNumberFormat="1" applyFont="1" applyFill="1" applyBorder="1" applyAlignment="1">
      <alignment horizontal="center" vertical="center"/>
    </xf>
    <xf numFmtId="3" fontId="21" fillId="0" borderId="3" xfId="2" applyNumberFormat="1" applyFont="1" applyBorder="1" applyAlignment="1">
      <alignment horizontal="center" vertical="center"/>
    </xf>
    <xf numFmtId="49" fontId="22" fillId="0" borderId="0" xfId="0" quotePrefix="1" applyNumberFormat="1" applyFont="1" applyFill="1" applyBorder="1" applyAlignment="1">
      <alignment horizontal="center" vertical="center"/>
    </xf>
    <xf numFmtId="165" fontId="18" fillId="0" borderId="54" xfId="2" applyNumberFormat="1" applyFont="1" applyBorder="1" applyAlignment="1">
      <alignment horizontal="center" vertical="center"/>
    </xf>
    <xf numFmtId="1" fontId="18" fillId="0" borderId="54" xfId="2" applyNumberFormat="1" applyFont="1" applyBorder="1" applyAlignment="1">
      <alignment horizontal="center" vertical="center"/>
    </xf>
    <xf numFmtId="165" fontId="18" fillId="0" borderId="3" xfId="2" applyNumberFormat="1" applyFont="1" applyBorder="1"/>
    <xf numFmtId="1" fontId="18" fillId="0" borderId="3" xfId="2" applyNumberFormat="1" applyFont="1" applyBorder="1" applyAlignment="1">
      <alignment horizontal="center" vertical="center"/>
    </xf>
    <xf numFmtId="0" fontId="14" fillId="0" borderId="48" xfId="0" applyNumberFormat="1" applyFont="1" applyBorder="1" applyAlignment="1">
      <alignment horizontal="center" vertical="center"/>
    </xf>
    <xf numFmtId="0" fontId="9" fillId="0" borderId="0" xfId="1" applyFont="1" applyBorder="1" applyAlignment="1">
      <alignment vertical="center" readingOrder="2"/>
    </xf>
    <xf numFmtId="3" fontId="9" fillId="3" borderId="23" xfId="1" applyNumberFormat="1" applyFont="1" applyFill="1" applyBorder="1" applyAlignment="1">
      <alignment horizontal="center" vertical="center" readingOrder="2"/>
    </xf>
    <xf numFmtId="3" fontId="22" fillId="0" borderId="13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/>
    </xf>
    <xf numFmtId="3" fontId="15" fillId="0" borderId="17" xfId="2" applyNumberFormat="1" applyFont="1" applyBorder="1" applyAlignment="1">
      <alignment horizontal="center" vertical="center"/>
    </xf>
    <xf numFmtId="3" fontId="22" fillId="0" borderId="17" xfId="2" applyNumberFormat="1" applyFont="1" applyBorder="1" applyAlignment="1">
      <alignment horizontal="right" vertical="center"/>
    </xf>
    <xf numFmtId="3" fontId="22" fillId="0" borderId="14" xfId="2" applyNumberFormat="1" applyFont="1" applyBorder="1" applyAlignment="1">
      <alignment horizontal="right" vertical="center"/>
    </xf>
    <xf numFmtId="3" fontId="22" fillId="0" borderId="18" xfId="0" applyNumberFormat="1" applyFont="1" applyBorder="1" applyAlignment="1">
      <alignment horizontal="center" vertical="center"/>
    </xf>
    <xf numFmtId="0" fontId="0" fillId="0" borderId="0" xfId="0" applyBorder="1"/>
    <xf numFmtId="3" fontId="15" fillId="0" borderId="0" xfId="2" applyNumberFormat="1" applyFont="1" applyBorder="1" applyAlignment="1">
      <alignment vertical="center"/>
    </xf>
    <xf numFmtId="3" fontId="15" fillId="0" borderId="0" xfId="2" applyNumberFormat="1" applyFont="1" applyBorder="1" applyAlignment="1">
      <alignment horizontal="center" vertical="center"/>
    </xf>
    <xf numFmtId="3" fontId="22" fillId="0" borderId="0" xfId="2" applyNumberFormat="1" applyFont="1" applyBorder="1" applyAlignment="1">
      <alignment horizontal="right" vertical="center"/>
    </xf>
    <xf numFmtId="3" fontId="22" fillId="0" borderId="19" xfId="2" applyNumberFormat="1" applyFont="1" applyBorder="1" applyAlignment="1">
      <alignment horizontal="right" vertical="center"/>
    </xf>
    <xf numFmtId="0" fontId="0" fillId="0" borderId="19" xfId="0" applyBorder="1"/>
    <xf numFmtId="3" fontId="21" fillId="0" borderId="33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1" fillId="0" borderId="1" xfId="2" applyNumberFormat="1" applyFont="1" applyBorder="1" applyAlignment="1">
      <alignment horizontal="center" vertical="center"/>
    </xf>
    <xf numFmtId="0" fontId="0" fillId="0" borderId="1" xfId="0" applyBorder="1"/>
    <xf numFmtId="0" fontId="0" fillId="0" borderId="55" xfId="0" applyBorder="1"/>
    <xf numFmtId="3" fontId="15" fillId="0" borderId="0" xfId="2" applyNumberFormat="1" applyFont="1" applyAlignment="1">
      <alignment horizontal="center" vertical="center"/>
    </xf>
    <xf numFmtId="165" fontId="14" fillId="5" borderId="0" xfId="2" applyNumberFormat="1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165" fontId="14" fillId="0" borderId="0" xfId="2" applyNumberFormat="1" applyFont="1" applyAlignment="1">
      <alignment horizontal="center"/>
    </xf>
    <xf numFmtId="0" fontId="6" fillId="2" borderId="0" xfId="0" applyFont="1" applyFill="1" applyBorder="1" applyAlignment="1">
      <alignment horizontal="center" vertical="center" readingOrder="2"/>
    </xf>
    <xf numFmtId="0" fontId="9" fillId="2" borderId="0" xfId="0" applyFont="1" applyFill="1" applyBorder="1" applyAlignment="1">
      <alignment horizontal="right" vertical="center" wrapText="1" readingOrder="2"/>
    </xf>
    <xf numFmtId="0" fontId="8" fillId="2" borderId="0" xfId="1" applyFont="1" applyFill="1" applyBorder="1" applyAlignment="1">
      <alignment horizontal="center" vertical="center" wrapText="1" readingOrder="2"/>
    </xf>
    <xf numFmtId="0" fontId="10" fillId="0" borderId="3" xfId="1" applyFont="1" applyBorder="1" applyAlignment="1">
      <alignment horizontal="center" vertical="center" readingOrder="2"/>
    </xf>
    <xf numFmtId="0" fontId="10" fillId="3" borderId="3" xfId="1" applyFont="1" applyFill="1" applyBorder="1" applyAlignment="1">
      <alignment horizontal="center" vertical="center" readingOrder="2"/>
    </xf>
    <xf numFmtId="0" fontId="10" fillId="3" borderId="3" xfId="1" applyFont="1" applyFill="1" applyBorder="1" applyAlignment="1">
      <alignment horizontal="center" vertical="center" wrapText="1" readingOrder="2"/>
    </xf>
    <xf numFmtId="0" fontId="10" fillId="3" borderId="12" xfId="1" applyFont="1" applyFill="1" applyBorder="1" applyAlignment="1">
      <alignment horizontal="center" vertical="center" readingOrder="2"/>
    </xf>
    <xf numFmtId="0" fontId="10" fillId="3" borderId="11" xfId="1" applyFont="1" applyFill="1" applyBorder="1" applyAlignment="1">
      <alignment horizontal="center" vertical="center" wrapText="1" readingOrder="2"/>
    </xf>
    <xf numFmtId="0" fontId="10" fillId="3" borderId="12" xfId="1" applyFont="1" applyFill="1" applyBorder="1" applyAlignment="1">
      <alignment horizontal="center" vertical="center" wrapText="1" readingOrder="2"/>
    </xf>
    <xf numFmtId="0" fontId="1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horizontal="center" vertical="center" wrapText="1" shrinkToFit="1"/>
    </xf>
    <xf numFmtId="0" fontId="10" fillId="3" borderId="4" xfId="1" applyFont="1" applyFill="1" applyBorder="1" applyAlignment="1">
      <alignment horizontal="center" vertical="center" wrapText="1" readingOrder="2"/>
    </xf>
    <xf numFmtId="0" fontId="10" fillId="3" borderId="7" xfId="1" applyFont="1" applyFill="1" applyBorder="1" applyAlignment="1">
      <alignment horizontal="center" vertical="center" wrapText="1" readingOrder="2"/>
    </xf>
    <xf numFmtId="0" fontId="10" fillId="3" borderId="8" xfId="1" applyFont="1" applyFill="1" applyBorder="1" applyAlignment="1">
      <alignment horizontal="center" vertical="center" wrapText="1" readingOrder="2"/>
    </xf>
    <xf numFmtId="0" fontId="10" fillId="4" borderId="18" xfId="0" applyFont="1" applyFill="1" applyBorder="1" applyAlignment="1">
      <alignment horizontal="center" vertical="center" wrapText="1" readingOrder="2"/>
    </xf>
    <xf numFmtId="0" fontId="10" fillId="4" borderId="0" xfId="0" applyFont="1" applyFill="1" applyBorder="1" applyAlignment="1">
      <alignment horizontal="center" vertical="center" wrapText="1" readingOrder="2"/>
    </xf>
    <xf numFmtId="0" fontId="10" fillId="3" borderId="25" xfId="1" applyFont="1" applyFill="1" applyBorder="1" applyAlignment="1">
      <alignment horizontal="center" vertical="center" wrapText="1" readingOrder="2"/>
    </xf>
    <xf numFmtId="0" fontId="10" fillId="3" borderId="26" xfId="1" applyFont="1" applyFill="1" applyBorder="1" applyAlignment="1">
      <alignment horizontal="center" vertical="center" wrapText="1" readingOrder="2"/>
    </xf>
    <xf numFmtId="0" fontId="10" fillId="4" borderId="19" xfId="0" applyFont="1" applyFill="1" applyBorder="1" applyAlignment="1">
      <alignment horizontal="center" vertical="center" wrapText="1" readingOrder="2"/>
    </xf>
    <xf numFmtId="37" fontId="10" fillId="4" borderId="0" xfId="0" applyNumberFormat="1" applyFont="1" applyFill="1" applyBorder="1" applyAlignment="1">
      <alignment horizontal="center" vertical="center" wrapText="1" readingOrder="2"/>
    </xf>
    <xf numFmtId="37" fontId="10" fillId="4" borderId="19" xfId="0" applyNumberFormat="1" applyFont="1" applyFill="1" applyBorder="1" applyAlignment="1">
      <alignment horizontal="center" vertical="center" wrapText="1" readingOrder="2"/>
    </xf>
    <xf numFmtId="37" fontId="10" fillId="3" borderId="30" xfId="1" applyNumberFormat="1" applyFont="1" applyFill="1" applyBorder="1" applyAlignment="1">
      <alignment horizontal="center" vertical="center" wrapText="1" readingOrder="2"/>
    </xf>
    <xf numFmtId="37" fontId="10" fillId="3" borderId="36" xfId="1" applyNumberFormat="1" applyFont="1" applyFill="1" applyBorder="1" applyAlignment="1">
      <alignment horizontal="center" vertical="center" wrapText="1" readingOrder="2"/>
    </xf>
    <xf numFmtId="37" fontId="10" fillId="3" borderId="31" xfId="1" applyNumberFormat="1" applyFont="1" applyFill="1" applyBorder="1" applyAlignment="1">
      <alignment horizontal="center" vertical="center" wrapText="1" readingOrder="2"/>
    </xf>
    <xf numFmtId="37" fontId="10" fillId="0" borderId="15" xfId="0" applyNumberFormat="1" applyFont="1" applyFill="1" applyBorder="1" applyAlignment="1">
      <alignment horizontal="center" vertical="center" wrapText="1" shrinkToFit="1"/>
    </xf>
    <xf numFmtId="37" fontId="10" fillId="0" borderId="16" xfId="0" applyNumberFormat="1" applyFont="1" applyFill="1" applyBorder="1" applyAlignment="1">
      <alignment horizontal="center" vertical="center" wrapText="1" shrinkToFit="1"/>
    </xf>
    <xf numFmtId="37" fontId="10" fillId="0" borderId="15" xfId="0" applyNumberFormat="1" applyFont="1" applyFill="1" applyBorder="1" applyAlignment="1">
      <alignment horizontal="center" vertical="center" wrapText="1"/>
    </xf>
    <xf numFmtId="37" fontId="10" fillId="0" borderId="16" xfId="0" applyNumberFormat="1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 readingOrder="2"/>
    </xf>
    <xf numFmtId="0" fontId="10" fillId="0" borderId="34" xfId="1" applyFont="1" applyBorder="1" applyAlignment="1">
      <alignment horizontal="center" vertical="center" readingOrder="2"/>
    </xf>
    <xf numFmtId="0" fontId="10" fillId="0" borderId="35" xfId="1" applyFont="1" applyBorder="1" applyAlignment="1">
      <alignment horizontal="center" vertical="center" readingOrder="2"/>
    </xf>
    <xf numFmtId="0" fontId="10" fillId="3" borderId="25" xfId="1" applyFont="1" applyFill="1" applyBorder="1" applyAlignment="1">
      <alignment horizontal="center" vertical="center" readingOrder="2"/>
    </xf>
    <xf numFmtId="0" fontId="10" fillId="3" borderId="26" xfId="1" applyFont="1" applyFill="1" applyBorder="1" applyAlignment="1">
      <alignment horizontal="center" vertical="center" readingOrder="2"/>
    </xf>
    <xf numFmtId="0" fontId="10" fillId="3" borderId="28" xfId="1" applyFont="1" applyFill="1" applyBorder="1" applyAlignment="1">
      <alignment horizontal="center" vertical="center" wrapText="1" readingOrder="2"/>
    </xf>
    <xf numFmtId="0" fontId="10" fillId="3" borderId="2" xfId="1" applyFont="1" applyFill="1" applyBorder="1" applyAlignment="1">
      <alignment horizontal="center" vertical="center" wrapText="1" readingOrder="2"/>
    </xf>
    <xf numFmtId="0" fontId="10" fillId="3" borderId="27" xfId="1" applyFont="1" applyFill="1" applyBorder="1" applyAlignment="1">
      <alignment horizontal="center" vertical="center" wrapText="1" readingOrder="2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37" fontId="10" fillId="0" borderId="27" xfId="0" applyNumberFormat="1" applyFont="1" applyFill="1" applyBorder="1" applyAlignment="1">
      <alignment horizontal="center" vertical="center" wrapText="1" shrinkToFit="1"/>
    </xf>
    <xf numFmtId="37" fontId="10" fillId="0" borderId="28" xfId="0" applyNumberFormat="1" applyFont="1" applyFill="1" applyBorder="1" applyAlignment="1">
      <alignment horizontal="center" vertical="center" wrapText="1" shrinkToFit="1"/>
    </xf>
    <xf numFmtId="0" fontId="4" fillId="0" borderId="4" xfId="1" applyFont="1" applyFill="1" applyBorder="1" applyAlignment="1">
      <alignment horizontal="center" vertical="center" readingOrder="2"/>
    </xf>
    <xf numFmtId="0" fontId="4" fillId="0" borderId="7" xfId="1" applyFont="1" applyFill="1" applyBorder="1" applyAlignment="1">
      <alignment horizontal="center" vertical="center" readingOrder="2"/>
    </xf>
    <xf numFmtId="0" fontId="4" fillId="0" borderId="8" xfId="1" applyFont="1" applyFill="1" applyBorder="1" applyAlignment="1">
      <alignment horizontal="center" vertical="center" readingOrder="2"/>
    </xf>
    <xf numFmtId="0" fontId="5" fillId="4" borderId="3" xfId="0" applyFont="1" applyFill="1" applyBorder="1" applyAlignment="1">
      <alignment horizontal="right" vertical="center"/>
    </xf>
    <xf numFmtId="0" fontId="10" fillId="3" borderId="49" xfId="1" applyFont="1" applyFill="1" applyBorder="1" applyAlignment="1">
      <alignment horizontal="center" vertical="center" wrapText="1" readingOrder="2"/>
    </xf>
    <xf numFmtId="0" fontId="10" fillId="3" borderId="50" xfId="1" applyFont="1" applyFill="1" applyBorder="1" applyAlignment="1">
      <alignment horizontal="center" vertical="center" wrapText="1" readingOrder="2"/>
    </xf>
    <xf numFmtId="0" fontId="10" fillId="3" borderId="32" xfId="1" applyFont="1" applyFill="1" applyBorder="1" applyAlignment="1">
      <alignment horizontal="center" vertical="center" wrapText="1" readingOrder="2"/>
    </xf>
    <xf numFmtId="0" fontId="10" fillId="3" borderId="41" xfId="1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right" vertical="center"/>
    </xf>
    <xf numFmtId="0" fontId="9" fillId="3" borderId="4" xfId="1" applyFont="1" applyFill="1" applyBorder="1" applyAlignment="1">
      <alignment horizontal="center" vertical="center" readingOrder="2"/>
    </xf>
    <xf numFmtId="0" fontId="9" fillId="3" borderId="7" xfId="1" applyFont="1" applyFill="1" applyBorder="1" applyAlignment="1">
      <alignment horizontal="center" vertical="center" readingOrder="2"/>
    </xf>
    <xf numFmtId="0" fontId="9" fillId="3" borderId="8" xfId="1" applyFont="1" applyFill="1" applyBorder="1" applyAlignment="1">
      <alignment horizontal="center" vertical="center" readingOrder="2"/>
    </xf>
    <xf numFmtId="3" fontId="15" fillId="0" borderId="17" xfId="2" applyNumberFormat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readingOrder="2"/>
    </xf>
    <xf numFmtId="3" fontId="15" fillId="0" borderId="0" xfId="2" applyNumberFormat="1" applyFont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readingOrder="2"/>
    </xf>
    <xf numFmtId="0" fontId="10" fillId="3" borderId="9" xfId="1" applyFont="1" applyFill="1" applyBorder="1" applyAlignment="1">
      <alignment horizontal="center" vertical="center" wrapText="1" readingOrder="2"/>
    </xf>
    <xf numFmtId="3" fontId="21" fillId="0" borderId="0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3" xfId="2" applyNumberFormat="1" applyFont="1" applyBorder="1" applyAlignment="1">
      <alignment horizontal="center" vertical="center"/>
    </xf>
    <xf numFmtId="0" fontId="10" fillId="3" borderId="11" xfId="1" applyFont="1" applyFill="1" applyBorder="1" applyAlignment="1">
      <alignment horizontal="right" vertical="center" readingOrder="2"/>
    </xf>
    <xf numFmtId="0" fontId="10" fillId="3" borderId="12" xfId="1" applyFont="1" applyFill="1" applyBorder="1" applyAlignment="1">
      <alignment horizontal="right" vertical="center" readingOrder="2"/>
    </xf>
    <xf numFmtId="165" fontId="17" fillId="6" borderId="0" xfId="2" applyNumberFormat="1" applyFont="1" applyFill="1" applyBorder="1" applyAlignment="1" applyProtection="1">
      <alignment horizontal="right"/>
    </xf>
    <xf numFmtId="165" fontId="17" fillId="6" borderId="3" xfId="2" applyNumberFormat="1" applyFont="1" applyFill="1" applyBorder="1" applyAlignment="1" applyProtection="1">
      <alignment horizontal="right"/>
    </xf>
    <xf numFmtId="0" fontId="3" fillId="0" borderId="0" xfId="1" applyFont="1" applyFill="1" applyBorder="1" applyAlignment="1">
      <alignment horizontal="right" vertical="center" readingOrder="2"/>
    </xf>
    <xf numFmtId="3" fontId="3" fillId="0" borderId="0" xfId="1" applyNumberFormat="1" applyFont="1" applyFill="1" applyBorder="1" applyAlignment="1">
      <alignment horizontal="right" vertical="center" readingOrder="2"/>
    </xf>
    <xf numFmtId="0" fontId="3" fillId="0" borderId="0" xfId="1" applyFont="1" applyBorder="1" applyAlignment="1">
      <alignment horizontal="right" vertical="center" readingOrder="2"/>
    </xf>
    <xf numFmtId="0" fontId="3" fillId="3" borderId="11" xfId="1" applyFont="1" applyFill="1" applyBorder="1" applyAlignment="1">
      <alignment horizontal="center" vertical="center" wrapText="1" readingOrder="2"/>
    </xf>
    <xf numFmtId="0" fontId="7" fillId="3" borderId="12" xfId="1" applyFont="1" applyFill="1" applyBorder="1" applyAlignment="1">
      <alignment horizontal="center" vertical="center" wrapText="1" readingOrder="2"/>
    </xf>
    <xf numFmtId="0" fontId="7" fillId="3" borderId="11" xfId="1" applyFont="1" applyFill="1" applyBorder="1" applyAlignment="1">
      <alignment horizontal="center" vertical="center" wrapText="1" readingOrder="2"/>
    </xf>
    <xf numFmtId="0" fontId="10" fillId="0" borderId="3" xfId="1" applyFont="1" applyFill="1" applyBorder="1" applyAlignment="1">
      <alignment horizontal="center" vertical="center" readingOrder="2"/>
    </xf>
    <xf numFmtId="3" fontId="7" fillId="0" borderId="3" xfId="1" applyNumberFormat="1" applyFont="1" applyFill="1" applyBorder="1" applyAlignment="1">
      <alignment horizontal="right" vertical="center" readingOrder="2"/>
    </xf>
    <xf numFmtId="3" fontId="10" fillId="0" borderId="3" xfId="1" applyNumberFormat="1" applyFont="1" applyFill="1" applyBorder="1" applyAlignment="1">
      <alignment horizontal="center" vertical="center" readingOrder="2"/>
    </xf>
    <xf numFmtId="3" fontId="14" fillId="0" borderId="3" xfId="0" applyNumberFormat="1" applyFont="1" applyFill="1" applyBorder="1" applyAlignment="1">
      <alignment horizontal="center" vertical="center"/>
    </xf>
    <xf numFmtId="3" fontId="7" fillId="0" borderId="3" xfId="1" applyNumberFormat="1" applyFont="1" applyFill="1" applyBorder="1" applyAlignment="1">
      <alignment horizontal="center" vertical="center" readingOrder="2"/>
    </xf>
    <xf numFmtId="0" fontId="7" fillId="0" borderId="11" xfId="1" applyNumberFormat="1" applyFont="1" applyFill="1" applyBorder="1" applyAlignment="1">
      <alignment horizontal="right" readingOrder="2"/>
    </xf>
    <xf numFmtId="165" fontId="10" fillId="0" borderId="3" xfId="2" applyNumberFormat="1" applyFont="1" applyFill="1" applyBorder="1" applyAlignment="1">
      <alignment horizontal="center" vertical="center" readingOrder="2"/>
    </xf>
    <xf numFmtId="166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readingOrder="2"/>
    </xf>
    <xf numFmtId="0" fontId="7" fillId="0" borderId="3" xfId="1" applyNumberFormat="1" applyFont="1" applyFill="1" applyBorder="1" applyAlignment="1">
      <alignment vertical="center" readingOrder="2"/>
    </xf>
    <xf numFmtId="0" fontId="7" fillId="0" borderId="12" xfId="1" applyNumberFormat="1" applyFont="1" applyFill="1" applyBorder="1" applyAlignment="1">
      <alignment vertical="center" readingOrder="2"/>
    </xf>
    <xf numFmtId="0" fontId="7" fillId="0" borderId="3" xfId="1" applyNumberFormat="1" applyFont="1" applyFill="1" applyBorder="1" applyAlignment="1">
      <alignment vertical="center" wrapText="1" readingOrder="2"/>
    </xf>
    <xf numFmtId="0" fontId="7" fillId="0" borderId="11" xfId="1" applyNumberFormat="1" applyFont="1" applyFill="1" applyBorder="1" applyAlignment="1">
      <alignment vertical="center" wrapText="1" readingOrder="2"/>
    </xf>
    <xf numFmtId="167" fontId="7" fillId="0" borderId="3" xfId="0" applyNumberFormat="1" applyFont="1" applyFill="1" applyBorder="1" applyAlignment="1">
      <alignment horizontal="center" vertical="center" shrinkToFit="1"/>
    </xf>
    <xf numFmtId="165" fontId="7" fillId="0" borderId="3" xfId="2" applyNumberFormat="1" applyFont="1" applyFill="1" applyBorder="1" applyAlignment="1">
      <alignment horizontal="center" vertical="center" shrinkToFit="1"/>
    </xf>
    <xf numFmtId="0" fontId="7" fillId="0" borderId="10" xfId="1" applyFont="1" applyFill="1" applyBorder="1" applyAlignment="1">
      <alignment vertical="center" readingOrder="2"/>
    </xf>
    <xf numFmtId="0" fontId="10" fillId="0" borderId="3" xfId="0" applyFont="1" applyFill="1" applyBorder="1" applyAlignment="1">
      <alignment horizontal="right" vertical="center" wrapText="1"/>
    </xf>
    <xf numFmtId="0" fontId="10" fillId="0" borderId="3" xfId="1" applyFont="1" applyFill="1" applyBorder="1" applyAlignment="1">
      <alignment horizontal="center" vertical="center" readingOrder="2"/>
    </xf>
    <xf numFmtId="0" fontId="7" fillId="7" borderId="3" xfId="0" applyFont="1" applyFill="1" applyBorder="1" applyAlignment="1">
      <alignment horizontal="center" vertical="center" wrapText="1" shrinkToFit="1"/>
    </xf>
    <xf numFmtId="0" fontId="3" fillId="7" borderId="0" xfId="1" applyFont="1" applyFill="1" applyBorder="1" applyAlignment="1">
      <alignment horizontal="center" vertical="center" readingOrder="2"/>
    </xf>
    <xf numFmtId="0" fontId="16" fillId="7" borderId="0" xfId="0" applyFont="1" applyFill="1" applyBorder="1" applyAlignment="1">
      <alignment horizontal="center" vertical="center" readingOrder="2"/>
    </xf>
    <xf numFmtId="0" fontId="4" fillId="7" borderId="0" xfId="0" applyFont="1" applyFill="1" applyBorder="1" applyAlignment="1">
      <alignment horizontal="center" vertical="center" readingOrder="2"/>
    </xf>
    <xf numFmtId="0" fontId="6" fillId="7" borderId="0" xfId="0" applyFont="1" applyFill="1" applyBorder="1" applyAlignment="1">
      <alignment horizontal="center" vertical="center" readingOrder="2"/>
    </xf>
    <xf numFmtId="165" fontId="4" fillId="7" borderId="0" xfId="2" applyNumberFormat="1" applyFont="1" applyFill="1" applyBorder="1" applyAlignment="1">
      <alignment horizontal="center" vertical="center" readingOrder="2"/>
    </xf>
    <xf numFmtId="166" fontId="9" fillId="7" borderId="0" xfId="0" applyNumberFormat="1" applyFont="1" applyFill="1" applyBorder="1" applyAlignment="1">
      <alignment horizontal="center" vertical="center" shrinkToFit="1"/>
    </xf>
    <xf numFmtId="0" fontId="9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3" fillId="7" borderId="0" xfId="1" applyFont="1" applyFill="1" applyBorder="1" applyAlignment="1">
      <alignment vertical="center" readingOrder="2"/>
    </xf>
    <xf numFmtId="0" fontId="9" fillId="7" borderId="0" xfId="0" applyFont="1" applyFill="1" applyBorder="1" applyAlignment="1">
      <alignment horizontal="right" vertical="center" wrapText="1" readingOrder="2"/>
    </xf>
    <xf numFmtId="0" fontId="13" fillId="7" borderId="0" xfId="0" applyFont="1" applyFill="1" applyBorder="1" applyAlignment="1">
      <alignment horizontal="center" vertical="center" wrapText="1" readingOrder="2"/>
    </xf>
    <xf numFmtId="0" fontId="9" fillId="7" borderId="0" xfId="0" applyFont="1" applyFill="1" applyBorder="1" applyAlignment="1">
      <alignment vertical="center" wrapText="1" readingOrder="2"/>
    </xf>
    <xf numFmtId="0" fontId="9" fillId="7" borderId="0" xfId="0" applyFont="1" applyFill="1" applyBorder="1" applyAlignment="1">
      <alignment horizontal="center" vertical="center" wrapText="1" readingOrder="2"/>
    </xf>
    <xf numFmtId="0" fontId="10" fillId="7" borderId="0" xfId="0" applyFont="1" applyFill="1" applyBorder="1" applyAlignment="1">
      <alignment horizontal="center" vertical="center" wrapText="1" readingOrder="2"/>
    </xf>
    <xf numFmtId="0" fontId="8" fillId="7" borderId="0" xfId="1" applyFont="1" applyFill="1" applyBorder="1" applyAlignment="1">
      <alignment vertical="center" readingOrder="2"/>
    </xf>
    <xf numFmtId="0" fontId="8" fillId="7" borderId="0" xfId="1" applyFont="1" applyFill="1" applyBorder="1" applyAlignment="1">
      <alignment horizontal="center" vertical="center" wrapText="1" readingOrder="2"/>
    </xf>
    <xf numFmtId="0" fontId="6" fillId="7" borderId="0" xfId="0" applyFont="1" applyFill="1" applyBorder="1" applyAlignment="1">
      <alignment horizontal="right" vertical="center" wrapText="1" readingOrder="2"/>
    </xf>
    <xf numFmtId="0" fontId="6" fillId="7" borderId="0" xfId="0" applyFont="1" applyFill="1" applyBorder="1" applyAlignment="1">
      <alignment horizontal="center" vertical="center" wrapText="1" readingOrder="2"/>
    </xf>
    <xf numFmtId="0" fontId="23" fillId="7" borderId="0" xfId="0" applyFont="1" applyFill="1" applyBorder="1" applyAlignment="1">
      <alignment horizontal="center" vertical="center" wrapText="1" readingOrder="2"/>
    </xf>
    <xf numFmtId="0" fontId="9" fillId="7" borderId="0" xfId="0" applyFont="1" applyFill="1" applyBorder="1" applyAlignment="1">
      <alignment horizontal="right" vertical="center" wrapText="1" readingOrder="2"/>
    </xf>
    <xf numFmtId="37" fontId="9" fillId="7" borderId="0" xfId="0" applyNumberFormat="1" applyFont="1" applyFill="1" applyBorder="1" applyAlignment="1">
      <alignment horizontal="right" vertical="center" wrapText="1" readingOrder="2"/>
    </xf>
    <xf numFmtId="165" fontId="9" fillId="7" borderId="0" xfId="2" applyNumberFormat="1" applyFont="1" applyFill="1" applyBorder="1" applyAlignment="1">
      <alignment horizontal="right" vertical="center" wrapText="1" readingOrder="2"/>
    </xf>
    <xf numFmtId="165" fontId="9" fillId="7" borderId="0" xfId="2" applyNumberFormat="1" applyFont="1" applyFill="1" applyBorder="1" applyAlignment="1">
      <alignment horizontal="center" vertical="center" wrapText="1" readingOrder="2"/>
    </xf>
    <xf numFmtId="37" fontId="10" fillId="7" borderId="10" xfId="0" applyNumberFormat="1" applyFont="1" applyFill="1" applyBorder="1" applyAlignment="1">
      <alignment horizontal="center" vertical="center" readingOrder="2"/>
    </xf>
  </cellXfs>
  <cellStyles count="3">
    <cellStyle name="Comma" xfId="2" builtinId="3"/>
    <cellStyle name="Normal" xfId="0" builtinId="0"/>
    <cellStyle name="Normal_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1343083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619917" y="190500"/>
          <a:ext cx="1343083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8468</xdr:rowOff>
    </xdr:from>
    <xdr:to>
      <xdr:col>2</xdr:col>
      <xdr:colOff>418616</xdr:colOff>
      <xdr:row>0</xdr:row>
      <xdr:rowOff>659429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505514684" y="8468"/>
          <a:ext cx="1504466" cy="650961"/>
        </a:xfrm>
        <a:prstGeom prst="ellipse">
          <a:avLst/>
        </a:prstGeom>
        <a:noFill/>
        <a:ln w="9525">
          <a:solidFill>
            <a:schemeClr val="accent1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700" b="1" i="0" strike="noStrike">
              <a:ln>
                <a:noFill/>
              </a:ln>
              <a:solidFill>
                <a:srgbClr val="000000"/>
              </a:solidFill>
              <a:cs typeface="B Koodak"/>
            </a:rPr>
            <a:t>  </a:t>
          </a:r>
        </a:p>
        <a:p>
          <a:pPr algn="ctr" rtl="0">
            <a:defRPr sz="1000"/>
          </a:pPr>
          <a:endParaRPr lang="en-US" sz="1700" b="1" i="0" strike="noStrike">
            <a:ln>
              <a:noFill/>
            </a:ln>
            <a:solidFill>
              <a:srgbClr val="000000"/>
            </a:solidFill>
            <a:cs typeface="B Koodak"/>
          </a:endParaRPr>
        </a:p>
      </xdr:txBody>
    </xdr:sp>
    <xdr:clientData/>
  </xdr:twoCellAnchor>
  <xdr:twoCellAnchor editAs="oneCell">
    <xdr:from>
      <xdr:col>2</xdr:col>
      <xdr:colOff>571500</xdr:colOff>
      <xdr:row>0</xdr:row>
      <xdr:rowOff>85725</xdr:rowOff>
    </xdr:from>
    <xdr:to>
      <xdr:col>3</xdr:col>
      <xdr:colOff>657283</xdr:colOff>
      <xdr:row>1</xdr:row>
      <xdr:rowOff>219075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0665642" y="85725"/>
          <a:ext cx="1343083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360045</xdr:colOff>
      <xdr:row>0</xdr:row>
      <xdr:rowOff>0</xdr:rowOff>
    </xdr:from>
    <xdr:to>
      <xdr:col>2</xdr:col>
      <xdr:colOff>0</xdr:colOff>
      <xdr:row>0</xdr:row>
      <xdr:rowOff>689061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1412324321" y="0"/>
          <a:ext cx="1449705" cy="689061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700" b="1" i="0" strike="noStrike">
              <a:solidFill>
                <a:srgbClr val="000000"/>
              </a:solidFill>
              <a:cs typeface="B Nazanin" pitchFamily="2" charset="-78"/>
            </a:rPr>
            <a:t>  </a:t>
          </a:r>
        </a:p>
        <a:p>
          <a:pPr algn="ctr" rtl="0">
            <a:defRPr sz="1000"/>
          </a:pPr>
          <a:r>
            <a:rPr lang="en-US" sz="1700" b="1" i="0" strike="noStrike">
              <a:solidFill>
                <a:srgbClr val="000000"/>
              </a:solidFill>
              <a:cs typeface="B Nazanin" pitchFamily="2" charset="-78"/>
            </a:rPr>
            <a:t>H-4-2</a:t>
          </a:r>
        </a:p>
      </xdr:txBody>
    </xdr:sp>
    <xdr:clientData/>
  </xdr:twoCellAnchor>
  <xdr:twoCellAnchor editAs="oneCell">
    <xdr:from>
      <xdr:col>17</xdr:col>
      <xdr:colOff>222250</xdr:colOff>
      <xdr:row>0</xdr:row>
      <xdr:rowOff>613833</xdr:rowOff>
    </xdr:from>
    <xdr:to>
      <xdr:col>19</xdr:col>
      <xdr:colOff>496417</xdr:colOff>
      <xdr:row>2</xdr:row>
      <xdr:rowOff>289547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6690251" y="613833"/>
          <a:ext cx="1343083" cy="9351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70061</xdr:colOff>
      <xdr:row>0</xdr:row>
      <xdr:rowOff>8468</xdr:rowOff>
    </xdr:from>
    <xdr:to>
      <xdr:col>2</xdr:col>
      <xdr:colOff>750794</xdr:colOff>
      <xdr:row>1</xdr:row>
      <xdr:rowOff>2764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128145412" y="8468"/>
          <a:ext cx="1397910" cy="689061"/>
        </a:xfrm>
        <a:prstGeom prst="ellipse">
          <a:avLst/>
        </a:prstGeom>
        <a:noFill/>
        <a:ln w="9525">
          <a:solidFill>
            <a:schemeClr val="accent1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700" b="1" i="0" strike="noStrike">
              <a:ln>
                <a:noFill/>
              </a:ln>
              <a:solidFill>
                <a:srgbClr val="000000"/>
              </a:solidFill>
              <a:cs typeface="B Koodak"/>
            </a:rPr>
            <a:t>  </a:t>
          </a:r>
        </a:p>
        <a:p>
          <a:pPr algn="ctr" rtl="0">
            <a:defRPr sz="1000"/>
          </a:pPr>
          <a:endParaRPr lang="en-US" sz="1700" b="1" i="0" strike="noStrike">
            <a:ln>
              <a:noFill/>
            </a:ln>
            <a:solidFill>
              <a:srgbClr val="000000"/>
            </a:solidFill>
            <a:cs typeface="B Koodak"/>
          </a:endParaRPr>
        </a:p>
      </xdr:txBody>
    </xdr:sp>
    <xdr:clientData/>
  </xdr:twoCellAnchor>
  <xdr:twoCellAnchor editAs="oneCell">
    <xdr:from>
      <xdr:col>7</xdr:col>
      <xdr:colOff>22413</xdr:colOff>
      <xdr:row>0</xdr:row>
      <xdr:rowOff>649942</xdr:rowOff>
    </xdr:from>
    <xdr:to>
      <xdr:col>7</xdr:col>
      <xdr:colOff>1365496</xdr:colOff>
      <xdr:row>3</xdr:row>
      <xdr:rowOff>94691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10475" y="649942"/>
          <a:ext cx="1343083" cy="9351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523875</xdr:colOff>
      <xdr:row>1</xdr:row>
      <xdr:rowOff>0</xdr:rowOff>
    </xdr:from>
    <xdr:to>
      <xdr:col>14</xdr:col>
      <xdr:colOff>38158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13842" y="495300"/>
          <a:ext cx="1343083" cy="809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61072</xdr:rowOff>
    </xdr:from>
    <xdr:to>
      <xdr:col>2</xdr:col>
      <xdr:colOff>209549</xdr:colOff>
      <xdr:row>2</xdr:row>
      <xdr:rowOff>171450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9990477226" y="61072"/>
          <a:ext cx="1257299" cy="1015253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1"/>
          <a:endParaRPr lang="en-US" sz="1100">
            <a:cs typeface="B Nazanin" panose="00000400000000000000" pitchFamily="2" charset="-78"/>
          </a:endParaRPr>
        </a:p>
      </xdr:txBody>
    </xdr:sp>
    <xdr:clientData/>
  </xdr:twoCellAnchor>
  <xdr:twoCellAnchor editAs="oneCell">
    <xdr:from>
      <xdr:col>2</xdr:col>
      <xdr:colOff>328333</xdr:colOff>
      <xdr:row>0</xdr:row>
      <xdr:rowOff>169769</xdr:rowOff>
    </xdr:from>
    <xdr:to>
      <xdr:col>3</xdr:col>
      <xdr:colOff>1061816</xdr:colOff>
      <xdr:row>3</xdr:row>
      <xdr:rowOff>9525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015359" y="169769"/>
          <a:ext cx="1343083" cy="9351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61072</xdr:rowOff>
    </xdr:from>
    <xdr:to>
      <xdr:col>0</xdr:col>
      <xdr:colOff>1066799</xdr:colOff>
      <xdr:row>3</xdr:row>
      <xdr:rowOff>57150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9992772751" y="61072"/>
          <a:ext cx="1066799" cy="853328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1"/>
          <a:r>
            <a:rPr lang="fa-IR" sz="2000" b="1">
              <a:cs typeface="B Nazanin" panose="00000400000000000000" pitchFamily="2" charset="-78"/>
            </a:rPr>
            <a:t>6705</a:t>
          </a:r>
          <a:endParaRPr lang="en-US" sz="2000" b="1">
            <a:cs typeface="B Nazanin" panose="00000400000000000000" pitchFamily="2" charset="-78"/>
          </a:endParaRPr>
        </a:p>
      </xdr:txBody>
    </xdr:sp>
    <xdr:clientData/>
  </xdr:twoCellAnchor>
  <xdr:twoCellAnchor editAs="oneCell">
    <xdr:from>
      <xdr:col>0</xdr:col>
      <xdr:colOff>1623733</xdr:colOff>
      <xdr:row>0</xdr:row>
      <xdr:rowOff>93569</xdr:rowOff>
    </xdr:from>
    <xdr:to>
      <xdr:col>1</xdr:col>
      <xdr:colOff>776066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491734" y="93569"/>
          <a:ext cx="1343083" cy="9351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sabres/Desktop/&#1705;&#1575;&#1585;&#1576;&#1585;&#1711;%20&#1578;&#1575;&#1740;&#1740;&#1583;&#1740;&#1607;%20&#1607;&#15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-mali/Documents/&#1576;&#1575;&#1606;&#17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کل"/>
      <sheetName val="بانک ها"/>
      <sheetName val="پرداختنی"/>
      <sheetName val="جاری سهامداران"/>
    </sheetNames>
    <sheetDataSet>
      <sheetData sheetId="0">
        <row r="2">
          <cell r="F2" t="str">
            <v>تاریخ تهیه :</v>
          </cell>
          <cell r="G2" t="str">
            <v>اردیبهشت 1400</v>
          </cell>
        </row>
        <row r="3">
          <cell r="F3" t="str">
            <v xml:space="preserve">تهیه کننده : </v>
          </cell>
          <cell r="G3" t="str">
            <v xml:space="preserve">میرزایی 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ToFile"/>
      <sheetName val="Sheet2"/>
    </sheetNames>
    <sheetDataSet>
      <sheetData sheetId="0">
        <row r="2">
          <cell r="B2" t="str">
            <v>بانك سپه (انصار سابق) شعبه دقايقي جاري شماره 383143112047141</v>
          </cell>
        </row>
        <row r="3">
          <cell r="B3" t="str">
            <v>بانك سپه (انصار سابق) شعبه دقايقي سپرده شماره 3831822112047141</v>
          </cell>
        </row>
        <row r="4">
          <cell r="B4" t="str">
            <v>بانك ملت شعبه ميرداماد جاري شماره 7315244782</v>
          </cell>
        </row>
        <row r="5">
          <cell r="B5" t="str">
            <v>بانك پاسارگاد شعبه شهيد بهشتي جاري شماره 2-10178653-110-230</v>
          </cell>
        </row>
        <row r="6">
          <cell r="B6" t="str">
            <v>بانك سپه شعبه سميه جاري طلايي شماره حساب 12348002213/02</v>
          </cell>
        </row>
        <row r="7">
          <cell r="B7" t="str">
            <v>بانك سپه شعبه سميه سپرده كوتاه مدت شماره حساب 12343011218/04</v>
          </cell>
        </row>
        <row r="8">
          <cell r="B8" t="str">
            <v>بانك پارسيان شعبه مركزي سپرده كوتاه مدت شماره 47000594233603</v>
          </cell>
        </row>
        <row r="9">
          <cell r="B9" t="str">
            <v>بانك ملت شعبه ميرداماد سپرده شماره 8339483111</v>
          </cell>
        </row>
        <row r="10">
          <cell r="B10" t="str">
            <v>بانك اقتصاد نوين كوتاه مدت 1-3570637-850-170 شعبه آرژانتين</v>
          </cell>
        </row>
        <row r="11">
          <cell r="B11" t="str">
            <v>بانك اقتصاد نوين شعبه ميدان آرژانتين جاري 1-3570637-2-170</v>
          </cell>
        </row>
        <row r="12">
          <cell r="B12" t="str">
            <v>بانك پاسارگاد كوتاه مدت 2-10178653-8100-230 شعبه بهشتي</v>
          </cell>
        </row>
        <row r="13">
          <cell r="B13" t="str">
            <v>بانك ملي شعبه فردوسي جاري شماره 0113626334000</v>
          </cell>
        </row>
        <row r="14">
          <cell r="B14" t="str">
            <v>بانك كشاورزي شعبه احمد قصير آرژانتين جاري شماره 973764980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rightToLeft="1" workbookViewId="0">
      <selection activeCell="E8" sqref="E8"/>
    </sheetView>
  </sheetViews>
  <sheetFormatPr defaultRowHeight="15" x14ac:dyDescent="0.25"/>
  <cols>
    <col min="1" max="1" width="20.7109375" bestFit="1" customWidth="1"/>
    <col min="2" max="2" width="15.85546875" customWidth="1"/>
    <col min="3" max="4" width="17.85546875" bestFit="1" customWidth="1"/>
    <col min="5" max="5" width="23.5703125" bestFit="1" customWidth="1"/>
    <col min="6" max="6" width="17.5703125" bestFit="1" customWidth="1"/>
  </cols>
  <sheetData>
    <row r="2" spans="1:6" ht="24" x14ac:dyDescent="0.25">
      <c r="A2" s="124"/>
      <c r="B2" s="182" t="s">
        <v>93</v>
      </c>
      <c r="C2" s="182"/>
      <c r="D2" s="182"/>
      <c r="E2" s="132" t="s">
        <v>94</v>
      </c>
      <c r="F2" s="123" t="s">
        <v>95</v>
      </c>
    </row>
    <row r="3" spans="1:6" ht="24" x14ac:dyDescent="0.25">
      <c r="A3" s="124"/>
      <c r="B3" s="182" t="s">
        <v>96</v>
      </c>
      <c r="C3" s="182"/>
      <c r="D3" s="182"/>
      <c r="E3" s="132" t="s">
        <v>97</v>
      </c>
      <c r="F3" s="123" t="s">
        <v>98</v>
      </c>
    </row>
    <row r="4" spans="1:6" ht="24" x14ac:dyDescent="0.25">
      <c r="A4" s="124"/>
      <c r="B4" s="182" t="s">
        <v>99</v>
      </c>
      <c r="C4" s="182"/>
      <c r="D4" s="182"/>
      <c r="E4" s="133" t="s">
        <v>100</v>
      </c>
      <c r="F4" s="131" t="s">
        <v>101</v>
      </c>
    </row>
    <row r="5" spans="1:6" ht="23.25" thickBot="1" x14ac:dyDescent="0.3">
      <c r="A5" s="125"/>
      <c r="B5" s="125"/>
      <c r="C5" s="125"/>
      <c r="D5" s="125"/>
      <c r="E5" s="125"/>
      <c r="F5" s="125"/>
    </row>
    <row r="6" spans="1:6" ht="19.5" thickBot="1" x14ac:dyDescent="0.3">
      <c r="A6" s="126" t="s">
        <v>102</v>
      </c>
      <c r="B6" s="126" t="s">
        <v>2</v>
      </c>
      <c r="C6" s="126" t="s">
        <v>9</v>
      </c>
      <c r="D6" s="126" t="s">
        <v>103</v>
      </c>
      <c r="E6" s="126" t="s">
        <v>24</v>
      </c>
      <c r="F6" s="127" t="s">
        <v>104</v>
      </c>
    </row>
    <row r="7" spans="1:6" ht="19.5" thickBot="1" x14ac:dyDescent="0.3">
      <c r="A7" s="128" t="s">
        <v>105</v>
      </c>
      <c r="B7" s="134" t="s">
        <v>164</v>
      </c>
      <c r="C7" s="128">
        <f>'تاییدیه ریالی (2)'!E20</f>
        <v>22553472320</v>
      </c>
      <c r="D7" s="128">
        <f>'تاییدیه ریالی (2)'!H20</f>
        <v>22548891864</v>
      </c>
      <c r="E7" s="128">
        <f>'تاییدیه ریالی (2)'!L20</f>
        <v>4580456</v>
      </c>
      <c r="F7" s="128">
        <v>1</v>
      </c>
    </row>
    <row r="8" spans="1:6" ht="19.5" thickBot="1" x14ac:dyDescent="0.3">
      <c r="A8" s="137" t="s">
        <v>89</v>
      </c>
      <c r="B8" s="134" t="s">
        <v>165</v>
      </c>
      <c r="C8" s="161">
        <f>'تاییدیه ارزی'!D10</f>
        <v>100.21</v>
      </c>
      <c r="D8" s="161">
        <f>'تاییدیه ارزی'!H10</f>
        <v>100.21</v>
      </c>
      <c r="E8" s="138">
        <f>'تاییدیه ارزی'!N10</f>
        <v>0</v>
      </c>
      <c r="F8" s="138">
        <v>0</v>
      </c>
    </row>
    <row r="9" spans="1:6" ht="19.5" thickBot="1" x14ac:dyDescent="0.3">
      <c r="A9" s="129" t="s">
        <v>106</v>
      </c>
      <c r="B9" s="134" t="s">
        <v>166</v>
      </c>
      <c r="C9" s="130">
        <f>بدهکاران!E20</f>
        <v>2712575965401</v>
      </c>
      <c r="D9" s="130">
        <f>بدهکاران!H20</f>
        <v>2239128318747</v>
      </c>
      <c r="E9" s="130">
        <f>بدهکاران!I20</f>
        <v>6076000</v>
      </c>
      <c r="F9" s="130">
        <v>6</v>
      </c>
    </row>
    <row r="10" spans="1:6" ht="19.5" thickBot="1" x14ac:dyDescent="0.3">
      <c r="A10" s="129" t="s">
        <v>107</v>
      </c>
      <c r="B10" s="134" t="s">
        <v>167</v>
      </c>
      <c r="C10" s="130">
        <f>بستانکاران!E29</f>
        <v>1600576104961</v>
      </c>
      <c r="D10" s="130">
        <f>بستانکاران!H29</f>
        <v>865780056285</v>
      </c>
      <c r="E10" s="130">
        <f>بستانکاران!I29</f>
        <v>726366836</v>
      </c>
      <c r="F10" s="130">
        <v>9</v>
      </c>
    </row>
    <row r="11" spans="1:6" ht="18.75" x14ac:dyDescent="0.25">
      <c r="A11" s="129" t="s">
        <v>108</v>
      </c>
      <c r="B11" s="134" t="s">
        <v>168</v>
      </c>
      <c r="C11" s="129">
        <f>'شرکت های گروه '!C16</f>
        <v>3532055475987</v>
      </c>
      <c r="D11" s="129">
        <f>'شرکت های گروه '!E16</f>
        <v>3527055475988</v>
      </c>
      <c r="E11" s="129">
        <f>'شرکت های گروه '!F16</f>
        <v>-4999999999</v>
      </c>
      <c r="F11" s="129">
        <v>0</v>
      </c>
    </row>
  </sheetData>
  <mergeCells count="3">
    <mergeCell ref="B2:D2"/>
    <mergeCell ref="B3:D3"/>
    <mergeCell ref="B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rightToLeft="1" workbookViewId="0">
      <selection activeCell="E28" sqref="E28"/>
    </sheetView>
  </sheetViews>
  <sheetFormatPr defaultColWidth="9.140625" defaultRowHeight="18.75" x14ac:dyDescent="0.45"/>
  <cols>
    <col min="1" max="1" width="53.28515625" style="37" bestFit="1" customWidth="1"/>
    <col min="2" max="2" width="22.140625" style="73" bestFit="1" customWidth="1"/>
    <col min="3" max="3" width="9.140625" style="73"/>
    <col min="4" max="4" width="49.42578125" style="73" bestFit="1" customWidth="1"/>
    <col min="5" max="5" width="19.140625" style="73" bestFit="1" customWidth="1"/>
    <col min="6" max="6" width="9.140625" style="73"/>
    <col min="7" max="7" width="41.28515625" style="73" bestFit="1" customWidth="1"/>
    <col min="8" max="8" width="14.42578125" style="73" bestFit="1" customWidth="1"/>
    <col min="9" max="16384" width="9.140625" style="37"/>
  </cols>
  <sheetData>
    <row r="1" spans="1:8" x14ac:dyDescent="0.45">
      <c r="A1" s="184" t="s">
        <v>82</v>
      </c>
      <c r="B1" s="184"/>
      <c r="D1" s="183" t="s">
        <v>81</v>
      </c>
      <c r="E1" s="183"/>
      <c r="G1" s="185" t="s">
        <v>89</v>
      </c>
      <c r="H1" s="185"/>
    </row>
    <row r="2" spans="1:8" x14ac:dyDescent="0.45">
      <c r="A2" s="74" t="s">
        <v>38</v>
      </c>
      <c r="B2" s="75" t="s">
        <v>11</v>
      </c>
      <c r="D2" s="82" t="s">
        <v>38</v>
      </c>
      <c r="E2" s="75" t="s">
        <v>11</v>
      </c>
      <c r="G2" s="82" t="s">
        <v>38</v>
      </c>
      <c r="H2" s="75" t="s">
        <v>11</v>
      </c>
    </row>
    <row r="3" spans="1:8" x14ac:dyDescent="0.45">
      <c r="A3" s="74" t="s">
        <v>36</v>
      </c>
      <c r="B3" s="76">
        <v>100253775510</v>
      </c>
      <c r="D3" s="82" t="s">
        <v>67</v>
      </c>
      <c r="E3" s="76">
        <v>7307012458</v>
      </c>
      <c r="G3" s="82" t="s">
        <v>83</v>
      </c>
      <c r="H3" s="83">
        <v>26982244</v>
      </c>
    </row>
    <row r="4" spans="1:8" x14ac:dyDescent="0.45">
      <c r="A4" s="74" t="s">
        <v>37</v>
      </c>
      <c r="B4" s="76">
        <v>270528228</v>
      </c>
      <c r="D4" s="82" t="s">
        <v>44</v>
      </c>
      <c r="E4" s="76">
        <v>74879096895</v>
      </c>
      <c r="G4" s="82" t="s">
        <v>43</v>
      </c>
      <c r="H4" s="83">
        <v>0</v>
      </c>
    </row>
    <row r="5" spans="1:8" x14ac:dyDescent="0.45">
      <c r="A5" s="74" t="s">
        <v>39</v>
      </c>
      <c r="B5" s="76">
        <v>51533114792</v>
      </c>
      <c r="D5" s="82" t="s">
        <v>68</v>
      </c>
      <c r="E5" s="76">
        <v>11132759282</v>
      </c>
      <c r="G5" s="82" t="s">
        <v>84</v>
      </c>
      <c r="H5" s="83">
        <v>0</v>
      </c>
    </row>
    <row r="6" spans="1:8" x14ac:dyDescent="0.45">
      <c r="A6" s="74" t="s">
        <v>40</v>
      </c>
      <c r="B6" s="76">
        <v>747167426</v>
      </c>
      <c r="D6" s="82" t="s">
        <v>69</v>
      </c>
      <c r="E6" s="76">
        <v>314053646</v>
      </c>
      <c r="G6" s="82" t="s">
        <v>85</v>
      </c>
      <c r="H6" s="83">
        <v>0</v>
      </c>
    </row>
    <row r="7" spans="1:8" x14ac:dyDescent="0.45">
      <c r="A7" s="74" t="s">
        <v>41</v>
      </c>
      <c r="B7" s="76">
        <v>334589499</v>
      </c>
      <c r="D7" s="82" t="s">
        <v>70</v>
      </c>
      <c r="E7" s="76">
        <v>2863976</v>
      </c>
      <c r="G7" s="82" t="s">
        <v>86</v>
      </c>
      <c r="H7" s="83">
        <v>0</v>
      </c>
    </row>
    <row r="8" spans="1:8" x14ac:dyDescent="0.45">
      <c r="A8" s="74" t="s">
        <v>42</v>
      </c>
      <c r="B8" s="76">
        <v>250000000</v>
      </c>
      <c r="D8" s="82" t="s">
        <v>39</v>
      </c>
      <c r="E8" s="76">
        <v>0</v>
      </c>
      <c r="G8" s="82" t="s">
        <v>87</v>
      </c>
      <c r="H8" s="83">
        <v>0</v>
      </c>
    </row>
    <row r="9" spans="1:8" x14ac:dyDescent="0.45">
      <c r="A9" s="74" t="s">
        <v>43</v>
      </c>
      <c r="B9" s="77">
        <v>0</v>
      </c>
      <c r="D9" s="82" t="s">
        <v>45</v>
      </c>
      <c r="E9" s="76">
        <v>0</v>
      </c>
      <c r="G9" s="82" t="s">
        <v>88</v>
      </c>
      <c r="H9" s="83">
        <v>0</v>
      </c>
    </row>
    <row r="10" spans="1:8" x14ac:dyDescent="0.45">
      <c r="A10" s="74" t="s">
        <v>44</v>
      </c>
      <c r="B10" s="77">
        <v>0</v>
      </c>
      <c r="D10" s="82" t="s">
        <v>42</v>
      </c>
      <c r="E10" s="76">
        <v>0</v>
      </c>
    </row>
    <row r="11" spans="1:8" x14ac:dyDescent="0.45">
      <c r="A11" s="74" t="s">
        <v>45</v>
      </c>
      <c r="B11" s="77">
        <v>0</v>
      </c>
      <c r="D11" s="82" t="s">
        <v>46</v>
      </c>
      <c r="E11" s="76">
        <v>0</v>
      </c>
    </row>
    <row r="12" spans="1:8" x14ac:dyDescent="0.45">
      <c r="A12" s="74" t="s">
        <v>46</v>
      </c>
      <c r="B12" s="76">
        <v>1013437362</v>
      </c>
      <c r="D12" s="82" t="s">
        <v>71</v>
      </c>
      <c r="E12" s="76">
        <v>35891527</v>
      </c>
    </row>
    <row r="13" spans="1:8" x14ac:dyDescent="0.45">
      <c r="A13" s="74" t="s">
        <v>47</v>
      </c>
      <c r="B13" s="76">
        <v>5709539023</v>
      </c>
      <c r="D13" s="82" t="s">
        <v>72</v>
      </c>
      <c r="E13" s="76">
        <v>0</v>
      </c>
    </row>
    <row r="14" spans="1:8" x14ac:dyDescent="0.45">
      <c r="A14" s="74" t="s">
        <v>48</v>
      </c>
      <c r="B14" s="76">
        <v>409596711</v>
      </c>
      <c r="D14" s="82" t="s">
        <v>73</v>
      </c>
      <c r="E14" s="76">
        <v>250000000</v>
      </c>
    </row>
    <row r="15" spans="1:8" x14ac:dyDescent="0.45">
      <c r="A15" s="74" t="s">
        <v>49</v>
      </c>
      <c r="B15" s="77">
        <v>0</v>
      </c>
      <c r="D15" s="82" t="s">
        <v>51</v>
      </c>
      <c r="E15" s="76">
        <v>121878</v>
      </c>
    </row>
    <row r="16" spans="1:8" x14ac:dyDescent="0.45">
      <c r="A16" s="74" t="s">
        <v>50</v>
      </c>
      <c r="B16" s="77">
        <v>0</v>
      </c>
      <c r="D16" s="82" t="s">
        <v>74</v>
      </c>
      <c r="E16" s="76">
        <v>0</v>
      </c>
    </row>
    <row r="17" spans="1:8" x14ac:dyDescent="0.45">
      <c r="A17" s="74" t="s">
        <v>51</v>
      </c>
      <c r="B17" s="77">
        <v>0</v>
      </c>
      <c r="D17" s="82" t="s">
        <v>52</v>
      </c>
      <c r="E17" s="76">
        <v>0</v>
      </c>
    </row>
    <row r="18" spans="1:8" x14ac:dyDescent="0.45">
      <c r="A18" s="74" t="s">
        <v>52</v>
      </c>
      <c r="B18" s="77">
        <v>0</v>
      </c>
      <c r="D18" s="82" t="s">
        <v>75</v>
      </c>
      <c r="E18" s="76">
        <v>953217141</v>
      </c>
    </row>
    <row r="19" spans="1:8" x14ac:dyDescent="0.45">
      <c r="A19" s="74" t="s">
        <v>53</v>
      </c>
      <c r="B19" s="76">
        <v>43904464</v>
      </c>
      <c r="D19" s="82" t="s">
        <v>76</v>
      </c>
      <c r="E19" s="76">
        <v>310239670</v>
      </c>
    </row>
    <row r="20" spans="1:8" x14ac:dyDescent="0.45">
      <c r="A20" s="74" t="s">
        <v>54</v>
      </c>
      <c r="B20" s="77">
        <v>0</v>
      </c>
      <c r="D20" s="82" t="s">
        <v>77</v>
      </c>
      <c r="E20" s="76">
        <v>141801436</v>
      </c>
    </row>
    <row r="21" spans="1:8" x14ac:dyDescent="0.45">
      <c r="A21" s="74" t="s">
        <v>55</v>
      </c>
      <c r="B21" s="76">
        <v>76600437</v>
      </c>
      <c r="D21" s="82" t="s">
        <v>78</v>
      </c>
      <c r="E21" s="76">
        <v>14192986</v>
      </c>
    </row>
    <row r="22" spans="1:8" x14ac:dyDescent="0.45">
      <c r="A22" s="74" t="s">
        <v>56</v>
      </c>
      <c r="B22" s="76">
        <v>10543270</v>
      </c>
      <c r="D22" s="82" t="s">
        <v>58</v>
      </c>
      <c r="E22" s="76">
        <v>421328</v>
      </c>
    </row>
    <row r="23" spans="1:8" x14ac:dyDescent="0.45">
      <c r="A23" s="74" t="s">
        <v>57</v>
      </c>
      <c r="B23" s="76">
        <v>53204630</v>
      </c>
      <c r="D23" s="82" t="s">
        <v>79</v>
      </c>
      <c r="E23" s="76">
        <v>0</v>
      </c>
    </row>
    <row r="24" spans="1:8" x14ac:dyDescent="0.45">
      <c r="A24" s="74" t="s">
        <v>58</v>
      </c>
      <c r="B24" s="77">
        <v>0</v>
      </c>
      <c r="D24" s="82" t="s">
        <v>80</v>
      </c>
      <c r="E24" s="76">
        <v>228838374</v>
      </c>
    </row>
    <row r="25" spans="1:8" x14ac:dyDescent="0.45">
      <c r="A25" s="74" t="s">
        <v>59</v>
      </c>
      <c r="B25" s="76">
        <v>58715453</v>
      </c>
    </row>
    <row r="26" spans="1:8" x14ac:dyDescent="0.45">
      <c r="A26" s="74" t="s">
        <v>60</v>
      </c>
      <c r="B26" s="76">
        <v>550000</v>
      </c>
    </row>
    <row r="27" spans="1:8" x14ac:dyDescent="0.45">
      <c r="A27" s="74" t="s">
        <v>61</v>
      </c>
      <c r="B27" s="76">
        <v>500000</v>
      </c>
    </row>
    <row r="28" spans="1:8" ht="24.75" thickBot="1" x14ac:dyDescent="0.65">
      <c r="A28" s="78" t="s">
        <v>62</v>
      </c>
      <c r="B28" s="79">
        <f>SUM(B3:B27)</f>
        <v>160765766805</v>
      </c>
      <c r="D28" s="81" t="str">
        <f>A28</f>
        <v xml:space="preserve">جمع بانک ریالی </v>
      </c>
      <c r="E28" s="80">
        <f>SUM(E3:E27)</f>
        <v>95570510597</v>
      </c>
      <c r="G28" s="81" t="str">
        <f>D28</f>
        <v xml:space="preserve">جمع بانک ریالی </v>
      </c>
      <c r="H28" s="80">
        <f>SUM(H3:H27)</f>
        <v>26982244</v>
      </c>
    </row>
    <row r="29" spans="1:8" ht="19.5" thickTop="1" x14ac:dyDescent="0.45"/>
  </sheetData>
  <autoFilter ref="D1:D29"/>
  <mergeCells count="3">
    <mergeCell ref="D1:E1"/>
    <mergeCell ref="A1:B1"/>
    <mergeCell ref="G1:H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rightToLeft="1" view="pageBreakPreview" zoomScaleNormal="100" zoomScaleSheetLayoutView="100" workbookViewId="0">
      <pane xSplit="5" ySplit="6" topLeftCell="H25" activePane="bottomRight" state="frozenSplit"/>
      <selection pane="topRight" activeCell="F1" sqref="F1"/>
      <selection pane="bottomLeft" activeCell="A7" sqref="A7"/>
      <selection pane="bottomRight" activeCell="N20" sqref="N20"/>
    </sheetView>
  </sheetViews>
  <sheetFormatPr defaultColWidth="9" defaultRowHeight="22.5" x14ac:dyDescent="0.55000000000000004"/>
  <cols>
    <col min="1" max="1" width="5.28515625" style="20" customWidth="1"/>
    <col min="2" max="2" width="8.42578125" style="20" customWidth="1"/>
    <col min="3" max="3" width="18.85546875" style="17" customWidth="1"/>
    <col min="4" max="4" width="27.85546875" style="17" customWidth="1"/>
    <col min="5" max="5" width="16.28515625" style="258" customWidth="1"/>
    <col min="6" max="6" width="13.7109375" style="20" customWidth="1"/>
    <col min="7" max="7" width="11.7109375" style="20" customWidth="1"/>
    <col min="8" max="8" width="20" style="21" customWidth="1"/>
    <col min="9" max="9" width="17.140625" style="17" customWidth="1"/>
    <col min="10" max="10" width="14.28515625" style="17" customWidth="1"/>
    <col min="11" max="11" width="0.28515625" style="17" hidden="1" customWidth="1"/>
    <col min="12" max="12" width="18.42578125" style="22" customWidth="1"/>
    <col min="13" max="13" width="15.7109375" style="23" customWidth="1"/>
    <col min="14" max="14" width="17.42578125" style="23" customWidth="1"/>
    <col min="15" max="15" width="11" style="23" customWidth="1"/>
    <col min="16" max="16" width="15.85546875" style="35" customWidth="1"/>
    <col min="17" max="17" width="9.28515625" style="36" hidden="1" customWidth="1"/>
    <col min="18" max="18" width="9.85546875" style="36" hidden="1" customWidth="1"/>
    <col min="19" max="19" width="7.5703125" style="36" hidden="1" customWidth="1"/>
    <col min="20" max="20" width="9.140625" style="36" hidden="1" customWidth="1"/>
    <col min="21" max="21" width="17.5703125" style="51" customWidth="1"/>
    <col min="22" max="258" width="9" style="17"/>
    <col min="259" max="259" width="5.85546875" style="17" customWidth="1"/>
    <col min="260" max="260" width="10.28515625" style="17" customWidth="1"/>
    <col min="261" max="261" width="12.28515625" style="17" customWidth="1"/>
    <col min="262" max="262" width="40.85546875" style="17" customWidth="1"/>
    <col min="263" max="263" width="17.28515625" style="17" customWidth="1"/>
    <col min="264" max="269" width="8.28515625" style="17" customWidth="1"/>
    <col min="270" max="271" width="16.28515625" style="17" customWidth="1"/>
    <col min="272" max="514" width="9" style="17"/>
    <col min="515" max="515" width="5.85546875" style="17" customWidth="1"/>
    <col min="516" max="516" width="10.28515625" style="17" customWidth="1"/>
    <col min="517" max="517" width="12.28515625" style="17" customWidth="1"/>
    <col min="518" max="518" width="40.85546875" style="17" customWidth="1"/>
    <col min="519" max="519" width="17.28515625" style="17" customWidth="1"/>
    <col min="520" max="525" width="8.28515625" style="17" customWidth="1"/>
    <col min="526" max="527" width="16.28515625" style="17" customWidth="1"/>
    <col min="528" max="770" width="9" style="17"/>
    <col min="771" max="771" width="5.85546875" style="17" customWidth="1"/>
    <col min="772" max="772" width="10.28515625" style="17" customWidth="1"/>
    <col min="773" max="773" width="12.28515625" style="17" customWidth="1"/>
    <col min="774" max="774" width="40.85546875" style="17" customWidth="1"/>
    <col min="775" max="775" width="17.28515625" style="17" customWidth="1"/>
    <col min="776" max="781" width="8.28515625" style="17" customWidth="1"/>
    <col min="782" max="783" width="16.28515625" style="17" customWidth="1"/>
    <col min="784" max="1026" width="9" style="17"/>
    <col min="1027" max="1027" width="5.85546875" style="17" customWidth="1"/>
    <col min="1028" max="1028" width="10.28515625" style="17" customWidth="1"/>
    <col min="1029" max="1029" width="12.28515625" style="17" customWidth="1"/>
    <col min="1030" max="1030" width="40.85546875" style="17" customWidth="1"/>
    <col min="1031" max="1031" width="17.28515625" style="17" customWidth="1"/>
    <col min="1032" max="1037" width="8.28515625" style="17" customWidth="1"/>
    <col min="1038" max="1039" width="16.28515625" style="17" customWidth="1"/>
    <col min="1040" max="1282" width="9" style="17"/>
    <col min="1283" max="1283" width="5.85546875" style="17" customWidth="1"/>
    <col min="1284" max="1284" width="10.28515625" style="17" customWidth="1"/>
    <col min="1285" max="1285" width="12.28515625" style="17" customWidth="1"/>
    <col min="1286" max="1286" width="40.85546875" style="17" customWidth="1"/>
    <col min="1287" max="1287" width="17.28515625" style="17" customWidth="1"/>
    <col min="1288" max="1293" width="8.28515625" style="17" customWidth="1"/>
    <col min="1294" max="1295" width="16.28515625" style="17" customWidth="1"/>
    <col min="1296" max="1538" width="9" style="17"/>
    <col min="1539" max="1539" width="5.85546875" style="17" customWidth="1"/>
    <col min="1540" max="1540" width="10.28515625" style="17" customWidth="1"/>
    <col min="1541" max="1541" width="12.28515625" style="17" customWidth="1"/>
    <col min="1542" max="1542" width="40.85546875" style="17" customWidth="1"/>
    <col min="1543" max="1543" width="17.28515625" style="17" customWidth="1"/>
    <col min="1544" max="1549" width="8.28515625" style="17" customWidth="1"/>
    <col min="1550" max="1551" width="16.28515625" style="17" customWidth="1"/>
    <col min="1552" max="1794" width="9" style="17"/>
    <col min="1795" max="1795" width="5.85546875" style="17" customWidth="1"/>
    <col min="1796" max="1796" width="10.28515625" style="17" customWidth="1"/>
    <col min="1797" max="1797" width="12.28515625" style="17" customWidth="1"/>
    <col min="1798" max="1798" width="40.85546875" style="17" customWidth="1"/>
    <col min="1799" max="1799" width="17.28515625" style="17" customWidth="1"/>
    <col min="1800" max="1805" width="8.28515625" style="17" customWidth="1"/>
    <col min="1806" max="1807" width="16.28515625" style="17" customWidth="1"/>
    <col min="1808" max="2050" width="9" style="17"/>
    <col min="2051" max="2051" width="5.85546875" style="17" customWidth="1"/>
    <col min="2052" max="2052" width="10.28515625" style="17" customWidth="1"/>
    <col min="2053" max="2053" width="12.28515625" style="17" customWidth="1"/>
    <col min="2054" max="2054" width="40.85546875" style="17" customWidth="1"/>
    <col min="2055" max="2055" width="17.28515625" style="17" customWidth="1"/>
    <col min="2056" max="2061" width="8.28515625" style="17" customWidth="1"/>
    <col min="2062" max="2063" width="16.28515625" style="17" customWidth="1"/>
    <col min="2064" max="2306" width="9" style="17"/>
    <col min="2307" max="2307" width="5.85546875" style="17" customWidth="1"/>
    <col min="2308" max="2308" width="10.28515625" style="17" customWidth="1"/>
    <col min="2309" max="2309" width="12.28515625" style="17" customWidth="1"/>
    <col min="2310" max="2310" width="40.85546875" style="17" customWidth="1"/>
    <col min="2311" max="2311" width="17.28515625" style="17" customWidth="1"/>
    <col min="2312" max="2317" width="8.28515625" style="17" customWidth="1"/>
    <col min="2318" max="2319" width="16.28515625" style="17" customWidth="1"/>
    <col min="2320" max="2562" width="9" style="17"/>
    <col min="2563" max="2563" width="5.85546875" style="17" customWidth="1"/>
    <col min="2564" max="2564" width="10.28515625" style="17" customWidth="1"/>
    <col min="2565" max="2565" width="12.28515625" style="17" customWidth="1"/>
    <col min="2566" max="2566" width="40.85546875" style="17" customWidth="1"/>
    <col min="2567" max="2567" width="17.28515625" style="17" customWidth="1"/>
    <col min="2568" max="2573" width="8.28515625" style="17" customWidth="1"/>
    <col min="2574" max="2575" width="16.28515625" style="17" customWidth="1"/>
    <col min="2576" max="2818" width="9" style="17"/>
    <col min="2819" max="2819" width="5.85546875" style="17" customWidth="1"/>
    <col min="2820" max="2820" width="10.28515625" style="17" customWidth="1"/>
    <col min="2821" max="2821" width="12.28515625" style="17" customWidth="1"/>
    <col min="2822" max="2822" width="40.85546875" style="17" customWidth="1"/>
    <col min="2823" max="2823" width="17.28515625" style="17" customWidth="1"/>
    <col min="2824" max="2829" width="8.28515625" style="17" customWidth="1"/>
    <col min="2830" max="2831" width="16.28515625" style="17" customWidth="1"/>
    <col min="2832" max="3074" width="9" style="17"/>
    <col min="3075" max="3075" width="5.85546875" style="17" customWidth="1"/>
    <col min="3076" max="3076" width="10.28515625" style="17" customWidth="1"/>
    <col min="3077" max="3077" width="12.28515625" style="17" customWidth="1"/>
    <col min="3078" max="3078" width="40.85546875" style="17" customWidth="1"/>
    <col min="3079" max="3079" width="17.28515625" style="17" customWidth="1"/>
    <col min="3080" max="3085" width="8.28515625" style="17" customWidth="1"/>
    <col min="3086" max="3087" width="16.28515625" style="17" customWidth="1"/>
    <col min="3088" max="3330" width="9" style="17"/>
    <col min="3331" max="3331" width="5.85546875" style="17" customWidth="1"/>
    <col min="3332" max="3332" width="10.28515625" style="17" customWidth="1"/>
    <col min="3333" max="3333" width="12.28515625" style="17" customWidth="1"/>
    <col min="3334" max="3334" width="40.85546875" style="17" customWidth="1"/>
    <col min="3335" max="3335" width="17.28515625" style="17" customWidth="1"/>
    <col min="3336" max="3341" width="8.28515625" style="17" customWidth="1"/>
    <col min="3342" max="3343" width="16.28515625" style="17" customWidth="1"/>
    <col min="3344" max="3586" width="9" style="17"/>
    <col min="3587" max="3587" width="5.85546875" style="17" customWidth="1"/>
    <col min="3588" max="3588" width="10.28515625" style="17" customWidth="1"/>
    <col min="3589" max="3589" width="12.28515625" style="17" customWidth="1"/>
    <col min="3590" max="3590" width="40.85546875" style="17" customWidth="1"/>
    <col min="3591" max="3591" width="17.28515625" style="17" customWidth="1"/>
    <col min="3592" max="3597" width="8.28515625" style="17" customWidth="1"/>
    <col min="3598" max="3599" width="16.28515625" style="17" customWidth="1"/>
    <col min="3600" max="3842" width="9" style="17"/>
    <col min="3843" max="3843" width="5.85546875" style="17" customWidth="1"/>
    <col min="3844" max="3844" width="10.28515625" style="17" customWidth="1"/>
    <col min="3845" max="3845" width="12.28515625" style="17" customWidth="1"/>
    <col min="3846" max="3846" width="40.85546875" style="17" customWidth="1"/>
    <col min="3847" max="3847" width="17.28515625" style="17" customWidth="1"/>
    <col min="3848" max="3853" width="8.28515625" style="17" customWidth="1"/>
    <col min="3854" max="3855" width="16.28515625" style="17" customWidth="1"/>
    <col min="3856" max="4098" width="9" style="17"/>
    <col min="4099" max="4099" width="5.85546875" style="17" customWidth="1"/>
    <col min="4100" max="4100" width="10.28515625" style="17" customWidth="1"/>
    <col min="4101" max="4101" width="12.28515625" style="17" customWidth="1"/>
    <col min="4102" max="4102" width="40.85546875" style="17" customWidth="1"/>
    <col min="4103" max="4103" width="17.28515625" style="17" customWidth="1"/>
    <col min="4104" max="4109" width="8.28515625" style="17" customWidth="1"/>
    <col min="4110" max="4111" width="16.28515625" style="17" customWidth="1"/>
    <col min="4112" max="4354" width="9" style="17"/>
    <col min="4355" max="4355" width="5.85546875" style="17" customWidth="1"/>
    <col min="4356" max="4356" width="10.28515625" style="17" customWidth="1"/>
    <col min="4357" max="4357" width="12.28515625" style="17" customWidth="1"/>
    <col min="4358" max="4358" width="40.85546875" style="17" customWidth="1"/>
    <col min="4359" max="4359" width="17.28515625" style="17" customWidth="1"/>
    <col min="4360" max="4365" width="8.28515625" style="17" customWidth="1"/>
    <col min="4366" max="4367" width="16.28515625" style="17" customWidth="1"/>
    <col min="4368" max="4610" width="9" style="17"/>
    <col min="4611" max="4611" width="5.85546875" style="17" customWidth="1"/>
    <col min="4612" max="4612" width="10.28515625" style="17" customWidth="1"/>
    <col min="4613" max="4613" width="12.28515625" style="17" customWidth="1"/>
    <col min="4614" max="4614" width="40.85546875" style="17" customWidth="1"/>
    <col min="4615" max="4615" width="17.28515625" style="17" customWidth="1"/>
    <col min="4616" max="4621" width="8.28515625" style="17" customWidth="1"/>
    <col min="4622" max="4623" width="16.28515625" style="17" customWidth="1"/>
    <col min="4624" max="4866" width="9" style="17"/>
    <col min="4867" max="4867" width="5.85546875" style="17" customWidth="1"/>
    <col min="4868" max="4868" width="10.28515625" style="17" customWidth="1"/>
    <col min="4869" max="4869" width="12.28515625" style="17" customWidth="1"/>
    <col min="4870" max="4870" width="40.85546875" style="17" customWidth="1"/>
    <col min="4871" max="4871" width="17.28515625" style="17" customWidth="1"/>
    <col min="4872" max="4877" width="8.28515625" style="17" customWidth="1"/>
    <col min="4878" max="4879" width="16.28515625" style="17" customWidth="1"/>
    <col min="4880" max="5122" width="9" style="17"/>
    <col min="5123" max="5123" width="5.85546875" style="17" customWidth="1"/>
    <col min="5124" max="5124" width="10.28515625" style="17" customWidth="1"/>
    <col min="5125" max="5125" width="12.28515625" style="17" customWidth="1"/>
    <col min="5126" max="5126" width="40.85546875" style="17" customWidth="1"/>
    <col min="5127" max="5127" width="17.28515625" style="17" customWidth="1"/>
    <col min="5128" max="5133" width="8.28515625" style="17" customWidth="1"/>
    <col min="5134" max="5135" width="16.28515625" style="17" customWidth="1"/>
    <col min="5136" max="5378" width="9" style="17"/>
    <col min="5379" max="5379" width="5.85546875" style="17" customWidth="1"/>
    <col min="5380" max="5380" width="10.28515625" style="17" customWidth="1"/>
    <col min="5381" max="5381" width="12.28515625" style="17" customWidth="1"/>
    <col min="5382" max="5382" width="40.85546875" style="17" customWidth="1"/>
    <col min="5383" max="5383" width="17.28515625" style="17" customWidth="1"/>
    <col min="5384" max="5389" width="8.28515625" style="17" customWidth="1"/>
    <col min="5390" max="5391" width="16.28515625" style="17" customWidth="1"/>
    <col min="5392" max="5634" width="9" style="17"/>
    <col min="5635" max="5635" width="5.85546875" style="17" customWidth="1"/>
    <col min="5636" max="5636" width="10.28515625" style="17" customWidth="1"/>
    <col min="5637" max="5637" width="12.28515625" style="17" customWidth="1"/>
    <col min="5638" max="5638" width="40.85546875" style="17" customWidth="1"/>
    <col min="5639" max="5639" width="17.28515625" style="17" customWidth="1"/>
    <col min="5640" max="5645" width="8.28515625" style="17" customWidth="1"/>
    <col min="5646" max="5647" width="16.28515625" style="17" customWidth="1"/>
    <col min="5648" max="5890" width="9" style="17"/>
    <col min="5891" max="5891" width="5.85546875" style="17" customWidth="1"/>
    <col min="5892" max="5892" width="10.28515625" style="17" customWidth="1"/>
    <col min="5893" max="5893" width="12.28515625" style="17" customWidth="1"/>
    <col min="5894" max="5894" width="40.85546875" style="17" customWidth="1"/>
    <col min="5895" max="5895" width="17.28515625" style="17" customWidth="1"/>
    <col min="5896" max="5901" width="8.28515625" style="17" customWidth="1"/>
    <col min="5902" max="5903" width="16.28515625" style="17" customWidth="1"/>
    <col min="5904" max="6146" width="9" style="17"/>
    <col min="6147" max="6147" width="5.85546875" style="17" customWidth="1"/>
    <col min="6148" max="6148" width="10.28515625" style="17" customWidth="1"/>
    <col min="6149" max="6149" width="12.28515625" style="17" customWidth="1"/>
    <col min="6150" max="6150" width="40.85546875" style="17" customWidth="1"/>
    <col min="6151" max="6151" width="17.28515625" style="17" customWidth="1"/>
    <col min="6152" max="6157" width="8.28515625" style="17" customWidth="1"/>
    <col min="6158" max="6159" width="16.28515625" style="17" customWidth="1"/>
    <col min="6160" max="6402" width="9" style="17"/>
    <col min="6403" max="6403" width="5.85546875" style="17" customWidth="1"/>
    <col min="6404" max="6404" width="10.28515625" style="17" customWidth="1"/>
    <col min="6405" max="6405" width="12.28515625" style="17" customWidth="1"/>
    <col min="6406" max="6406" width="40.85546875" style="17" customWidth="1"/>
    <col min="6407" max="6407" width="17.28515625" style="17" customWidth="1"/>
    <col min="6408" max="6413" width="8.28515625" style="17" customWidth="1"/>
    <col min="6414" max="6415" width="16.28515625" style="17" customWidth="1"/>
    <col min="6416" max="6658" width="9" style="17"/>
    <col min="6659" max="6659" width="5.85546875" style="17" customWidth="1"/>
    <col min="6660" max="6660" width="10.28515625" style="17" customWidth="1"/>
    <col min="6661" max="6661" width="12.28515625" style="17" customWidth="1"/>
    <col min="6662" max="6662" width="40.85546875" style="17" customWidth="1"/>
    <col min="6663" max="6663" width="17.28515625" style="17" customWidth="1"/>
    <col min="6664" max="6669" width="8.28515625" style="17" customWidth="1"/>
    <col min="6670" max="6671" width="16.28515625" style="17" customWidth="1"/>
    <col min="6672" max="6914" width="9" style="17"/>
    <col min="6915" max="6915" width="5.85546875" style="17" customWidth="1"/>
    <col min="6916" max="6916" width="10.28515625" style="17" customWidth="1"/>
    <col min="6917" max="6917" width="12.28515625" style="17" customWidth="1"/>
    <col min="6918" max="6918" width="40.85546875" style="17" customWidth="1"/>
    <col min="6919" max="6919" width="17.28515625" style="17" customWidth="1"/>
    <col min="6920" max="6925" width="8.28515625" style="17" customWidth="1"/>
    <col min="6926" max="6927" width="16.28515625" style="17" customWidth="1"/>
    <col min="6928" max="7170" width="9" style="17"/>
    <col min="7171" max="7171" width="5.85546875" style="17" customWidth="1"/>
    <col min="7172" max="7172" width="10.28515625" style="17" customWidth="1"/>
    <col min="7173" max="7173" width="12.28515625" style="17" customWidth="1"/>
    <col min="7174" max="7174" width="40.85546875" style="17" customWidth="1"/>
    <col min="7175" max="7175" width="17.28515625" style="17" customWidth="1"/>
    <col min="7176" max="7181" width="8.28515625" style="17" customWidth="1"/>
    <col min="7182" max="7183" width="16.28515625" style="17" customWidth="1"/>
    <col min="7184" max="7426" width="9" style="17"/>
    <col min="7427" max="7427" width="5.85546875" style="17" customWidth="1"/>
    <col min="7428" max="7428" width="10.28515625" style="17" customWidth="1"/>
    <col min="7429" max="7429" width="12.28515625" style="17" customWidth="1"/>
    <col min="7430" max="7430" width="40.85546875" style="17" customWidth="1"/>
    <col min="7431" max="7431" width="17.28515625" style="17" customWidth="1"/>
    <col min="7432" max="7437" width="8.28515625" style="17" customWidth="1"/>
    <col min="7438" max="7439" width="16.28515625" style="17" customWidth="1"/>
    <col min="7440" max="7682" width="9" style="17"/>
    <col min="7683" max="7683" width="5.85546875" style="17" customWidth="1"/>
    <col min="7684" max="7684" width="10.28515625" style="17" customWidth="1"/>
    <col min="7685" max="7685" width="12.28515625" style="17" customWidth="1"/>
    <col min="7686" max="7686" width="40.85546875" style="17" customWidth="1"/>
    <col min="7687" max="7687" width="17.28515625" style="17" customWidth="1"/>
    <col min="7688" max="7693" width="8.28515625" style="17" customWidth="1"/>
    <col min="7694" max="7695" width="16.28515625" style="17" customWidth="1"/>
    <col min="7696" max="7938" width="9" style="17"/>
    <col min="7939" max="7939" width="5.85546875" style="17" customWidth="1"/>
    <col min="7940" max="7940" width="10.28515625" style="17" customWidth="1"/>
    <col min="7941" max="7941" width="12.28515625" style="17" customWidth="1"/>
    <col min="7942" max="7942" width="40.85546875" style="17" customWidth="1"/>
    <col min="7943" max="7943" width="17.28515625" style="17" customWidth="1"/>
    <col min="7944" max="7949" width="8.28515625" style="17" customWidth="1"/>
    <col min="7950" max="7951" width="16.28515625" style="17" customWidth="1"/>
    <col min="7952" max="8194" width="9" style="17"/>
    <col min="8195" max="8195" width="5.85546875" style="17" customWidth="1"/>
    <col min="8196" max="8196" width="10.28515625" style="17" customWidth="1"/>
    <col min="8197" max="8197" width="12.28515625" style="17" customWidth="1"/>
    <col min="8198" max="8198" width="40.85546875" style="17" customWidth="1"/>
    <col min="8199" max="8199" width="17.28515625" style="17" customWidth="1"/>
    <col min="8200" max="8205" width="8.28515625" style="17" customWidth="1"/>
    <col min="8206" max="8207" width="16.28515625" style="17" customWidth="1"/>
    <col min="8208" max="8450" width="9" style="17"/>
    <col min="8451" max="8451" width="5.85546875" style="17" customWidth="1"/>
    <col min="8452" max="8452" width="10.28515625" style="17" customWidth="1"/>
    <col min="8453" max="8453" width="12.28515625" style="17" customWidth="1"/>
    <col min="8454" max="8454" width="40.85546875" style="17" customWidth="1"/>
    <col min="8455" max="8455" width="17.28515625" style="17" customWidth="1"/>
    <col min="8456" max="8461" width="8.28515625" style="17" customWidth="1"/>
    <col min="8462" max="8463" width="16.28515625" style="17" customWidth="1"/>
    <col min="8464" max="8706" width="9" style="17"/>
    <col min="8707" max="8707" width="5.85546875" style="17" customWidth="1"/>
    <col min="8708" max="8708" width="10.28515625" style="17" customWidth="1"/>
    <col min="8709" max="8709" width="12.28515625" style="17" customWidth="1"/>
    <col min="8710" max="8710" width="40.85546875" style="17" customWidth="1"/>
    <col min="8711" max="8711" width="17.28515625" style="17" customWidth="1"/>
    <col min="8712" max="8717" width="8.28515625" style="17" customWidth="1"/>
    <col min="8718" max="8719" width="16.28515625" style="17" customWidth="1"/>
    <col min="8720" max="8962" width="9" style="17"/>
    <col min="8963" max="8963" width="5.85546875" style="17" customWidth="1"/>
    <col min="8964" max="8964" width="10.28515625" style="17" customWidth="1"/>
    <col min="8965" max="8965" width="12.28515625" style="17" customWidth="1"/>
    <col min="8966" max="8966" width="40.85546875" style="17" customWidth="1"/>
    <col min="8967" max="8967" width="17.28515625" style="17" customWidth="1"/>
    <col min="8968" max="8973" width="8.28515625" style="17" customWidth="1"/>
    <col min="8974" max="8975" width="16.28515625" style="17" customWidth="1"/>
    <col min="8976" max="9218" width="9" style="17"/>
    <col min="9219" max="9219" width="5.85546875" style="17" customWidth="1"/>
    <col min="9220" max="9220" width="10.28515625" style="17" customWidth="1"/>
    <col min="9221" max="9221" width="12.28515625" style="17" customWidth="1"/>
    <col min="9222" max="9222" width="40.85546875" style="17" customWidth="1"/>
    <col min="9223" max="9223" width="17.28515625" style="17" customWidth="1"/>
    <col min="9224" max="9229" width="8.28515625" style="17" customWidth="1"/>
    <col min="9230" max="9231" width="16.28515625" style="17" customWidth="1"/>
    <col min="9232" max="9474" width="9" style="17"/>
    <col min="9475" max="9475" width="5.85546875" style="17" customWidth="1"/>
    <col min="9476" max="9476" width="10.28515625" style="17" customWidth="1"/>
    <col min="9477" max="9477" width="12.28515625" style="17" customWidth="1"/>
    <col min="9478" max="9478" width="40.85546875" style="17" customWidth="1"/>
    <col min="9479" max="9479" width="17.28515625" style="17" customWidth="1"/>
    <col min="9480" max="9485" width="8.28515625" style="17" customWidth="1"/>
    <col min="9486" max="9487" width="16.28515625" style="17" customWidth="1"/>
    <col min="9488" max="9730" width="9" style="17"/>
    <col min="9731" max="9731" width="5.85546875" style="17" customWidth="1"/>
    <col min="9732" max="9732" width="10.28515625" style="17" customWidth="1"/>
    <col min="9733" max="9733" width="12.28515625" style="17" customWidth="1"/>
    <col min="9734" max="9734" width="40.85546875" style="17" customWidth="1"/>
    <col min="9735" max="9735" width="17.28515625" style="17" customWidth="1"/>
    <col min="9736" max="9741" width="8.28515625" style="17" customWidth="1"/>
    <col min="9742" max="9743" width="16.28515625" style="17" customWidth="1"/>
    <col min="9744" max="9986" width="9" style="17"/>
    <col min="9987" max="9987" width="5.85546875" style="17" customWidth="1"/>
    <col min="9988" max="9988" width="10.28515625" style="17" customWidth="1"/>
    <col min="9989" max="9989" width="12.28515625" style="17" customWidth="1"/>
    <col min="9990" max="9990" width="40.85546875" style="17" customWidth="1"/>
    <col min="9991" max="9991" width="17.28515625" style="17" customWidth="1"/>
    <col min="9992" max="9997" width="8.28515625" style="17" customWidth="1"/>
    <col min="9998" max="9999" width="16.28515625" style="17" customWidth="1"/>
    <col min="10000" max="10242" width="9" style="17"/>
    <col min="10243" max="10243" width="5.85546875" style="17" customWidth="1"/>
    <col min="10244" max="10244" width="10.28515625" style="17" customWidth="1"/>
    <col min="10245" max="10245" width="12.28515625" style="17" customWidth="1"/>
    <col min="10246" max="10246" width="40.85546875" style="17" customWidth="1"/>
    <col min="10247" max="10247" width="17.28515625" style="17" customWidth="1"/>
    <col min="10248" max="10253" width="8.28515625" style="17" customWidth="1"/>
    <col min="10254" max="10255" width="16.28515625" style="17" customWidth="1"/>
    <col min="10256" max="10498" width="9" style="17"/>
    <col min="10499" max="10499" width="5.85546875" style="17" customWidth="1"/>
    <col min="10500" max="10500" width="10.28515625" style="17" customWidth="1"/>
    <col min="10501" max="10501" width="12.28515625" style="17" customWidth="1"/>
    <col min="10502" max="10502" width="40.85546875" style="17" customWidth="1"/>
    <col min="10503" max="10503" width="17.28515625" style="17" customWidth="1"/>
    <col min="10504" max="10509" width="8.28515625" style="17" customWidth="1"/>
    <col min="10510" max="10511" width="16.28515625" style="17" customWidth="1"/>
    <col min="10512" max="10754" width="9" style="17"/>
    <col min="10755" max="10755" width="5.85546875" style="17" customWidth="1"/>
    <col min="10756" max="10756" width="10.28515625" style="17" customWidth="1"/>
    <col min="10757" max="10757" width="12.28515625" style="17" customWidth="1"/>
    <col min="10758" max="10758" width="40.85546875" style="17" customWidth="1"/>
    <col min="10759" max="10759" width="17.28515625" style="17" customWidth="1"/>
    <col min="10760" max="10765" width="8.28515625" style="17" customWidth="1"/>
    <col min="10766" max="10767" width="16.28515625" style="17" customWidth="1"/>
    <col min="10768" max="11010" width="9" style="17"/>
    <col min="11011" max="11011" width="5.85546875" style="17" customWidth="1"/>
    <col min="11012" max="11012" width="10.28515625" style="17" customWidth="1"/>
    <col min="11013" max="11013" width="12.28515625" style="17" customWidth="1"/>
    <col min="11014" max="11014" width="40.85546875" style="17" customWidth="1"/>
    <col min="11015" max="11015" width="17.28515625" style="17" customWidth="1"/>
    <col min="11016" max="11021" width="8.28515625" style="17" customWidth="1"/>
    <col min="11022" max="11023" width="16.28515625" style="17" customWidth="1"/>
    <col min="11024" max="11266" width="9" style="17"/>
    <col min="11267" max="11267" width="5.85546875" style="17" customWidth="1"/>
    <col min="11268" max="11268" width="10.28515625" style="17" customWidth="1"/>
    <col min="11269" max="11269" width="12.28515625" style="17" customWidth="1"/>
    <col min="11270" max="11270" width="40.85546875" style="17" customWidth="1"/>
    <col min="11271" max="11271" width="17.28515625" style="17" customWidth="1"/>
    <col min="11272" max="11277" width="8.28515625" style="17" customWidth="1"/>
    <col min="11278" max="11279" width="16.28515625" style="17" customWidth="1"/>
    <col min="11280" max="11522" width="9" style="17"/>
    <col min="11523" max="11523" width="5.85546875" style="17" customWidth="1"/>
    <col min="11524" max="11524" width="10.28515625" style="17" customWidth="1"/>
    <col min="11525" max="11525" width="12.28515625" style="17" customWidth="1"/>
    <col min="11526" max="11526" width="40.85546875" style="17" customWidth="1"/>
    <col min="11527" max="11527" width="17.28515625" style="17" customWidth="1"/>
    <col min="11528" max="11533" width="8.28515625" style="17" customWidth="1"/>
    <col min="11534" max="11535" width="16.28515625" style="17" customWidth="1"/>
    <col min="11536" max="11778" width="9" style="17"/>
    <col min="11779" max="11779" width="5.85546875" style="17" customWidth="1"/>
    <col min="11780" max="11780" width="10.28515625" style="17" customWidth="1"/>
    <col min="11781" max="11781" width="12.28515625" style="17" customWidth="1"/>
    <col min="11782" max="11782" width="40.85546875" style="17" customWidth="1"/>
    <col min="11783" max="11783" width="17.28515625" style="17" customWidth="1"/>
    <col min="11784" max="11789" width="8.28515625" style="17" customWidth="1"/>
    <col min="11790" max="11791" width="16.28515625" style="17" customWidth="1"/>
    <col min="11792" max="12034" width="9" style="17"/>
    <col min="12035" max="12035" width="5.85546875" style="17" customWidth="1"/>
    <col min="12036" max="12036" width="10.28515625" style="17" customWidth="1"/>
    <col min="12037" max="12037" width="12.28515625" style="17" customWidth="1"/>
    <col min="12038" max="12038" width="40.85546875" style="17" customWidth="1"/>
    <col min="12039" max="12039" width="17.28515625" style="17" customWidth="1"/>
    <col min="12040" max="12045" width="8.28515625" style="17" customWidth="1"/>
    <col min="12046" max="12047" width="16.28515625" style="17" customWidth="1"/>
    <col min="12048" max="12290" width="9" style="17"/>
    <col min="12291" max="12291" width="5.85546875" style="17" customWidth="1"/>
    <col min="12292" max="12292" width="10.28515625" style="17" customWidth="1"/>
    <col min="12293" max="12293" width="12.28515625" style="17" customWidth="1"/>
    <col min="12294" max="12294" width="40.85546875" style="17" customWidth="1"/>
    <col min="12295" max="12295" width="17.28515625" style="17" customWidth="1"/>
    <col min="12296" max="12301" width="8.28515625" style="17" customWidth="1"/>
    <col min="12302" max="12303" width="16.28515625" style="17" customWidth="1"/>
    <col min="12304" max="12546" width="9" style="17"/>
    <col min="12547" max="12547" width="5.85546875" style="17" customWidth="1"/>
    <col min="12548" max="12548" width="10.28515625" style="17" customWidth="1"/>
    <col min="12549" max="12549" width="12.28515625" style="17" customWidth="1"/>
    <col min="12550" max="12550" width="40.85546875" style="17" customWidth="1"/>
    <col min="12551" max="12551" width="17.28515625" style="17" customWidth="1"/>
    <col min="12552" max="12557" width="8.28515625" style="17" customWidth="1"/>
    <col min="12558" max="12559" width="16.28515625" style="17" customWidth="1"/>
    <col min="12560" max="12802" width="9" style="17"/>
    <col min="12803" max="12803" width="5.85546875" style="17" customWidth="1"/>
    <col min="12804" max="12804" width="10.28515625" style="17" customWidth="1"/>
    <col min="12805" max="12805" width="12.28515625" style="17" customWidth="1"/>
    <col min="12806" max="12806" width="40.85546875" style="17" customWidth="1"/>
    <col min="12807" max="12807" width="17.28515625" style="17" customWidth="1"/>
    <col min="12808" max="12813" width="8.28515625" style="17" customWidth="1"/>
    <col min="12814" max="12815" width="16.28515625" style="17" customWidth="1"/>
    <col min="12816" max="13058" width="9" style="17"/>
    <col min="13059" max="13059" width="5.85546875" style="17" customWidth="1"/>
    <col min="13060" max="13060" width="10.28515625" style="17" customWidth="1"/>
    <col min="13061" max="13061" width="12.28515625" style="17" customWidth="1"/>
    <col min="13062" max="13062" width="40.85546875" style="17" customWidth="1"/>
    <col min="13063" max="13063" width="17.28515625" style="17" customWidth="1"/>
    <col min="13064" max="13069" width="8.28515625" style="17" customWidth="1"/>
    <col min="13070" max="13071" width="16.28515625" style="17" customWidth="1"/>
    <col min="13072" max="13314" width="9" style="17"/>
    <col min="13315" max="13315" width="5.85546875" style="17" customWidth="1"/>
    <col min="13316" max="13316" width="10.28515625" style="17" customWidth="1"/>
    <col min="13317" max="13317" width="12.28515625" style="17" customWidth="1"/>
    <col min="13318" max="13318" width="40.85546875" style="17" customWidth="1"/>
    <col min="13319" max="13319" width="17.28515625" style="17" customWidth="1"/>
    <col min="13320" max="13325" width="8.28515625" style="17" customWidth="1"/>
    <col min="13326" max="13327" width="16.28515625" style="17" customWidth="1"/>
    <col min="13328" max="13570" width="9" style="17"/>
    <col min="13571" max="13571" width="5.85546875" style="17" customWidth="1"/>
    <col min="13572" max="13572" width="10.28515625" style="17" customWidth="1"/>
    <col min="13573" max="13573" width="12.28515625" style="17" customWidth="1"/>
    <col min="13574" max="13574" width="40.85546875" style="17" customWidth="1"/>
    <col min="13575" max="13575" width="17.28515625" style="17" customWidth="1"/>
    <col min="13576" max="13581" width="8.28515625" style="17" customWidth="1"/>
    <col min="13582" max="13583" width="16.28515625" style="17" customWidth="1"/>
    <col min="13584" max="13826" width="9" style="17"/>
    <col min="13827" max="13827" width="5.85546875" style="17" customWidth="1"/>
    <col min="13828" max="13828" width="10.28515625" style="17" customWidth="1"/>
    <col min="13829" max="13829" width="12.28515625" style="17" customWidth="1"/>
    <col min="13830" max="13830" width="40.85546875" style="17" customWidth="1"/>
    <col min="13831" max="13831" width="17.28515625" style="17" customWidth="1"/>
    <col min="13832" max="13837" width="8.28515625" style="17" customWidth="1"/>
    <col min="13838" max="13839" width="16.28515625" style="17" customWidth="1"/>
    <col min="13840" max="14082" width="9" style="17"/>
    <col min="14083" max="14083" width="5.85546875" style="17" customWidth="1"/>
    <col min="14084" max="14084" width="10.28515625" style="17" customWidth="1"/>
    <col min="14085" max="14085" width="12.28515625" style="17" customWidth="1"/>
    <col min="14086" max="14086" width="40.85546875" style="17" customWidth="1"/>
    <col min="14087" max="14087" width="17.28515625" style="17" customWidth="1"/>
    <col min="14088" max="14093" width="8.28515625" style="17" customWidth="1"/>
    <col min="14094" max="14095" width="16.28515625" style="17" customWidth="1"/>
    <col min="14096" max="14338" width="9" style="17"/>
    <col min="14339" max="14339" width="5.85546875" style="17" customWidth="1"/>
    <col min="14340" max="14340" width="10.28515625" style="17" customWidth="1"/>
    <col min="14341" max="14341" width="12.28515625" style="17" customWidth="1"/>
    <col min="14342" max="14342" width="40.85546875" style="17" customWidth="1"/>
    <col min="14343" max="14343" width="17.28515625" style="17" customWidth="1"/>
    <col min="14344" max="14349" width="8.28515625" style="17" customWidth="1"/>
    <col min="14350" max="14351" width="16.28515625" style="17" customWidth="1"/>
    <col min="14352" max="14594" width="9" style="17"/>
    <col min="14595" max="14595" width="5.85546875" style="17" customWidth="1"/>
    <col min="14596" max="14596" width="10.28515625" style="17" customWidth="1"/>
    <col min="14597" max="14597" width="12.28515625" style="17" customWidth="1"/>
    <col min="14598" max="14598" width="40.85546875" style="17" customWidth="1"/>
    <col min="14599" max="14599" width="17.28515625" style="17" customWidth="1"/>
    <col min="14600" max="14605" width="8.28515625" style="17" customWidth="1"/>
    <col min="14606" max="14607" width="16.28515625" style="17" customWidth="1"/>
    <col min="14608" max="14850" width="9" style="17"/>
    <col min="14851" max="14851" width="5.85546875" style="17" customWidth="1"/>
    <col min="14852" max="14852" width="10.28515625" style="17" customWidth="1"/>
    <col min="14853" max="14853" width="12.28515625" style="17" customWidth="1"/>
    <col min="14854" max="14854" width="40.85546875" style="17" customWidth="1"/>
    <col min="14855" max="14855" width="17.28515625" style="17" customWidth="1"/>
    <col min="14856" max="14861" width="8.28515625" style="17" customWidth="1"/>
    <col min="14862" max="14863" width="16.28515625" style="17" customWidth="1"/>
    <col min="14864" max="15106" width="9" style="17"/>
    <col min="15107" max="15107" width="5.85546875" style="17" customWidth="1"/>
    <col min="15108" max="15108" width="10.28515625" style="17" customWidth="1"/>
    <col min="15109" max="15109" width="12.28515625" style="17" customWidth="1"/>
    <col min="15110" max="15110" width="40.85546875" style="17" customWidth="1"/>
    <col min="15111" max="15111" width="17.28515625" style="17" customWidth="1"/>
    <col min="15112" max="15117" width="8.28515625" style="17" customWidth="1"/>
    <col min="15118" max="15119" width="16.28515625" style="17" customWidth="1"/>
    <col min="15120" max="15362" width="9" style="17"/>
    <col min="15363" max="15363" width="5.85546875" style="17" customWidth="1"/>
    <col min="15364" max="15364" width="10.28515625" style="17" customWidth="1"/>
    <col min="15365" max="15365" width="12.28515625" style="17" customWidth="1"/>
    <col min="15366" max="15366" width="40.85546875" style="17" customWidth="1"/>
    <col min="15367" max="15367" width="17.28515625" style="17" customWidth="1"/>
    <col min="15368" max="15373" width="8.28515625" style="17" customWidth="1"/>
    <col min="15374" max="15375" width="16.28515625" style="17" customWidth="1"/>
    <col min="15376" max="15618" width="9" style="17"/>
    <col min="15619" max="15619" width="5.85546875" style="17" customWidth="1"/>
    <col min="15620" max="15620" width="10.28515625" style="17" customWidth="1"/>
    <col min="15621" max="15621" width="12.28515625" style="17" customWidth="1"/>
    <col min="15622" max="15622" width="40.85546875" style="17" customWidth="1"/>
    <col min="15623" max="15623" width="17.28515625" style="17" customWidth="1"/>
    <col min="15624" max="15629" width="8.28515625" style="17" customWidth="1"/>
    <col min="15630" max="15631" width="16.28515625" style="17" customWidth="1"/>
    <col min="15632" max="15874" width="9" style="17"/>
    <col min="15875" max="15875" width="5.85546875" style="17" customWidth="1"/>
    <col min="15876" max="15876" width="10.28515625" style="17" customWidth="1"/>
    <col min="15877" max="15877" width="12.28515625" style="17" customWidth="1"/>
    <col min="15878" max="15878" width="40.85546875" style="17" customWidth="1"/>
    <col min="15879" max="15879" width="17.28515625" style="17" customWidth="1"/>
    <col min="15880" max="15885" width="8.28515625" style="17" customWidth="1"/>
    <col min="15886" max="15887" width="16.28515625" style="17" customWidth="1"/>
    <col min="15888" max="16130" width="9" style="17"/>
    <col min="16131" max="16131" width="5.85546875" style="17" customWidth="1"/>
    <col min="16132" max="16132" width="10.28515625" style="17" customWidth="1"/>
    <col min="16133" max="16133" width="12.28515625" style="17" customWidth="1"/>
    <col min="16134" max="16134" width="40.85546875" style="17" customWidth="1"/>
    <col min="16135" max="16135" width="17.28515625" style="17" customWidth="1"/>
    <col min="16136" max="16141" width="8.28515625" style="17" customWidth="1"/>
    <col min="16142" max="16143" width="16.28515625" style="17" customWidth="1"/>
    <col min="16144" max="16384" width="9" style="17"/>
  </cols>
  <sheetData>
    <row r="1" spans="1:21" s="290" customFormat="1" ht="51.75" customHeight="1" x14ac:dyDescent="0.25">
      <c r="A1" s="282"/>
      <c r="B1" s="283"/>
      <c r="C1" s="284"/>
      <c r="D1" s="284"/>
      <c r="E1" s="285"/>
      <c r="F1" s="285"/>
      <c r="G1" s="285"/>
      <c r="H1" s="285"/>
      <c r="I1" s="285"/>
      <c r="J1" s="285"/>
      <c r="K1" s="285"/>
      <c r="L1" s="285"/>
      <c r="M1" s="286"/>
      <c r="N1" s="286"/>
      <c r="O1" s="286"/>
      <c r="P1" s="287"/>
      <c r="Q1" s="288"/>
      <c r="R1" s="288"/>
      <c r="S1" s="288"/>
      <c r="T1" s="288"/>
      <c r="U1" s="289"/>
    </row>
    <row r="2" spans="1:21" s="296" customFormat="1" ht="30" x14ac:dyDescent="0.25">
      <c r="A2" s="291" t="s">
        <v>213</v>
      </c>
      <c r="B2" s="291"/>
      <c r="C2" s="291"/>
      <c r="D2" s="291"/>
      <c r="E2" s="292" t="s">
        <v>10</v>
      </c>
      <c r="F2" s="292"/>
      <c r="G2" s="292"/>
      <c r="H2" s="292"/>
      <c r="I2" s="292"/>
      <c r="J2" s="292"/>
      <c r="K2" s="292"/>
      <c r="L2" s="292"/>
      <c r="M2" s="293"/>
      <c r="N2" s="293"/>
      <c r="O2" s="294"/>
      <c r="P2" s="287"/>
      <c r="Q2" s="288"/>
      <c r="R2" s="288"/>
      <c r="S2" s="295" t="s">
        <v>218</v>
      </c>
      <c r="T2" s="295"/>
      <c r="U2" s="295"/>
    </row>
    <row r="3" spans="1:21" s="296" customFormat="1" ht="26.25" x14ac:dyDescent="0.25">
      <c r="A3" s="297"/>
      <c r="B3" s="297"/>
      <c r="C3" s="294"/>
      <c r="D3" s="294"/>
      <c r="E3" s="298"/>
      <c r="F3" s="299"/>
      <c r="G3" s="299"/>
      <c r="H3" s="299"/>
      <c r="I3" s="300"/>
      <c r="J3" s="300"/>
      <c r="K3" s="299"/>
      <c r="L3" s="291"/>
      <c r="M3" s="291"/>
      <c r="N3" s="301"/>
      <c r="O3" s="294"/>
      <c r="P3" s="287"/>
      <c r="Q3" s="288"/>
      <c r="R3" s="288"/>
      <c r="S3" s="295" t="s">
        <v>217</v>
      </c>
      <c r="T3" s="295"/>
      <c r="U3" s="295"/>
    </row>
    <row r="4" spans="1:21" s="296" customFormat="1" ht="26.25" x14ac:dyDescent="0.25">
      <c r="A4" s="291" t="s">
        <v>214</v>
      </c>
      <c r="B4" s="291"/>
      <c r="C4" s="291"/>
      <c r="D4" s="291"/>
      <c r="E4" s="298"/>
      <c r="F4" s="299"/>
      <c r="G4" s="299"/>
      <c r="H4" s="299"/>
      <c r="I4" s="300"/>
      <c r="J4" s="300"/>
      <c r="K4" s="299"/>
      <c r="L4" s="302"/>
      <c r="M4" s="303"/>
      <c r="N4" s="303"/>
      <c r="O4" s="304"/>
      <c r="P4" s="305" t="s">
        <v>219</v>
      </c>
      <c r="Q4" s="305"/>
      <c r="R4" s="305"/>
      <c r="S4" s="305"/>
      <c r="T4" s="305"/>
      <c r="U4" s="305"/>
    </row>
    <row r="5" spans="1:21" s="34" customFormat="1" ht="31.5" customHeight="1" x14ac:dyDescent="0.25">
      <c r="A5" s="189" t="s">
        <v>1</v>
      </c>
      <c r="B5" s="190" t="s">
        <v>2</v>
      </c>
      <c r="C5" s="191" t="s">
        <v>3</v>
      </c>
      <c r="D5" s="191"/>
      <c r="E5" s="252" t="s">
        <v>4</v>
      </c>
      <c r="F5" s="193" t="s">
        <v>5</v>
      </c>
      <c r="G5" s="193" t="s">
        <v>30</v>
      </c>
      <c r="H5" s="7" t="s">
        <v>6</v>
      </c>
      <c r="I5" s="259" t="s">
        <v>20</v>
      </c>
      <c r="J5" s="261" t="s">
        <v>66</v>
      </c>
      <c r="K5" s="191"/>
      <c r="L5" s="198" t="s">
        <v>7</v>
      </c>
      <c r="M5" s="199"/>
      <c r="N5" s="200"/>
      <c r="O5" s="193" t="s">
        <v>23</v>
      </c>
      <c r="P5" s="197" t="s">
        <v>13</v>
      </c>
      <c r="Q5" s="195" t="s">
        <v>14</v>
      </c>
      <c r="R5" s="195" t="s">
        <v>15</v>
      </c>
      <c r="S5" s="195" t="s">
        <v>16</v>
      </c>
      <c r="T5" s="195" t="s">
        <v>17</v>
      </c>
      <c r="U5" s="196" t="s">
        <v>18</v>
      </c>
    </row>
    <row r="6" spans="1:21" s="34" customFormat="1" ht="42" customHeight="1" x14ac:dyDescent="0.25">
      <c r="A6" s="189"/>
      <c r="B6" s="190"/>
      <c r="C6" s="191"/>
      <c r="D6" s="191"/>
      <c r="E6" s="253"/>
      <c r="F6" s="194"/>
      <c r="G6" s="194"/>
      <c r="H6" s="6" t="s">
        <v>8</v>
      </c>
      <c r="I6" s="260"/>
      <c r="J6" s="260"/>
      <c r="K6" s="191"/>
      <c r="L6" s="8" t="s">
        <v>22</v>
      </c>
      <c r="M6" s="29" t="s">
        <v>26</v>
      </c>
      <c r="N6" s="30" t="s">
        <v>21</v>
      </c>
      <c r="O6" s="194"/>
      <c r="P6" s="197"/>
      <c r="Q6" s="195"/>
      <c r="R6" s="195"/>
      <c r="S6" s="195"/>
      <c r="T6" s="195"/>
      <c r="U6" s="196"/>
    </row>
    <row r="7" spans="1:21" s="271" customFormat="1" ht="42.75" customHeight="1" x14ac:dyDescent="0.45">
      <c r="A7" s="262">
        <v>1</v>
      </c>
      <c r="B7" s="262">
        <v>4712</v>
      </c>
      <c r="C7" s="279" t="str">
        <f>[2]ExportToFile!$B$2</f>
        <v>بانك سپه (انصار سابق) شعبه دقايقي جاري شماره 383143112047141</v>
      </c>
      <c r="D7" s="279"/>
      <c r="E7" s="263">
        <v>2423516780</v>
      </c>
      <c r="F7" s="264"/>
      <c r="G7" s="264"/>
      <c r="H7" s="265">
        <v>2423516780</v>
      </c>
      <c r="I7" s="266">
        <f>E7</f>
        <v>2423516780</v>
      </c>
      <c r="J7" s="267">
        <v>6630</v>
      </c>
      <c r="K7" s="262"/>
      <c r="L7" s="118">
        <f>E7-H7</f>
        <v>0</v>
      </c>
      <c r="M7" s="118">
        <f>E7-I7</f>
        <v>0</v>
      </c>
      <c r="N7" s="118">
        <f>H7-I7</f>
        <v>0</v>
      </c>
      <c r="O7" s="268"/>
      <c r="P7" s="269">
        <v>1905000000</v>
      </c>
      <c r="Q7" s="270"/>
      <c r="R7" s="270"/>
      <c r="S7" s="270"/>
      <c r="T7" s="270"/>
      <c r="U7" s="281" t="s">
        <v>215</v>
      </c>
    </row>
    <row r="8" spans="1:21" s="271" customFormat="1" ht="42.75" customHeight="1" x14ac:dyDescent="0.25">
      <c r="A8" s="262">
        <v>2</v>
      </c>
      <c r="B8" s="262">
        <v>4713</v>
      </c>
      <c r="C8" s="279" t="str">
        <f>[2]ExportToFile!$B$3</f>
        <v>بانك سپه (انصار سابق) شعبه دقايقي سپرده شماره 3831822112047141</v>
      </c>
      <c r="D8" s="279"/>
      <c r="E8" s="263">
        <v>206099</v>
      </c>
      <c r="F8" s="264"/>
      <c r="G8" s="264"/>
      <c r="H8" s="265">
        <v>206099</v>
      </c>
      <c r="I8" s="266">
        <f t="shared" ref="I8:I19" si="0">E8</f>
        <v>206099</v>
      </c>
      <c r="J8" s="272">
        <v>6630</v>
      </c>
      <c r="K8" s="262"/>
      <c r="L8" s="118">
        <f t="shared" ref="L8:L19" si="1">E8-H8</f>
        <v>0</v>
      </c>
      <c r="M8" s="118">
        <f t="shared" ref="M8:M19" si="2">E8-I8</f>
        <v>0</v>
      </c>
      <c r="N8" s="118">
        <f t="shared" ref="N8:N19" si="3">H8-I8</f>
        <v>0</v>
      </c>
      <c r="O8" s="268"/>
      <c r="P8" s="269"/>
      <c r="Q8" s="270"/>
      <c r="R8" s="270"/>
      <c r="S8" s="270"/>
      <c r="T8" s="270"/>
      <c r="U8" s="281" t="s">
        <v>215</v>
      </c>
    </row>
    <row r="9" spans="1:21" s="271" customFormat="1" ht="42.75" customHeight="1" x14ac:dyDescent="0.45">
      <c r="A9" s="262">
        <v>3</v>
      </c>
      <c r="B9" s="262">
        <v>4714</v>
      </c>
      <c r="C9" s="279" t="str">
        <f>[2]ExportToFile!$B$4</f>
        <v>بانك ملت شعبه ميرداماد جاري شماره 7315244782</v>
      </c>
      <c r="D9" s="279"/>
      <c r="E9" s="254">
        <v>122367</v>
      </c>
      <c r="F9" s="264"/>
      <c r="G9" s="264"/>
      <c r="H9" s="265">
        <v>122367</v>
      </c>
      <c r="I9" s="266">
        <f t="shared" si="0"/>
        <v>122367</v>
      </c>
      <c r="J9" s="273">
        <v>6634</v>
      </c>
      <c r="K9" s="262"/>
      <c r="L9" s="118">
        <f t="shared" si="1"/>
        <v>0</v>
      </c>
      <c r="M9" s="118">
        <f t="shared" si="2"/>
        <v>0</v>
      </c>
      <c r="N9" s="118">
        <f t="shared" si="3"/>
        <v>0</v>
      </c>
      <c r="O9" s="268"/>
      <c r="P9" s="269"/>
      <c r="Q9" s="270"/>
      <c r="R9" s="270"/>
      <c r="S9" s="270"/>
      <c r="T9" s="270"/>
      <c r="U9" s="281" t="s">
        <v>216</v>
      </c>
    </row>
    <row r="10" spans="1:21" s="271" customFormat="1" ht="42.75" customHeight="1" x14ac:dyDescent="0.25">
      <c r="A10" s="262">
        <v>4</v>
      </c>
      <c r="B10" s="262">
        <v>4715</v>
      </c>
      <c r="C10" s="279" t="str">
        <f>[2]ExportToFile!$B$5</f>
        <v>بانك پاسارگاد شعبه شهيد بهشتي جاري شماره 2-10178653-110-230</v>
      </c>
      <c r="D10" s="279"/>
      <c r="E10" s="263">
        <v>5000000</v>
      </c>
      <c r="F10" s="264"/>
      <c r="G10" s="264"/>
      <c r="H10" s="265">
        <v>5000000</v>
      </c>
      <c r="I10" s="266">
        <f t="shared" si="0"/>
        <v>5000000</v>
      </c>
      <c r="J10" s="274">
        <v>6633</v>
      </c>
      <c r="K10" s="262"/>
      <c r="L10" s="118">
        <f t="shared" si="1"/>
        <v>0</v>
      </c>
      <c r="M10" s="118">
        <f t="shared" si="2"/>
        <v>0</v>
      </c>
      <c r="N10" s="118">
        <f t="shared" si="3"/>
        <v>0</v>
      </c>
      <c r="O10" s="268"/>
      <c r="P10" s="269"/>
      <c r="Q10" s="270"/>
      <c r="R10" s="270"/>
      <c r="S10" s="270"/>
      <c r="T10" s="270"/>
      <c r="U10" s="281" t="s">
        <v>215</v>
      </c>
    </row>
    <row r="11" spans="1:21" s="271" customFormat="1" ht="42.75" customHeight="1" x14ac:dyDescent="0.25">
      <c r="A11" s="262">
        <v>5</v>
      </c>
      <c r="B11" s="262">
        <v>4716</v>
      </c>
      <c r="C11" s="279" t="str">
        <f>[2]ExportToFile!$B$6</f>
        <v>بانك سپه شعبه سميه جاري طلايي شماره حساب 12348002213/02</v>
      </c>
      <c r="D11" s="279"/>
      <c r="E11" s="263">
        <v>1755754</v>
      </c>
      <c r="F11" s="264"/>
      <c r="G11" s="264"/>
      <c r="H11" s="265">
        <v>1755754</v>
      </c>
      <c r="I11" s="266">
        <f t="shared" si="0"/>
        <v>1755754</v>
      </c>
      <c r="J11" s="274">
        <v>6636</v>
      </c>
      <c r="K11" s="262"/>
      <c r="L11" s="118">
        <f t="shared" si="1"/>
        <v>0</v>
      </c>
      <c r="M11" s="118">
        <f t="shared" si="2"/>
        <v>0</v>
      </c>
      <c r="N11" s="118">
        <f t="shared" si="3"/>
        <v>0</v>
      </c>
      <c r="O11" s="268"/>
      <c r="P11" s="269"/>
      <c r="Q11" s="270"/>
      <c r="R11" s="270"/>
      <c r="S11" s="270"/>
      <c r="T11" s="270"/>
      <c r="U11" s="281" t="s">
        <v>215</v>
      </c>
    </row>
    <row r="12" spans="1:21" s="271" customFormat="1" ht="42.75" customHeight="1" x14ac:dyDescent="0.25">
      <c r="A12" s="262">
        <v>6</v>
      </c>
      <c r="B12" s="262">
        <v>4717</v>
      </c>
      <c r="C12" s="279" t="str">
        <f>[2]ExportToFile!$B$7</f>
        <v>بانك سپه شعبه سميه سپرده كوتاه مدت شماره حساب 12343011218/04</v>
      </c>
      <c r="D12" s="279"/>
      <c r="E12" s="263">
        <v>9803541</v>
      </c>
      <c r="F12" s="264"/>
      <c r="G12" s="264"/>
      <c r="H12" s="265">
        <v>9803541</v>
      </c>
      <c r="I12" s="266">
        <f t="shared" si="0"/>
        <v>9803541</v>
      </c>
      <c r="J12" s="275">
        <v>6636</v>
      </c>
      <c r="K12" s="262"/>
      <c r="L12" s="118">
        <f t="shared" si="1"/>
        <v>0</v>
      </c>
      <c r="M12" s="118">
        <f t="shared" si="2"/>
        <v>0</v>
      </c>
      <c r="N12" s="118">
        <f t="shared" si="3"/>
        <v>0</v>
      </c>
      <c r="O12" s="268"/>
      <c r="P12" s="269"/>
      <c r="Q12" s="270"/>
      <c r="R12" s="270"/>
      <c r="S12" s="270"/>
      <c r="T12" s="270"/>
      <c r="U12" s="281" t="s">
        <v>215</v>
      </c>
    </row>
    <row r="13" spans="1:21" s="271" customFormat="1" ht="42.75" customHeight="1" x14ac:dyDescent="0.25">
      <c r="A13" s="262">
        <v>7</v>
      </c>
      <c r="B13" s="262">
        <v>4718</v>
      </c>
      <c r="C13" s="279" t="str">
        <f>[2]ExportToFile!$B$8</f>
        <v>بانك پارسيان شعبه مركزي سپرده كوتاه مدت شماره 47000594233603</v>
      </c>
      <c r="D13" s="279"/>
      <c r="E13" s="263">
        <v>4580456</v>
      </c>
      <c r="F13" s="264">
        <f>E13</f>
        <v>4580456</v>
      </c>
      <c r="G13" s="266">
        <f>E13</f>
        <v>4580456</v>
      </c>
      <c r="H13" s="265"/>
      <c r="I13" s="266"/>
      <c r="J13" s="275"/>
      <c r="K13" s="262"/>
      <c r="L13" s="118">
        <f t="shared" si="1"/>
        <v>4580456</v>
      </c>
      <c r="M13" s="118">
        <f t="shared" si="2"/>
        <v>4580456</v>
      </c>
      <c r="N13" s="118">
        <f t="shared" si="3"/>
        <v>0</v>
      </c>
      <c r="O13" s="268"/>
      <c r="P13" s="269"/>
      <c r="Q13" s="276"/>
      <c r="R13" s="277"/>
      <c r="S13" s="277"/>
      <c r="T13" s="277"/>
      <c r="U13" s="281"/>
    </row>
    <row r="14" spans="1:21" s="271" customFormat="1" ht="42.75" customHeight="1" x14ac:dyDescent="0.25">
      <c r="A14" s="262">
        <v>8</v>
      </c>
      <c r="B14" s="262">
        <v>4719</v>
      </c>
      <c r="C14" s="279" t="str">
        <f>[2]ExportToFile!$B$9</f>
        <v>بانك ملت شعبه ميرداماد سپرده شماره 8339483111</v>
      </c>
      <c r="D14" s="279"/>
      <c r="E14" s="263">
        <v>532740</v>
      </c>
      <c r="F14" s="264"/>
      <c r="G14" s="264"/>
      <c r="H14" s="265">
        <v>532740</v>
      </c>
      <c r="I14" s="266">
        <f t="shared" si="0"/>
        <v>532740</v>
      </c>
      <c r="J14" s="275">
        <v>6634</v>
      </c>
      <c r="K14" s="262"/>
      <c r="L14" s="118">
        <f t="shared" si="1"/>
        <v>0</v>
      </c>
      <c r="M14" s="118">
        <f t="shared" si="2"/>
        <v>0</v>
      </c>
      <c r="N14" s="118">
        <f t="shared" si="3"/>
        <v>0</v>
      </c>
      <c r="O14" s="268"/>
      <c r="P14" s="269"/>
      <c r="Q14" s="270"/>
      <c r="R14" s="270"/>
      <c r="S14" s="270"/>
      <c r="T14" s="270"/>
      <c r="U14" s="281" t="s">
        <v>216</v>
      </c>
    </row>
    <row r="15" spans="1:21" s="271" customFormat="1" ht="42.75" customHeight="1" x14ac:dyDescent="0.25">
      <c r="A15" s="262">
        <v>9</v>
      </c>
      <c r="B15" s="262">
        <v>4720</v>
      </c>
      <c r="C15" s="279" t="str">
        <f>[2]ExportToFile!$B$10</f>
        <v>بانك اقتصاد نوين كوتاه مدت 1-3570637-850-170 شعبه آرژانتين</v>
      </c>
      <c r="D15" s="279"/>
      <c r="E15" s="263">
        <v>2146</v>
      </c>
      <c r="F15" s="264"/>
      <c r="G15" s="264"/>
      <c r="H15" s="265">
        <v>2146</v>
      </c>
      <c r="I15" s="266">
        <f t="shared" si="0"/>
        <v>2146</v>
      </c>
      <c r="J15" s="274">
        <v>6632</v>
      </c>
      <c r="K15" s="262"/>
      <c r="L15" s="118">
        <f t="shared" si="1"/>
        <v>0</v>
      </c>
      <c r="M15" s="118">
        <f t="shared" si="2"/>
        <v>0</v>
      </c>
      <c r="N15" s="118">
        <f t="shared" si="3"/>
        <v>0</v>
      </c>
      <c r="O15" s="268">
        <v>2146</v>
      </c>
      <c r="P15" s="269"/>
      <c r="Q15" s="270"/>
      <c r="R15" s="270"/>
      <c r="S15" s="270"/>
      <c r="T15" s="270"/>
      <c r="U15" s="281" t="s">
        <v>215</v>
      </c>
    </row>
    <row r="16" spans="1:21" s="271" customFormat="1" ht="42.75" customHeight="1" x14ac:dyDescent="0.25">
      <c r="A16" s="262">
        <v>10</v>
      </c>
      <c r="B16" s="262">
        <v>4721</v>
      </c>
      <c r="C16" s="279" t="str">
        <f>[2]ExportToFile!$B$11</f>
        <v>بانك اقتصاد نوين شعبه ميدان آرژانتين جاري 1-3570637-2-170</v>
      </c>
      <c r="D16" s="279"/>
      <c r="E16" s="263">
        <v>8099778</v>
      </c>
      <c r="F16" s="264"/>
      <c r="G16" s="264"/>
      <c r="H16" s="265">
        <v>8099778</v>
      </c>
      <c r="I16" s="266">
        <f t="shared" si="0"/>
        <v>8099778</v>
      </c>
      <c r="J16" s="274">
        <v>6632</v>
      </c>
      <c r="K16" s="262"/>
      <c r="L16" s="118">
        <f t="shared" si="1"/>
        <v>0</v>
      </c>
      <c r="M16" s="118">
        <f t="shared" si="2"/>
        <v>0</v>
      </c>
      <c r="N16" s="118">
        <f t="shared" si="3"/>
        <v>0</v>
      </c>
      <c r="O16" s="268"/>
      <c r="P16" s="269"/>
      <c r="Q16" s="270"/>
      <c r="R16" s="270"/>
      <c r="S16" s="270"/>
      <c r="T16" s="270"/>
      <c r="U16" s="281" t="s">
        <v>215</v>
      </c>
    </row>
    <row r="17" spans="1:21" s="271" customFormat="1" ht="42.75" customHeight="1" x14ac:dyDescent="0.45">
      <c r="A17" s="262">
        <v>11</v>
      </c>
      <c r="B17" s="262">
        <v>4722</v>
      </c>
      <c r="C17" s="279" t="str">
        <f>[2]ExportToFile!$B$12</f>
        <v>بانك پاسارگاد كوتاه مدت 2-10178653-8100-230 شعبه بهشتي</v>
      </c>
      <c r="D17" s="279"/>
      <c r="E17" s="255">
        <v>20068470359</v>
      </c>
      <c r="F17" s="264"/>
      <c r="G17" s="264"/>
      <c r="H17" s="265">
        <v>20068470359</v>
      </c>
      <c r="I17" s="266">
        <f t="shared" si="0"/>
        <v>20068470359</v>
      </c>
      <c r="J17" s="274">
        <v>6633</v>
      </c>
      <c r="K17" s="262"/>
      <c r="L17" s="118">
        <f t="shared" si="1"/>
        <v>0</v>
      </c>
      <c r="M17" s="118">
        <f t="shared" si="2"/>
        <v>0</v>
      </c>
      <c r="N17" s="118">
        <f t="shared" si="3"/>
        <v>0</v>
      </c>
      <c r="O17" s="268"/>
      <c r="P17" s="269"/>
      <c r="Q17" s="270"/>
      <c r="R17" s="270"/>
      <c r="S17" s="270"/>
      <c r="T17" s="270"/>
      <c r="U17" s="281" t="s">
        <v>216</v>
      </c>
    </row>
    <row r="18" spans="1:21" s="271" customFormat="1" ht="42.75" customHeight="1" x14ac:dyDescent="0.45">
      <c r="A18" s="262">
        <v>12</v>
      </c>
      <c r="B18" s="262">
        <v>4723</v>
      </c>
      <c r="C18" s="279" t="str">
        <f>[2]ExportToFile!$B$13</f>
        <v>بانك ملي شعبه فردوسي جاري شماره 0113626334000</v>
      </c>
      <c r="D18" s="279"/>
      <c r="E18" s="255">
        <v>112554</v>
      </c>
      <c r="F18" s="264"/>
      <c r="G18" s="264"/>
      <c r="H18" s="265">
        <v>112554</v>
      </c>
      <c r="I18" s="266">
        <f t="shared" si="0"/>
        <v>112554</v>
      </c>
      <c r="J18" s="274">
        <v>6631</v>
      </c>
      <c r="K18" s="262"/>
      <c r="L18" s="118">
        <f t="shared" si="1"/>
        <v>0</v>
      </c>
      <c r="M18" s="118">
        <f t="shared" si="2"/>
        <v>0</v>
      </c>
      <c r="N18" s="118">
        <f t="shared" si="3"/>
        <v>0</v>
      </c>
      <c r="O18" s="268"/>
      <c r="P18" s="269"/>
      <c r="Q18" s="270"/>
      <c r="R18" s="270"/>
      <c r="S18" s="270"/>
      <c r="T18" s="270"/>
      <c r="U18" s="281" t="s">
        <v>215</v>
      </c>
    </row>
    <row r="19" spans="1:21" s="271" customFormat="1" ht="42.75" customHeight="1" x14ac:dyDescent="0.45">
      <c r="A19" s="262">
        <v>13</v>
      </c>
      <c r="B19" s="262">
        <v>4724</v>
      </c>
      <c r="C19" s="279" t="str">
        <f>[2]ExportToFile!$B$14</f>
        <v>بانك كشاورزي شعبه احمد قصير آرژانتين جاري شماره 973764980</v>
      </c>
      <c r="D19" s="279"/>
      <c r="E19" s="255">
        <v>31269746</v>
      </c>
      <c r="F19" s="264"/>
      <c r="G19" s="264"/>
      <c r="H19" s="265">
        <f>E19</f>
        <v>31269746</v>
      </c>
      <c r="I19" s="266">
        <f t="shared" si="0"/>
        <v>31269746</v>
      </c>
      <c r="J19" s="274">
        <v>6635</v>
      </c>
      <c r="K19" s="262"/>
      <c r="L19" s="118">
        <f t="shared" si="1"/>
        <v>0</v>
      </c>
      <c r="M19" s="118">
        <f t="shared" si="2"/>
        <v>0</v>
      </c>
      <c r="N19" s="118">
        <f t="shared" si="3"/>
        <v>0</v>
      </c>
      <c r="O19" s="268"/>
      <c r="P19" s="269"/>
      <c r="Q19" s="270"/>
      <c r="R19" s="270"/>
      <c r="S19" s="270"/>
      <c r="T19" s="270"/>
      <c r="U19" s="281" t="s">
        <v>216</v>
      </c>
    </row>
    <row r="20" spans="1:21" s="278" customFormat="1" ht="42.75" customHeight="1" x14ac:dyDescent="0.45">
      <c r="A20" s="280" t="s">
        <v>156</v>
      </c>
      <c r="B20" s="280"/>
      <c r="C20" s="280"/>
      <c r="D20" s="280"/>
      <c r="E20" s="255">
        <f>SUM(E7:E19)</f>
        <v>22553472320</v>
      </c>
      <c r="F20" s="255">
        <f t="shared" ref="F20:P20" si="4">SUM(F7:F19)</f>
        <v>4580456</v>
      </c>
      <c r="G20" s="255">
        <f t="shared" si="4"/>
        <v>4580456</v>
      </c>
      <c r="H20" s="255">
        <f t="shared" si="4"/>
        <v>22548891864</v>
      </c>
      <c r="I20" s="255">
        <f t="shared" si="4"/>
        <v>22548891864</v>
      </c>
      <c r="J20" s="255"/>
      <c r="K20" s="255">
        <f t="shared" si="4"/>
        <v>0</v>
      </c>
      <c r="L20" s="255">
        <f t="shared" si="4"/>
        <v>4580456</v>
      </c>
      <c r="M20" s="255">
        <f t="shared" si="4"/>
        <v>4580456</v>
      </c>
      <c r="N20" s="255">
        <f t="shared" si="4"/>
        <v>0</v>
      </c>
      <c r="O20" s="255">
        <f t="shared" si="4"/>
        <v>2146</v>
      </c>
      <c r="P20" s="255">
        <f t="shared" si="4"/>
        <v>1905000000</v>
      </c>
      <c r="Q20" s="270"/>
      <c r="R20" s="270"/>
      <c r="S20" s="270"/>
      <c r="T20" s="270"/>
      <c r="U20" s="281"/>
    </row>
    <row r="21" spans="1:21" s="38" customFormat="1" x14ac:dyDescent="0.25">
      <c r="A21" s="39"/>
      <c r="B21" s="39"/>
      <c r="E21" s="256"/>
      <c r="F21" s="39"/>
      <c r="G21" s="39"/>
      <c r="H21" s="40"/>
      <c r="L21" s="41"/>
      <c r="M21" s="42"/>
      <c r="N21" s="42"/>
      <c r="O21" s="42"/>
      <c r="P21" s="18"/>
      <c r="Q21" s="19"/>
      <c r="R21" s="19"/>
      <c r="S21" s="19"/>
      <c r="T21" s="19"/>
      <c r="U21" s="50"/>
    </row>
    <row r="22" spans="1:21" s="38" customFormat="1" x14ac:dyDescent="0.25">
      <c r="A22" s="39"/>
      <c r="B22" s="39"/>
      <c r="D22" s="43"/>
      <c r="E22" s="256"/>
      <c r="F22" s="39"/>
      <c r="G22" s="39"/>
      <c r="H22" s="40"/>
      <c r="L22" s="41"/>
      <c r="M22" s="42"/>
      <c r="N22" s="42"/>
      <c r="O22" s="42">
        <f>COUNTA(O11:O19)</f>
        <v>1</v>
      </c>
      <c r="P22" s="18"/>
      <c r="Q22" s="19"/>
      <c r="R22" s="19"/>
      <c r="S22" s="19"/>
      <c r="T22" s="19"/>
      <c r="U22" s="50"/>
    </row>
    <row r="23" spans="1:21" s="38" customFormat="1" x14ac:dyDescent="0.25">
      <c r="A23" s="39"/>
      <c r="B23" s="39"/>
      <c r="E23" s="256"/>
      <c r="F23" s="39"/>
      <c r="G23" s="39"/>
      <c r="H23" s="40"/>
      <c r="L23" s="41"/>
      <c r="M23" s="42"/>
      <c r="N23" s="42"/>
      <c r="O23" s="42"/>
      <c r="P23" s="18"/>
      <c r="Q23" s="19"/>
      <c r="R23" s="19"/>
      <c r="S23" s="19"/>
      <c r="T23" s="19"/>
      <c r="U23" s="50"/>
    </row>
    <row r="24" spans="1:21" s="38" customFormat="1" x14ac:dyDescent="0.25">
      <c r="A24" s="39"/>
      <c r="B24" s="39"/>
      <c r="E24" s="256"/>
      <c r="F24" s="39"/>
      <c r="G24" s="39"/>
      <c r="H24" s="40"/>
      <c r="L24" s="41"/>
      <c r="M24" s="42"/>
      <c r="N24" s="42"/>
      <c r="O24" s="42"/>
      <c r="P24" s="18"/>
      <c r="Q24" s="19"/>
      <c r="R24" s="19"/>
      <c r="S24" s="19"/>
      <c r="T24" s="19"/>
      <c r="U24" s="50"/>
    </row>
    <row r="25" spans="1:21" s="38" customFormat="1" x14ac:dyDescent="0.25">
      <c r="A25" s="39"/>
      <c r="B25" s="39"/>
      <c r="E25" s="256"/>
      <c r="F25" s="39"/>
      <c r="G25" s="39"/>
      <c r="H25" s="40"/>
      <c r="L25" s="41"/>
      <c r="M25" s="42"/>
      <c r="N25" s="42"/>
      <c r="O25" s="42"/>
      <c r="P25" s="18"/>
      <c r="Q25" s="19"/>
      <c r="R25" s="19"/>
      <c r="S25" s="19"/>
      <c r="T25" s="19"/>
      <c r="U25" s="50"/>
    </row>
    <row r="26" spans="1:21" s="38" customFormat="1" x14ac:dyDescent="0.25">
      <c r="A26" s="39"/>
      <c r="B26" s="39"/>
      <c r="E26" s="257"/>
      <c r="F26" s="40"/>
      <c r="G26" s="40"/>
      <c r="H26" s="40"/>
      <c r="L26" s="41"/>
      <c r="M26" s="42"/>
      <c r="N26" s="42"/>
      <c r="O26" s="42"/>
      <c r="P26" s="18"/>
      <c r="Q26" s="19"/>
      <c r="R26" s="19"/>
      <c r="S26" s="19"/>
      <c r="T26" s="19"/>
      <c r="U26" s="50"/>
    </row>
    <row r="27" spans="1:21" s="38" customFormat="1" x14ac:dyDescent="0.25">
      <c r="A27" s="39"/>
      <c r="B27" s="39"/>
      <c r="E27" s="256"/>
      <c r="F27" s="39"/>
      <c r="G27" s="39"/>
      <c r="H27" s="40"/>
      <c r="L27" s="41"/>
      <c r="M27" s="42"/>
      <c r="N27" s="42"/>
      <c r="O27" s="42"/>
      <c r="P27" s="18"/>
      <c r="Q27" s="19"/>
      <c r="R27" s="19"/>
      <c r="S27" s="19"/>
      <c r="T27" s="19"/>
      <c r="U27" s="50"/>
    </row>
    <row r="28" spans="1:21" s="38" customFormat="1" x14ac:dyDescent="0.25">
      <c r="A28" s="39"/>
      <c r="B28" s="39"/>
      <c r="E28" s="256"/>
      <c r="F28" s="39"/>
      <c r="G28" s="39"/>
      <c r="H28" s="40"/>
      <c r="L28" s="41"/>
      <c r="M28" s="42"/>
      <c r="N28" s="42"/>
      <c r="O28" s="42"/>
      <c r="P28" s="18"/>
      <c r="Q28" s="19"/>
      <c r="R28" s="19"/>
      <c r="S28" s="19"/>
      <c r="T28" s="19"/>
      <c r="U28" s="50"/>
    </row>
    <row r="29" spans="1:21" s="38" customFormat="1" x14ac:dyDescent="0.25">
      <c r="A29" s="39"/>
      <c r="B29" s="39"/>
      <c r="E29" s="256"/>
      <c r="F29" s="39"/>
      <c r="G29" s="39"/>
      <c r="H29" s="40"/>
      <c r="L29" s="41"/>
      <c r="M29" s="42"/>
      <c r="N29" s="42"/>
      <c r="O29" s="42"/>
      <c r="P29" s="18"/>
      <c r="Q29" s="19"/>
      <c r="R29" s="19"/>
      <c r="S29" s="19"/>
      <c r="T29" s="19"/>
      <c r="U29" s="50"/>
    </row>
    <row r="30" spans="1:21" s="38" customFormat="1" x14ac:dyDescent="0.25">
      <c r="A30" s="39"/>
      <c r="B30" s="39"/>
      <c r="E30" s="256"/>
      <c r="F30" s="39"/>
      <c r="G30" s="39"/>
      <c r="H30" s="40"/>
      <c r="L30" s="41"/>
      <c r="M30" s="42"/>
      <c r="N30" s="42"/>
      <c r="O30" s="42"/>
      <c r="P30" s="18"/>
      <c r="Q30" s="19"/>
      <c r="R30" s="19"/>
      <c r="S30" s="19"/>
      <c r="T30" s="19"/>
      <c r="U30" s="50"/>
    </row>
    <row r="31" spans="1:21" s="38" customFormat="1" x14ac:dyDescent="0.25">
      <c r="A31" s="39"/>
      <c r="B31" s="39"/>
      <c r="E31" s="256"/>
      <c r="F31" s="39"/>
      <c r="G31" s="39"/>
      <c r="H31" s="40"/>
      <c r="L31" s="41"/>
      <c r="M31" s="42"/>
      <c r="N31" s="42"/>
      <c r="O31" s="42"/>
      <c r="P31" s="18"/>
      <c r="Q31" s="19"/>
      <c r="R31" s="19"/>
      <c r="S31" s="19"/>
      <c r="T31" s="19"/>
      <c r="U31" s="50"/>
    </row>
    <row r="32" spans="1:21" s="38" customFormat="1" x14ac:dyDescent="0.25">
      <c r="A32" s="39"/>
      <c r="B32" s="39"/>
      <c r="E32" s="256"/>
      <c r="F32" s="39"/>
      <c r="G32" s="39"/>
      <c r="H32" s="40"/>
      <c r="L32" s="41"/>
      <c r="M32" s="42"/>
      <c r="N32" s="42"/>
      <c r="O32" s="42"/>
      <c r="P32" s="18"/>
      <c r="Q32" s="19"/>
      <c r="R32" s="19"/>
      <c r="S32" s="19"/>
      <c r="T32" s="19"/>
      <c r="U32" s="50"/>
    </row>
    <row r="33" spans="1:21" s="38" customFormat="1" x14ac:dyDescent="0.25">
      <c r="A33" s="39"/>
      <c r="B33" s="39"/>
      <c r="E33" s="256"/>
      <c r="F33" s="39"/>
      <c r="G33" s="39"/>
      <c r="H33" s="40"/>
      <c r="L33" s="41"/>
      <c r="M33" s="42"/>
      <c r="N33" s="42"/>
      <c r="O33" s="42"/>
      <c r="P33" s="18"/>
      <c r="Q33" s="19"/>
      <c r="R33" s="19"/>
      <c r="S33" s="19"/>
      <c r="T33" s="19"/>
      <c r="U33" s="50"/>
    </row>
    <row r="34" spans="1:21" s="38" customFormat="1" x14ac:dyDescent="0.25">
      <c r="A34" s="39"/>
      <c r="B34" s="39"/>
      <c r="E34" s="256"/>
      <c r="F34" s="39"/>
      <c r="G34" s="39"/>
      <c r="H34" s="40"/>
      <c r="L34" s="41"/>
      <c r="M34" s="42"/>
      <c r="N34" s="42"/>
      <c r="O34" s="42"/>
      <c r="P34" s="18"/>
      <c r="Q34" s="19"/>
      <c r="R34" s="19"/>
      <c r="S34" s="19"/>
      <c r="T34" s="19"/>
      <c r="U34" s="50"/>
    </row>
    <row r="35" spans="1:21" s="38" customFormat="1" x14ac:dyDescent="0.25">
      <c r="A35" s="39"/>
      <c r="B35" s="39"/>
      <c r="E35" s="256"/>
      <c r="F35" s="39"/>
      <c r="G35" s="39"/>
      <c r="H35" s="40"/>
      <c r="L35" s="41"/>
      <c r="M35" s="42"/>
      <c r="N35" s="42"/>
      <c r="O35" s="42"/>
      <c r="P35" s="18"/>
      <c r="Q35" s="19"/>
      <c r="R35" s="19"/>
      <c r="S35" s="19"/>
      <c r="T35" s="19"/>
      <c r="U35" s="50"/>
    </row>
    <row r="36" spans="1:21" s="38" customFormat="1" x14ac:dyDescent="0.25">
      <c r="A36" s="39"/>
      <c r="B36" s="39"/>
      <c r="E36" s="256"/>
      <c r="F36" s="39"/>
      <c r="G36" s="39"/>
      <c r="H36" s="40"/>
      <c r="L36" s="41"/>
      <c r="M36" s="42"/>
      <c r="N36" s="42"/>
      <c r="O36" s="42"/>
      <c r="P36" s="18"/>
      <c r="Q36" s="19"/>
      <c r="R36" s="19"/>
      <c r="S36" s="19"/>
      <c r="T36" s="19"/>
      <c r="U36" s="50"/>
    </row>
    <row r="37" spans="1:21" s="38" customFormat="1" x14ac:dyDescent="0.25">
      <c r="A37" s="39"/>
      <c r="B37" s="39"/>
      <c r="E37" s="256"/>
      <c r="F37" s="39"/>
      <c r="G37" s="39"/>
      <c r="H37" s="40"/>
      <c r="L37" s="41"/>
      <c r="M37" s="42"/>
      <c r="N37" s="42"/>
      <c r="O37" s="42"/>
      <c r="P37" s="18"/>
      <c r="Q37" s="19"/>
      <c r="R37" s="19"/>
      <c r="S37" s="19"/>
      <c r="T37" s="19"/>
      <c r="U37" s="50"/>
    </row>
    <row r="38" spans="1:21" s="38" customFormat="1" x14ac:dyDescent="0.25">
      <c r="A38" s="39"/>
      <c r="B38" s="39"/>
      <c r="E38" s="256"/>
      <c r="F38" s="39"/>
      <c r="G38" s="39"/>
      <c r="H38" s="40"/>
      <c r="L38" s="41"/>
      <c r="M38" s="42"/>
      <c r="N38" s="42"/>
      <c r="O38" s="42"/>
      <c r="P38" s="18"/>
      <c r="Q38" s="19"/>
      <c r="R38" s="19"/>
      <c r="S38" s="19"/>
      <c r="T38" s="19"/>
      <c r="U38" s="50"/>
    </row>
    <row r="39" spans="1:21" s="38" customFormat="1" x14ac:dyDescent="0.25">
      <c r="A39" s="39"/>
      <c r="B39" s="39"/>
      <c r="E39" s="256"/>
      <c r="F39" s="39"/>
      <c r="G39" s="39"/>
      <c r="H39" s="40"/>
      <c r="L39" s="41"/>
      <c r="M39" s="42"/>
      <c r="N39" s="42"/>
      <c r="O39" s="42"/>
      <c r="P39" s="18"/>
      <c r="Q39" s="19"/>
      <c r="R39" s="19"/>
      <c r="S39" s="19"/>
      <c r="T39" s="19"/>
      <c r="U39" s="50"/>
    </row>
    <row r="40" spans="1:21" s="38" customFormat="1" x14ac:dyDescent="0.25">
      <c r="A40" s="39"/>
      <c r="B40" s="39"/>
      <c r="E40" s="256"/>
      <c r="F40" s="39"/>
      <c r="G40" s="39"/>
      <c r="H40" s="40"/>
      <c r="L40" s="41"/>
      <c r="M40" s="42"/>
      <c r="N40" s="42"/>
      <c r="O40" s="42"/>
      <c r="P40" s="18"/>
      <c r="Q40" s="19"/>
      <c r="R40" s="19"/>
      <c r="S40" s="19"/>
      <c r="T40" s="19"/>
      <c r="U40" s="50"/>
    </row>
    <row r="41" spans="1:21" s="38" customFormat="1" x14ac:dyDescent="0.25">
      <c r="A41" s="39"/>
      <c r="B41" s="39"/>
      <c r="E41" s="256"/>
      <c r="F41" s="39"/>
      <c r="G41" s="39"/>
      <c r="H41" s="40"/>
      <c r="L41" s="41"/>
      <c r="M41" s="42"/>
      <c r="N41" s="42"/>
      <c r="O41" s="42"/>
      <c r="P41" s="18"/>
      <c r="Q41" s="19"/>
      <c r="R41" s="19"/>
      <c r="S41" s="19"/>
      <c r="T41" s="19"/>
      <c r="U41" s="50"/>
    </row>
    <row r="42" spans="1:21" s="38" customFormat="1" x14ac:dyDescent="0.25">
      <c r="A42" s="39"/>
      <c r="B42" s="39"/>
      <c r="E42" s="256"/>
      <c r="F42" s="39"/>
      <c r="G42" s="39"/>
      <c r="H42" s="40"/>
      <c r="L42" s="41"/>
      <c r="M42" s="42"/>
      <c r="N42" s="42"/>
      <c r="O42" s="42"/>
      <c r="P42" s="18"/>
      <c r="Q42" s="19"/>
      <c r="R42" s="19"/>
      <c r="S42" s="19"/>
      <c r="T42" s="19"/>
      <c r="U42" s="50"/>
    </row>
    <row r="43" spans="1:21" s="38" customFormat="1" x14ac:dyDescent="0.25">
      <c r="A43" s="39"/>
      <c r="B43" s="39"/>
      <c r="E43" s="256"/>
      <c r="F43" s="39"/>
      <c r="G43" s="39"/>
      <c r="H43" s="40"/>
      <c r="L43" s="41"/>
      <c r="M43" s="42"/>
      <c r="N43" s="42"/>
      <c r="O43" s="42"/>
      <c r="P43" s="18"/>
      <c r="Q43" s="19"/>
      <c r="R43" s="19"/>
      <c r="S43" s="19"/>
      <c r="T43" s="19"/>
      <c r="U43" s="50"/>
    </row>
    <row r="44" spans="1:21" s="38" customFormat="1" x14ac:dyDescent="0.25">
      <c r="A44" s="39"/>
      <c r="B44" s="39"/>
      <c r="E44" s="256"/>
      <c r="F44" s="39"/>
      <c r="G44" s="39"/>
      <c r="H44" s="40"/>
      <c r="L44" s="41"/>
      <c r="M44" s="42"/>
      <c r="N44" s="42"/>
      <c r="O44" s="42"/>
      <c r="P44" s="18"/>
      <c r="Q44" s="19"/>
      <c r="R44" s="19"/>
      <c r="S44" s="19"/>
      <c r="T44" s="19"/>
      <c r="U44" s="50"/>
    </row>
    <row r="45" spans="1:21" s="38" customFormat="1" x14ac:dyDescent="0.25">
      <c r="A45" s="39"/>
      <c r="B45" s="39"/>
      <c r="E45" s="256"/>
      <c r="F45" s="39"/>
      <c r="G45" s="39"/>
      <c r="H45" s="40"/>
      <c r="L45" s="41"/>
      <c r="M45" s="42"/>
      <c r="N45" s="42"/>
      <c r="O45" s="42"/>
      <c r="P45" s="18"/>
      <c r="Q45" s="19"/>
      <c r="R45" s="19"/>
      <c r="S45" s="19"/>
      <c r="T45" s="19"/>
      <c r="U45" s="50"/>
    </row>
    <row r="46" spans="1:21" s="38" customFormat="1" x14ac:dyDescent="0.25">
      <c r="A46" s="39"/>
      <c r="B46" s="39"/>
      <c r="E46" s="256"/>
      <c r="F46" s="39"/>
      <c r="G46" s="39"/>
      <c r="H46" s="40"/>
      <c r="L46" s="41"/>
      <c r="M46" s="42"/>
      <c r="N46" s="42"/>
      <c r="O46" s="42"/>
      <c r="P46" s="18"/>
      <c r="Q46" s="19"/>
      <c r="R46" s="19"/>
      <c r="S46" s="19"/>
      <c r="T46" s="19"/>
      <c r="U46" s="50"/>
    </row>
    <row r="47" spans="1:21" s="38" customFormat="1" x14ac:dyDescent="0.25">
      <c r="A47" s="39"/>
      <c r="B47" s="39"/>
      <c r="E47" s="256"/>
      <c r="F47" s="39"/>
      <c r="G47" s="39"/>
      <c r="H47" s="40"/>
      <c r="L47" s="41"/>
      <c r="M47" s="42"/>
      <c r="N47" s="42"/>
      <c r="O47" s="42"/>
      <c r="P47" s="18"/>
      <c r="Q47" s="19"/>
      <c r="R47" s="19"/>
      <c r="S47" s="19"/>
      <c r="T47" s="19"/>
      <c r="U47" s="50"/>
    </row>
    <row r="48" spans="1:21" s="38" customFormat="1" x14ac:dyDescent="0.25">
      <c r="A48" s="39"/>
      <c r="B48" s="39"/>
      <c r="E48" s="256"/>
      <c r="F48" s="39"/>
      <c r="G48" s="39"/>
      <c r="H48" s="40"/>
      <c r="L48" s="41"/>
      <c r="M48" s="42"/>
      <c r="N48" s="42"/>
      <c r="O48" s="42"/>
      <c r="P48" s="18"/>
      <c r="Q48" s="19"/>
      <c r="R48" s="19"/>
      <c r="S48" s="19"/>
      <c r="T48" s="19"/>
      <c r="U48" s="50"/>
    </row>
    <row r="49" spans="1:21" s="38" customFormat="1" x14ac:dyDescent="0.25">
      <c r="A49" s="39"/>
      <c r="B49" s="39"/>
      <c r="E49" s="256"/>
      <c r="F49" s="39"/>
      <c r="G49" s="39"/>
      <c r="H49" s="40"/>
      <c r="L49" s="41"/>
      <c r="M49" s="42"/>
      <c r="N49" s="42"/>
      <c r="O49" s="42"/>
      <c r="P49" s="18"/>
      <c r="Q49" s="19"/>
      <c r="R49" s="19"/>
      <c r="S49" s="19"/>
      <c r="T49" s="19"/>
      <c r="U49" s="50"/>
    </row>
    <row r="50" spans="1:21" s="38" customFormat="1" x14ac:dyDescent="0.25">
      <c r="A50" s="39"/>
      <c r="B50" s="39"/>
      <c r="E50" s="256"/>
      <c r="F50" s="39"/>
      <c r="G50" s="39"/>
      <c r="H50" s="40"/>
      <c r="L50" s="41"/>
      <c r="M50" s="42"/>
      <c r="N50" s="42"/>
      <c r="O50" s="42"/>
      <c r="P50" s="18"/>
      <c r="Q50" s="19"/>
      <c r="R50" s="19"/>
      <c r="S50" s="19"/>
      <c r="T50" s="19"/>
      <c r="U50" s="50"/>
    </row>
    <row r="51" spans="1:21" s="38" customFormat="1" x14ac:dyDescent="0.25">
      <c r="A51" s="39"/>
      <c r="B51" s="39"/>
      <c r="E51" s="256"/>
      <c r="F51" s="39"/>
      <c r="G51" s="39"/>
      <c r="H51" s="40"/>
      <c r="L51" s="41"/>
      <c r="M51" s="42"/>
      <c r="N51" s="42"/>
      <c r="O51" s="42"/>
      <c r="P51" s="18"/>
      <c r="Q51" s="19"/>
      <c r="R51" s="19"/>
      <c r="S51" s="19"/>
      <c r="T51" s="19"/>
      <c r="U51" s="50"/>
    </row>
    <row r="52" spans="1:21" s="38" customFormat="1" x14ac:dyDescent="0.25">
      <c r="A52" s="39"/>
      <c r="B52" s="39"/>
      <c r="E52" s="256"/>
      <c r="F52" s="39"/>
      <c r="G52" s="39"/>
      <c r="H52" s="40"/>
      <c r="L52" s="41"/>
      <c r="M52" s="42"/>
      <c r="N52" s="42"/>
      <c r="O52" s="42"/>
      <c r="P52" s="18"/>
      <c r="Q52" s="19"/>
      <c r="R52" s="19"/>
      <c r="S52" s="19"/>
      <c r="T52" s="19"/>
      <c r="U52" s="50"/>
    </row>
    <row r="53" spans="1:21" s="38" customFormat="1" x14ac:dyDescent="0.25">
      <c r="A53" s="39"/>
      <c r="B53" s="39"/>
      <c r="E53" s="256"/>
      <c r="F53" s="39"/>
      <c r="G53" s="39"/>
      <c r="H53" s="40"/>
      <c r="L53" s="41"/>
      <c r="M53" s="42"/>
      <c r="N53" s="42"/>
      <c r="O53" s="42"/>
      <c r="P53" s="18"/>
      <c r="Q53" s="19"/>
      <c r="R53" s="19"/>
      <c r="S53" s="19"/>
      <c r="T53" s="19"/>
      <c r="U53" s="50"/>
    </row>
    <row r="54" spans="1:21" s="38" customFormat="1" x14ac:dyDescent="0.25">
      <c r="A54" s="39"/>
      <c r="B54" s="39"/>
      <c r="E54" s="256"/>
      <c r="F54" s="39"/>
      <c r="G54" s="39"/>
      <c r="H54" s="40"/>
      <c r="L54" s="41"/>
      <c r="M54" s="42"/>
      <c r="N54" s="42"/>
      <c r="O54" s="42"/>
      <c r="P54" s="18"/>
      <c r="Q54" s="19"/>
      <c r="R54" s="19"/>
      <c r="S54" s="19"/>
      <c r="T54" s="19"/>
      <c r="U54" s="50"/>
    </row>
    <row r="55" spans="1:21" s="38" customFormat="1" x14ac:dyDescent="0.25">
      <c r="A55" s="39"/>
      <c r="B55" s="39"/>
      <c r="E55" s="256"/>
      <c r="F55" s="39"/>
      <c r="G55" s="39"/>
      <c r="H55" s="40"/>
      <c r="L55" s="41"/>
      <c r="M55" s="42"/>
      <c r="N55" s="42"/>
      <c r="O55" s="42"/>
      <c r="P55" s="18"/>
      <c r="Q55" s="19"/>
      <c r="R55" s="19"/>
      <c r="S55" s="19"/>
      <c r="T55" s="19"/>
      <c r="U55" s="50"/>
    </row>
    <row r="56" spans="1:21" s="38" customFormat="1" x14ac:dyDescent="0.25">
      <c r="A56" s="39"/>
      <c r="B56" s="39"/>
      <c r="E56" s="256"/>
      <c r="F56" s="39"/>
      <c r="G56" s="39"/>
      <c r="H56" s="40"/>
      <c r="L56" s="41"/>
      <c r="M56" s="42"/>
      <c r="N56" s="42"/>
      <c r="O56" s="42"/>
      <c r="P56" s="18"/>
      <c r="Q56" s="19"/>
      <c r="R56" s="19"/>
      <c r="S56" s="19"/>
      <c r="T56" s="19"/>
      <c r="U56" s="50"/>
    </row>
    <row r="57" spans="1:21" s="38" customFormat="1" x14ac:dyDescent="0.25">
      <c r="A57" s="39"/>
      <c r="B57" s="39"/>
      <c r="E57" s="256"/>
      <c r="F57" s="39"/>
      <c r="G57" s="39"/>
      <c r="H57" s="40"/>
      <c r="L57" s="41"/>
      <c r="M57" s="42"/>
      <c r="N57" s="42"/>
      <c r="O57" s="42"/>
      <c r="P57" s="18"/>
      <c r="Q57" s="19"/>
      <c r="R57" s="19"/>
      <c r="S57" s="19"/>
      <c r="T57" s="19"/>
      <c r="U57" s="50"/>
    </row>
    <row r="58" spans="1:21" s="38" customFormat="1" x14ac:dyDescent="0.25">
      <c r="A58" s="39"/>
      <c r="B58" s="39"/>
      <c r="E58" s="256"/>
      <c r="F58" s="39"/>
      <c r="G58" s="39"/>
      <c r="H58" s="40"/>
      <c r="L58" s="41"/>
      <c r="M58" s="42"/>
      <c r="N58" s="42"/>
      <c r="O58" s="42"/>
      <c r="P58" s="18"/>
      <c r="Q58" s="19"/>
      <c r="R58" s="19"/>
      <c r="S58" s="19"/>
      <c r="T58" s="19"/>
      <c r="U58" s="50"/>
    </row>
    <row r="59" spans="1:21" s="38" customFormat="1" x14ac:dyDescent="0.25">
      <c r="A59" s="39"/>
      <c r="B59" s="39"/>
      <c r="E59" s="256"/>
      <c r="F59" s="39"/>
      <c r="G59" s="39"/>
      <c r="H59" s="40"/>
      <c r="L59" s="41"/>
      <c r="M59" s="42"/>
      <c r="N59" s="42"/>
      <c r="O59" s="42"/>
      <c r="P59" s="18"/>
      <c r="Q59" s="19"/>
      <c r="R59" s="19"/>
      <c r="S59" s="19"/>
      <c r="T59" s="19"/>
      <c r="U59" s="50"/>
    </row>
    <row r="60" spans="1:21" s="38" customFormat="1" x14ac:dyDescent="0.25">
      <c r="A60" s="39"/>
      <c r="B60" s="39"/>
      <c r="E60" s="256"/>
      <c r="F60" s="39"/>
      <c r="G60" s="39"/>
      <c r="H60" s="40"/>
      <c r="L60" s="41"/>
      <c r="M60" s="42"/>
      <c r="N60" s="42"/>
      <c r="O60" s="42"/>
      <c r="P60" s="18"/>
      <c r="Q60" s="19"/>
      <c r="R60" s="19"/>
      <c r="S60" s="19"/>
      <c r="T60" s="19"/>
      <c r="U60" s="50"/>
    </row>
    <row r="61" spans="1:21" s="38" customFormat="1" x14ac:dyDescent="0.25">
      <c r="A61" s="39"/>
      <c r="B61" s="39"/>
      <c r="E61" s="256"/>
      <c r="F61" s="39"/>
      <c r="G61" s="39"/>
      <c r="H61" s="40"/>
      <c r="L61" s="41"/>
      <c r="M61" s="42"/>
      <c r="N61" s="42"/>
      <c r="O61" s="42"/>
      <c r="P61" s="18"/>
      <c r="Q61" s="19"/>
      <c r="R61" s="19"/>
      <c r="S61" s="19"/>
      <c r="T61" s="19"/>
      <c r="U61" s="50"/>
    </row>
    <row r="62" spans="1:21" s="38" customFormat="1" x14ac:dyDescent="0.25">
      <c r="A62" s="39"/>
      <c r="B62" s="39"/>
      <c r="E62" s="256"/>
      <c r="F62" s="39"/>
      <c r="G62" s="39"/>
      <c r="H62" s="40"/>
      <c r="L62" s="41"/>
      <c r="M62" s="42"/>
      <c r="N62" s="42"/>
      <c r="O62" s="42"/>
      <c r="P62" s="18"/>
      <c r="Q62" s="19"/>
      <c r="R62" s="19"/>
      <c r="S62" s="19"/>
      <c r="T62" s="19"/>
      <c r="U62" s="50"/>
    </row>
    <row r="63" spans="1:21" s="38" customFormat="1" x14ac:dyDescent="0.25">
      <c r="A63" s="39"/>
      <c r="B63" s="39"/>
      <c r="E63" s="256"/>
      <c r="F63" s="39"/>
      <c r="G63" s="39"/>
      <c r="H63" s="40"/>
      <c r="L63" s="41"/>
      <c r="M63" s="42"/>
      <c r="N63" s="42"/>
      <c r="O63" s="42"/>
      <c r="P63" s="18"/>
      <c r="Q63" s="19"/>
      <c r="R63" s="19"/>
      <c r="S63" s="19"/>
      <c r="T63" s="19"/>
      <c r="U63" s="50"/>
    </row>
    <row r="64" spans="1:21" s="38" customFormat="1" x14ac:dyDescent="0.25">
      <c r="A64" s="39"/>
      <c r="B64" s="39"/>
      <c r="E64" s="256"/>
      <c r="F64" s="39"/>
      <c r="G64" s="39"/>
      <c r="H64" s="40"/>
      <c r="L64" s="41"/>
      <c r="M64" s="42"/>
      <c r="N64" s="42"/>
      <c r="O64" s="42"/>
      <c r="P64" s="18"/>
      <c r="Q64" s="19"/>
      <c r="R64" s="19"/>
      <c r="S64" s="19"/>
      <c r="T64" s="19"/>
      <c r="U64" s="50"/>
    </row>
    <row r="65" spans="1:21" s="38" customFormat="1" x14ac:dyDescent="0.25">
      <c r="A65" s="39"/>
      <c r="B65" s="39"/>
      <c r="E65" s="256"/>
      <c r="F65" s="39"/>
      <c r="G65" s="39"/>
      <c r="H65" s="40"/>
      <c r="L65" s="41"/>
      <c r="M65" s="42"/>
      <c r="N65" s="42"/>
      <c r="O65" s="42"/>
      <c r="P65" s="18"/>
      <c r="Q65" s="19"/>
      <c r="R65" s="19"/>
      <c r="S65" s="19"/>
      <c r="T65" s="19"/>
      <c r="U65" s="50"/>
    </row>
    <row r="66" spans="1:21" s="38" customFormat="1" x14ac:dyDescent="0.25">
      <c r="A66" s="39"/>
      <c r="B66" s="39"/>
      <c r="E66" s="256"/>
      <c r="F66" s="39"/>
      <c r="G66" s="39"/>
      <c r="H66" s="40"/>
      <c r="L66" s="41"/>
      <c r="M66" s="42"/>
      <c r="N66" s="42"/>
      <c r="O66" s="42"/>
      <c r="P66" s="18"/>
      <c r="Q66" s="19"/>
      <c r="R66" s="19"/>
      <c r="S66" s="19"/>
      <c r="T66" s="19"/>
      <c r="U66" s="50"/>
    </row>
    <row r="67" spans="1:21" s="38" customFormat="1" x14ac:dyDescent="0.25">
      <c r="A67" s="39"/>
      <c r="B67" s="39"/>
      <c r="E67" s="256"/>
      <c r="F67" s="39"/>
      <c r="G67" s="39"/>
      <c r="H67" s="40"/>
      <c r="L67" s="41"/>
      <c r="M67" s="42"/>
      <c r="N67" s="42"/>
      <c r="O67" s="42"/>
      <c r="P67" s="18"/>
      <c r="Q67" s="19"/>
      <c r="R67" s="19"/>
      <c r="S67" s="19"/>
      <c r="T67" s="19"/>
      <c r="U67" s="50"/>
    </row>
    <row r="68" spans="1:21" s="38" customFormat="1" x14ac:dyDescent="0.25">
      <c r="A68" s="39"/>
      <c r="B68" s="39"/>
      <c r="E68" s="256"/>
      <c r="F68" s="39"/>
      <c r="G68" s="39"/>
      <c r="H68" s="40"/>
      <c r="L68" s="41"/>
      <c r="M68" s="42"/>
      <c r="N68" s="42"/>
      <c r="O68" s="42"/>
      <c r="P68" s="18"/>
      <c r="Q68" s="19"/>
      <c r="R68" s="19"/>
      <c r="S68" s="19"/>
      <c r="T68" s="19"/>
      <c r="U68" s="50"/>
    </row>
    <row r="69" spans="1:21" s="38" customFormat="1" x14ac:dyDescent="0.25">
      <c r="A69" s="39"/>
      <c r="B69" s="39"/>
      <c r="E69" s="256"/>
      <c r="F69" s="39"/>
      <c r="G69" s="39"/>
      <c r="H69" s="40"/>
      <c r="L69" s="41"/>
      <c r="M69" s="42"/>
      <c r="N69" s="42"/>
      <c r="O69" s="42"/>
      <c r="P69" s="18"/>
      <c r="Q69" s="19"/>
      <c r="R69" s="19"/>
      <c r="S69" s="19"/>
      <c r="T69" s="19"/>
      <c r="U69" s="50"/>
    </row>
    <row r="70" spans="1:21" s="38" customFormat="1" x14ac:dyDescent="0.25">
      <c r="A70" s="39"/>
      <c r="B70" s="39"/>
      <c r="E70" s="256"/>
      <c r="F70" s="39"/>
      <c r="G70" s="39"/>
      <c r="H70" s="40"/>
      <c r="L70" s="41"/>
      <c r="M70" s="42"/>
      <c r="N70" s="42"/>
      <c r="O70" s="42"/>
      <c r="P70" s="18"/>
      <c r="Q70" s="19"/>
      <c r="R70" s="19"/>
      <c r="S70" s="19"/>
      <c r="T70" s="19"/>
      <c r="U70" s="50"/>
    </row>
    <row r="71" spans="1:21" s="38" customFormat="1" x14ac:dyDescent="0.25">
      <c r="A71" s="39"/>
      <c r="B71" s="39"/>
      <c r="E71" s="256"/>
      <c r="F71" s="39"/>
      <c r="G71" s="39"/>
      <c r="H71" s="40"/>
      <c r="L71" s="41"/>
      <c r="M71" s="42"/>
      <c r="N71" s="42"/>
      <c r="O71" s="42"/>
      <c r="P71" s="18"/>
      <c r="Q71" s="19"/>
      <c r="R71" s="19"/>
      <c r="S71" s="19"/>
      <c r="T71" s="19"/>
      <c r="U71" s="50"/>
    </row>
    <row r="72" spans="1:21" s="38" customFormat="1" x14ac:dyDescent="0.25">
      <c r="A72" s="39"/>
      <c r="B72" s="39"/>
      <c r="E72" s="256"/>
      <c r="F72" s="39"/>
      <c r="G72" s="39"/>
      <c r="H72" s="40"/>
      <c r="L72" s="41"/>
      <c r="M72" s="42"/>
      <c r="N72" s="42"/>
      <c r="O72" s="42"/>
      <c r="P72" s="18"/>
      <c r="Q72" s="19"/>
      <c r="R72" s="19"/>
      <c r="S72" s="19"/>
      <c r="T72" s="19"/>
      <c r="U72" s="50"/>
    </row>
    <row r="73" spans="1:21" s="38" customFormat="1" x14ac:dyDescent="0.25">
      <c r="A73" s="39"/>
      <c r="B73" s="39"/>
      <c r="E73" s="256"/>
      <c r="F73" s="39"/>
      <c r="G73" s="39"/>
      <c r="H73" s="40"/>
      <c r="L73" s="41"/>
      <c r="M73" s="42"/>
      <c r="N73" s="42"/>
      <c r="O73" s="42"/>
      <c r="P73" s="18"/>
      <c r="Q73" s="19"/>
      <c r="R73" s="19"/>
      <c r="S73" s="19"/>
      <c r="T73" s="19"/>
      <c r="U73" s="50"/>
    </row>
    <row r="74" spans="1:21" s="38" customFormat="1" x14ac:dyDescent="0.25">
      <c r="A74" s="39"/>
      <c r="B74" s="39"/>
      <c r="E74" s="256"/>
      <c r="F74" s="39"/>
      <c r="G74" s="39"/>
      <c r="H74" s="40"/>
      <c r="L74" s="41"/>
      <c r="M74" s="42"/>
      <c r="N74" s="42"/>
      <c r="O74" s="42"/>
      <c r="P74" s="18"/>
      <c r="Q74" s="19"/>
      <c r="R74" s="19"/>
      <c r="S74" s="19"/>
      <c r="T74" s="19"/>
      <c r="U74" s="50"/>
    </row>
    <row r="75" spans="1:21" s="38" customFormat="1" x14ac:dyDescent="0.25">
      <c r="A75" s="39"/>
      <c r="B75" s="39"/>
      <c r="E75" s="256"/>
      <c r="F75" s="39"/>
      <c r="G75" s="39"/>
      <c r="H75" s="40"/>
      <c r="L75" s="41"/>
      <c r="M75" s="42"/>
      <c r="N75" s="42"/>
      <c r="O75" s="42"/>
      <c r="P75" s="18"/>
      <c r="Q75" s="19"/>
      <c r="R75" s="19"/>
      <c r="S75" s="19"/>
      <c r="T75" s="19"/>
      <c r="U75" s="50"/>
    </row>
    <row r="76" spans="1:21" s="38" customFormat="1" x14ac:dyDescent="0.25">
      <c r="A76" s="39"/>
      <c r="B76" s="39"/>
      <c r="E76" s="256"/>
      <c r="F76" s="39"/>
      <c r="G76" s="39"/>
      <c r="H76" s="40"/>
      <c r="L76" s="41"/>
      <c r="M76" s="42"/>
      <c r="N76" s="42"/>
      <c r="O76" s="42"/>
      <c r="P76" s="18"/>
      <c r="Q76" s="19"/>
      <c r="R76" s="19"/>
      <c r="S76" s="19"/>
      <c r="T76" s="19"/>
      <c r="U76" s="50"/>
    </row>
    <row r="77" spans="1:21" s="38" customFormat="1" x14ac:dyDescent="0.25">
      <c r="A77" s="39"/>
      <c r="B77" s="39"/>
      <c r="E77" s="256"/>
      <c r="F77" s="39"/>
      <c r="G77" s="39"/>
      <c r="H77" s="40"/>
      <c r="L77" s="41"/>
      <c r="M77" s="42"/>
      <c r="N77" s="42"/>
      <c r="O77" s="42"/>
      <c r="P77" s="18"/>
      <c r="Q77" s="19"/>
      <c r="R77" s="19"/>
      <c r="S77" s="19"/>
      <c r="T77" s="19"/>
      <c r="U77" s="50"/>
    </row>
    <row r="78" spans="1:21" s="38" customFormat="1" x14ac:dyDescent="0.25">
      <c r="A78" s="39"/>
      <c r="B78" s="39"/>
      <c r="E78" s="256"/>
      <c r="F78" s="39"/>
      <c r="G78" s="39"/>
      <c r="H78" s="40"/>
      <c r="L78" s="41"/>
      <c r="M78" s="42"/>
      <c r="N78" s="42"/>
      <c r="O78" s="42"/>
      <c r="P78" s="18"/>
      <c r="Q78" s="19"/>
      <c r="R78" s="19"/>
      <c r="S78" s="19"/>
      <c r="T78" s="19"/>
      <c r="U78" s="50"/>
    </row>
    <row r="79" spans="1:21" s="38" customFormat="1" x14ac:dyDescent="0.25">
      <c r="A79" s="39"/>
      <c r="B79" s="39"/>
      <c r="E79" s="256"/>
      <c r="F79" s="39"/>
      <c r="G79" s="39"/>
      <c r="H79" s="40"/>
      <c r="L79" s="41"/>
      <c r="M79" s="42"/>
      <c r="N79" s="42"/>
      <c r="O79" s="42"/>
      <c r="P79" s="18"/>
      <c r="Q79" s="19"/>
      <c r="R79" s="19"/>
      <c r="S79" s="19"/>
      <c r="T79" s="19"/>
      <c r="U79" s="50"/>
    </row>
    <row r="80" spans="1:21" s="38" customFormat="1" x14ac:dyDescent="0.25">
      <c r="A80" s="39"/>
      <c r="B80" s="39"/>
      <c r="E80" s="256"/>
      <c r="F80" s="39"/>
      <c r="G80" s="39"/>
      <c r="H80" s="40"/>
      <c r="L80" s="41"/>
      <c r="M80" s="42"/>
      <c r="N80" s="42"/>
      <c r="O80" s="42"/>
      <c r="P80" s="18"/>
      <c r="Q80" s="19"/>
      <c r="R80" s="19"/>
      <c r="S80" s="19"/>
      <c r="T80" s="19"/>
      <c r="U80" s="50"/>
    </row>
    <row r="81" spans="1:21" s="38" customFormat="1" x14ac:dyDescent="0.25">
      <c r="A81" s="39"/>
      <c r="B81" s="39"/>
      <c r="E81" s="256"/>
      <c r="F81" s="39"/>
      <c r="G81" s="39"/>
      <c r="H81" s="40"/>
      <c r="L81" s="41"/>
      <c r="M81" s="42"/>
      <c r="N81" s="42"/>
      <c r="O81" s="42"/>
      <c r="P81" s="18"/>
      <c r="Q81" s="19"/>
      <c r="R81" s="19"/>
      <c r="S81" s="19"/>
      <c r="T81" s="19"/>
      <c r="U81" s="50"/>
    </row>
    <row r="82" spans="1:21" s="38" customFormat="1" x14ac:dyDescent="0.25">
      <c r="A82" s="39"/>
      <c r="B82" s="39"/>
      <c r="E82" s="256"/>
      <c r="F82" s="39"/>
      <c r="G82" s="39"/>
      <c r="H82" s="40"/>
      <c r="L82" s="41"/>
      <c r="M82" s="42"/>
      <c r="N82" s="42"/>
      <c r="O82" s="42"/>
      <c r="P82" s="18"/>
      <c r="Q82" s="19"/>
      <c r="R82" s="19"/>
      <c r="S82" s="19"/>
      <c r="T82" s="19"/>
      <c r="U82" s="50"/>
    </row>
    <row r="83" spans="1:21" s="38" customFormat="1" x14ac:dyDescent="0.25">
      <c r="A83" s="39"/>
      <c r="B83" s="39"/>
      <c r="E83" s="256"/>
      <c r="F83" s="39"/>
      <c r="G83" s="39"/>
      <c r="H83" s="40"/>
      <c r="L83" s="41"/>
      <c r="M83" s="42"/>
      <c r="N83" s="42"/>
      <c r="O83" s="42"/>
      <c r="P83" s="18"/>
      <c r="Q83" s="19"/>
      <c r="R83" s="19"/>
      <c r="S83" s="19"/>
      <c r="T83" s="19"/>
      <c r="U83" s="50"/>
    </row>
    <row r="84" spans="1:21" s="38" customFormat="1" x14ac:dyDescent="0.25">
      <c r="A84" s="39"/>
      <c r="B84" s="39"/>
      <c r="E84" s="256"/>
      <c r="F84" s="39"/>
      <c r="G84" s="39"/>
      <c r="H84" s="40"/>
      <c r="L84" s="41"/>
      <c r="M84" s="42"/>
      <c r="N84" s="42"/>
      <c r="O84" s="42"/>
      <c r="P84" s="18"/>
      <c r="Q84" s="19"/>
      <c r="R84" s="19"/>
      <c r="S84" s="19"/>
      <c r="T84" s="19"/>
      <c r="U84" s="50"/>
    </row>
    <row r="85" spans="1:21" s="38" customFormat="1" x14ac:dyDescent="0.25">
      <c r="A85" s="39"/>
      <c r="B85" s="39"/>
      <c r="E85" s="256"/>
      <c r="F85" s="39"/>
      <c r="G85" s="39"/>
      <c r="H85" s="40"/>
      <c r="L85" s="41"/>
      <c r="M85" s="42"/>
      <c r="N85" s="42"/>
      <c r="O85" s="42"/>
      <c r="P85" s="18"/>
      <c r="Q85" s="19"/>
      <c r="R85" s="19"/>
      <c r="S85" s="19"/>
      <c r="T85" s="19"/>
      <c r="U85" s="50"/>
    </row>
    <row r="86" spans="1:21" s="38" customFormat="1" x14ac:dyDescent="0.25">
      <c r="A86" s="39"/>
      <c r="B86" s="39"/>
      <c r="E86" s="256"/>
      <c r="F86" s="39"/>
      <c r="G86" s="39"/>
      <c r="H86" s="40"/>
      <c r="L86" s="41"/>
      <c r="M86" s="42"/>
      <c r="N86" s="42"/>
      <c r="O86" s="42"/>
      <c r="P86" s="18"/>
      <c r="Q86" s="19"/>
      <c r="R86" s="19"/>
      <c r="S86" s="19"/>
      <c r="T86" s="19"/>
      <c r="U86" s="50"/>
    </row>
    <row r="87" spans="1:21" s="38" customFormat="1" x14ac:dyDescent="0.25">
      <c r="A87" s="39"/>
      <c r="B87" s="39"/>
      <c r="E87" s="256"/>
      <c r="F87" s="39"/>
      <c r="G87" s="39"/>
      <c r="H87" s="40"/>
      <c r="L87" s="41"/>
      <c r="M87" s="42"/>
      <c r="N87" s="42"/>
      <c r="O87" s="42"/>
      <c r="P87" s="18"/>
      <c r="Q87" s="19"/>
      <c r="R87" s="19"/>
      <c r="S87" s="19"/>
      <c r="T87" s="19"/>
      <c r="U87" s="50"/>
    </row>
    <row r="88" spans="1:21" s="38" customFormat="1" x14ac:dyDescent="0.25">
      <c r="A88" s="39"/>
      <c r="B88" s="39"/>
      <c r="E88" s="256"/>
      <c r="F88" s="39"/>
      <c r="G88" s="39"/>
      <c r="H88" s="40"/>
      <c r="L88" s="41"/>
      <c r="M88" s="42"/>
      <c r="N88" s="42"/>
      <c r="O88" s="42"/>
      <c r="P88" s="18"/>
      <c r="Q88" s="19"/>
      <c r="R88" s="19"/>
      <c r="S88" s="19"/>
      <c r="T88" s="19"/>
      <c r="U88" s="50"/>
    </row>
    <row r="89" spans="1:21" s="38" customFormat="1" x14ac:dyDescent="0.25">
      <c r="A89" s="39"/>
      <c r="B89" s="39"/>
      <c r="E89" s="256"/>
      <c r="F89" s="39"/>
      <c r="G89" s="39"/>
      <c r="H89" s="40"/>
      <c r="L89" s="41"/>
      <c r="M89" s="42"/>
      <c r="N89" s="42"/>
      <c r="O89" s="42"/>
      <c r="P89" s="18"/>
      <c r="Q89" s="19"/>
      <c r="R89" s="19"/>
      <c r="S89" s="19"/>
      <c r="T89" s="19"/>
      <c r="U89" s="50"/>
    </row>
    <row r="90" spans="1:21" s="38" customFormat="1" x14ac:dyDescent="0.25">
      <c r="A90" s="39"/>
      <c r="B90" s="39"/>
      <c r="E90" s="256"/>
      <c r="F90" s="39"/>
      <c r="G90" s="39"/>
      <c r="H90" s="40"/>
      <c r="L90" s="41"/>
      <c r="M90" s="42"/>
      <c r="N90" s="42"/>
      <c r="O90" s="42"/>
      <c r="P90" s="18"/>
      <c r="Q90" s="19"/>
      <c r="R90" s="19"/>
      <c r="S90" s="19"/>
      <c r="T90" s="19"/>
      <c r="U90" s="50"/>
    </row>
    <row r="91" spans="1:21" s="38" customFormat="1" x14ac:dyDescent="0.25">
      <c r="A91" s="39"/>
      <c r="B91" s="39"/>
      <c r="E91" s="256"/>
      <c r="F91" s="39"/>
      <c r="G91" s="39"/>
      <c r="H91" s="40"/>
      <c r="L91" s="41"/>
      <c r="M91" s="42"/>
      <c r="N91" s="42"/>
      <c r="O91" s="42"/>
      <c r="P91" s="18"/>
      <c r="Q91" s="19"/>
      <c r="R91" s="19"/>
      <c r="S91" s="19"/>
      <c r="T91" s="19"/>
      <c r="U91" s="50"/>
    </row>
    <row r="92" spans="1:21" s="38" customFormat="1" x14ac:dyDescent="0.25">
      <c r="A92" s="39"/>
      <c r="B92" s="39"/>
      <c r="E92" s="256"/>
      <c r="F92" s="39"/>
      <c r="G92" s="39"/>
      <c r="H92" s="40"/>
      <c r="L92" s="41"/>
      <c r="M92" s="42"/>
      <c r="N92" s="42"/>
      <c r="O92" s="42"/>
      <c r="P92" s="18"/>
      <c r="Q92" s="19"/>
      <c r="R92" s="19"/>
      <c r="S92" s="19"/>
      <c r="T92" s="19"/>
      <c r="U92" s="50"/>
    </row>
    <row r="93" spans="1:21" s="38" customFormat="1" x14ac:dyDescent="0.25">
      <c r="A93" s="39"/>
      <c r="B93" s="39"/>
      <c r="E93" s="256"/>
      <c r="F93" s="39"/>
      <c r="G93" s="39"/>
      <c r="H93" s="40"/>
      <c r="L93" s="41"/>
      <c r="M93" s="42"/>
      <c r="N93" s="42"/>
      <c r="O93" s="42"/>
      <c r="P93" s="18"/>
      <c r="Q93" s="19"/>
      <c r="R93" s="19"/>
      <c r="S93" s="19"/>
      <c r="T93" s="19"/>
      <c r="U93" s="50"/>
    </row>
    <row r="94" spans="1:21" s="38" customFormat="1" x14ac:dyDescent="0.25">
      <c r="A94" s="39"/>
      <c r="B94" s="39"/>
      <c r="E94" s="256"/>
      <c r="F94" s="39"/>
      <c r="G94" s="39"/>
      <c r="H94" s="40"/>
      <c r="L94" s="41"/>
      <c r="M94" s="42"/>
      <c r="N94" s="42"/>
      <c r="O94" s="42"/>
      <c r="P94" s="18"/>
      <c r="Q94" s="19"/>
      <c r="R94" s="19"/>
      <c r="S94" s="19"/>
      <c r="T94" s="19"/>
      <c r="U94" s="50"/>
    </row>
    <row r="95" spans="1:21" s="38" customFormat="1" x14ac:dyDescent="0.25">
      <c r="A95" s="39"/>
      <c r="B95" s="39"/>
      <c r="E95" s="256"/>
      <c r="F95" s="39"/>
      <c r="G95" s="39"/>
      <c r="H95" s="40"/>
      <c r="L95" s="41"/>
      <c r="M95" s="42"/>
      <c r="N95" s="42"/>
      <c r="O95" s="42"/>
      <c r="P95" s="18"/>
      <c r="Q95" s="19"/>
      <c r="R95" s="19"/>
      <c r="S95" s="19"/>
      <c r="T95" s="19"/>
      <c r="U95" s="50"/>
    </row>
    <row r="96" spans="1:21" s="38" customFormat="1" x14ac:dyDescent="0.25">
      <c r="A96" s="39"/>
      <c r="B96" s="39"/>
      <c r="E96" s="256"/>
      <c r="F96" s="39"/>
      <c r="G96" s="39"/>
      <c r="H96" s="40"/>
      <c r="L96" s="41"/>
      <c r="M96" s="42"/>
      <c r="N96" s="42"/>
      <c r="O96" s="42"/>
      <c r="P96" s="18"/>
      <c r="Q96" s="19"/>
      <c r="R96" s="19"/>
      <c r="S96" s="19"/>
      <c r="T96" s="19"/>
      <c r="U96" s="50"/>
    </row>
    <row r="97" spans="1:21" s="38" customFormat="1" x14ac:dyDescent="0.25">
      <c r="A97" s="39"/>
      <c r="B97" s="39"/>
      <c r="E97" s="256"/>
      <c r="F97" s="39"/>
      <c r="G97" s="39"/>
      <c r="H97" s="40"/>
      <c r="L97" s="41"/>
      <c r="M97" s="42"/>
      <c r="N97" s="42"/>
      <c r="O97" s="42"/>
      <c r="P97" s="18"/>
      <c r="Q97" s="19"/>
      <c r="R97" s="19"/>
      <c r="S97" s="19"/>
      <c r="T97" s="19"/>
      <c r="U97" s="50"/>
    </row>
    <row r="98" spans="1:21" s="38" customFormat="1" x14ac:dyDescent="0.25">
      <c r="A98" s="39"/>
      <c r="B98" s="39"/>
      <c r="E98" s="256"/>
      <c r="F98" s="39"/>
      <c r="G98" s="39"/>
      <c r="H98" s="40"/>
      <c r="L98" s="41"/>
      <c r="M98" s="42"/>
      <c r="N98" s="42"/>
      <c r="O98" s="42"/>
      <c r="P98" s="18"/>
      <c r="Q98" s="19"/>
      <c r="R98" s="19"/>
      <c r="S98" s="19"/>
      <c r="T98" s="19"/>
      <c r="U98" s="50"/>
    </row>
    <row r="99" spans="1:21" s="38" customFormat="1" x14ac:dyDescent="0.25">
      <c r="A99" s="39"/>
      <c r="B99" s="39"/>
      <c r="E99" s="256"/>
      <c r="F99" s="39"/>
      <c r="G99" s="39"/>
      <c r="H99" s="40"/>
      <c r="L99" s="41"/>
      <c r="M99" s="42"/>
      <c r="N99" s="42"/>
      <c r="O99" s="42"/>
      <c r="P99" s="18"/>
      <c r="Q99" s="19"/>
      <c r="R99" s="19"/>
      <c r="S99" s="19"/>
      <c r="T99" s="19"/>
      <c r="U99" s="50"/>
    </row>
    <row r="100" spans="1:21" s="38" customFormat="1" x14ac:dyDescent="0.25">
      <c r="A100" s="39"/>
      <c r="B100" s="39"/>
      <c r="E100" s="256"/>
      <c r="F100" s="39"/>
      <c r="G100" s="39"/>
      <c r="H100" s="40"/>
      <c r="L100" s="41"/>
      <c r="M100" s="42"/>
      <c r="N100" s="42"/>
      <c r="O100" s="42"/>
      <c r="P100" s="18"/>
      <c r="Q100" s="19"/>
      <c r="R100" s="19"/>
      <c r="S100" s="19"/>
      <c r="T100" s="19"/>
      <c r="U100" s="50"/>
    </row>
    <row r="101" spans="1:21" s="38" customFormat="1" x14ac:dyDescent="0.25">
      <c r="A101" s="39"/>
      <c r="B101" s="39"/>
      <c r="E101" s="256"/>
      <c r="F101" s="39"/>
      <c r="G101" s="39"/>
      <c r="H101" s="40"/>
      <c r="L101" s="41"/>
      <c r="M101" s="42"/>
      <c r="N101" s="42"/>
      <c r="O101" s="42"/>
      <c r="P101" s="18"/>
      <c r="Q101" s="19"/>
      <c r="R101" s="19"/>
      <c r="S101" s="19"/>
      <c r="T101" s="19"/>
      <c r="U101" s="50"/>
    </row>
    <row r="102" spans="1:21" s="38" customFormat="1" x14ac:dyDescent="0.25">
      <c r="A102" s="39"/>
      <c r="B102" s="39"/>
      <c r="E102" s="256"/>
      <c r="F102" s="39"/>
      <c r="G102" s="39"/>
      <c r="H102" s="40"/>
      <c r="L102" s="41"/>
      <c r="M102" s="42"/>
      <c r="N102" s="42"/>
      <c r="O102" s="42"/>
      <c r="P102" s="18"/>
      <c r="Q102" s="19"/>
      <c r="R102" s="19"/>
      <c r="S102" s="19"/>
      <c r="T102" s="19"/>
      <c r="U102" s="50"/>
    </row>
    <row r="103" spans="1:21" s="38" customFormat="1" x14ac:dyDescent="0.25">
      <c r="A103" s="39"/>
      <c r="B103" s="39"/>
      <c r="E103" s="256"/>
      <c r="F103" s="39"/>
      <c r="G103" s="39"/>
      <c r="H103" s="40"/>
      <c r="L103" s="41"/>
      <c r="M103" s="42"/>
      <c r="N103" s="42"/>
      <c r="O103" s="42"/>
      <c r="P103" s="18"/>
      <c r="Q103" s="19"/>
      <c r="R103" s="19"/>
      <c r="S103" s="19"/>
      <c r="T103" s="19"/>
      <c r="U103" s="50"/>
    </row>
    <row r="104" spans="1:21" s="38" customFormat="1" x14ac:dyDescent="0.25">
      <c r="A104" s="39"/>
      <c r="B104" s="39"/>
      <c r="E104" s="256"/>
      <c r="F104" s="39"/>
      <c r="G104" s="39"/>
      <c r="H104" s="40"/>
      <c r="L104" s="41"/>
      <c r="M104" s="42"/>
      <c r="N104" s="42"/>
      <c r="O104" s="42"/>
      <c r="P104" s="18"/>
      <c r="Q104" s="19"/>
      <c r="R104" s="19"/>
      <c r="S104" s="19"/>
      <c r="T104" s="19"/>
      <c r="U104" s="50"/>
    </row>
    <row r="105" spans="1:21" s="38" customFormat="1" x14ac:dyDescent="0.25">
      <c r="A105" s="39"/>
      <c r="B105" s="39"/>
      <c r="E105" s="256"/>
      <c r="F105" s="39"/>
      <c r="G105" s="39"/>
      <c r="H105" s="40"/>
      <c r="L105" s="41"/>
      <c r="M105" s="42"/>
      <c r="N105" s="42"/>
      <c r="O105" s="42"/>
      <c r="P105" s="18"/>
      <c r="Q105" s="19"/>
      <c r="R105" s="19"/>
      <c r="S105" s="19"/>
      <c r="T105" s="19"/>
      <c r="U105" s="50"/>
    </row>
    <row r="106" spans="1:21" s="38" customFormat="1" x14ac:dyDescent="0.25">
      <c r="A106" s="39"/>
      <c r="B106" s="39"/>
      <c r="E106" s="256"/>
      <c r="F106" s="39"/>
      <c r="G106" s="39"/>
      <c r="H106" s="40"/>
      <c r="L106" s="41"/>
      <c r="M106" s="42"/>
      <c r="N106" s="42"/>
      <c r="O106" s="42"/>
      <c r="P106" s="18"/>
      <c r="Q106" s="19"/>
      <c r="R106" s="19"/>
      <c r="S106" s="19"/>
      <c r="T106" s="19"/>
      <c r="U106" s="50"/>
    </row>
    <row r="107" spans="1:21" s="38" customFormat="1" x14ac:dyDescent="0.25">
      <c r="A107" s="39"/>
      <c r="B107" s="39"/>
      <c r="E107" s="256"/>
      <c r="F107" s="39"/>
      <c r="G107" s="39"/>
      <c r="H107" s="40"/>
      <c r="L107" s="41"/>
      <c r="M107" s="42"/>
      <c r="N107" s="42"/>
      <c r="O107" s="42"/>
      <c r="P107" s="18"/>
      <c r="Q107" s="19"/>
      <c r="R107" s="19"/>
      <c r="S107" s="19"/>
      <c r="T107" s="19"/>
      <c r="U107" s="50"/>
    </row>
    <row r="108" spans="1:21" s="38" customFormat="1" x14ac:dyDescent="0.25">
      <c r="A108" s="39"/>
      <c r="B108" s="39"/>
      <c r="E108" s="256"/>
      <c r="F108" s="39"/>
      <c r="G108" s="39"/>
      <c r="H108" s="40"/>
      <c r="L108" s="41"/>
      <c r="M108" s="42"/>
      <c r="N108" s="42"/>
      <c r="O108" s="42"/>
      <c r="P108" s="18"/>
      <c r="Q108" s="19"/>
      <c r="R108" s="19"/>
      <c r="S108" s="19"/>
      <c r="T108" s="19"/>
      <c r="U108" s="50"/>
    </row>
    <row r="109" spans="1:21" s="38" customFormat="1" x14ac:dyDescent="0.25">
      <c r="A109" s="39"/>
      <c r="B109" s="39"/>
      <c r="E109" s="256"/>
      <c r="F109" s="39"/>
      <c r="G109" s="39"/>
      <c r="H109" s="40"/>
      <c r="L109" s="41"/>
      <c r="M109" s="42"/>
      <c r="N109" s="42"/>
      <c r="O109" s="42"/>
      <c r="P109" s="18"/>
      <c r="Q109" s="19"/>
      <c r="R109" s="19"/>
      <c r="S109" s="19"/>
      <c r="T109" s="19"/>
      <c r="U109" s="50"/>
    </row>
    <row r="110" spans="1:21" s="38" customFormat="1" x14ac:dyDescent="0.25">
      <c r="A110" s="39"/>
      <c r="B110" s="39"/>
      <c r="E110" s="256"/>
      <c r="F110" s="39"/>
      <c r="G110" s="39"/>
      <c r="H110" s="40"/>
      <c r="L110" s="41"/>
      <c r="M110" s="42"/>
      <c r="N110" s="42"/>
      <c r="O110" s="42"/>
      <c r="P110" s="18"/>
      <c r="Q110" s="19"/>
      <c r="R110" s="19"/>
      <c r="S110" s="19"/>
      <c r="T110" s="19"/>
      <c r="U110" s="50"/>
    </row>
    <row r="111" spans="1:21" s="38" customFormat="1" x14ac:dyDescent="0.25">
      <c r="A111" s="39"/>
      <c r="B111" s="39"/>
      <c r="E111" s="256"/>
      <c r="F111" s="39"/>
      <c r="G111" s="39"/>
      <c r="H111" s="40"/>
      <c r="L111" s="41"/>
      <c r="M111" s="42"/>
      <c r="N111" s="42"/>
      <c r="O111" s="42"/>
      <c r="P111" s="18"/>
      <c r="Q111" s="19"/>
      <c r="R111" s="19"/>
      <c r="S111" s="19"/>
      <c r="T111" s="19"/>
      <c r="U111" s="50"/>
    </row>
    <row r="112" spans="1:21" s="38" customFormat="1" x14ac:dyDescent="0.25">
      <c r="A112" s="39"/>
      <c r="B112" s="39"/>
      <c r="E112" s="256"/>
      <c r="F112" s="39"/>
      <c r="G112" s="39"/>
      <c r="H112" s="40"/>
      <c r="L112" s="41"/>
      <c r="M112" s="42"/>
      <c r="N112" s="42"/>
      <c r="O112" s="42"/>
      <c r="P112" s="18"/>
      <c r="Q112" s="19"/>
      <c r="R112" s="19"/>
      <c r="S112" s="19"/>
      <c r="T112" s="19"/>
      <c r="U112" s="50"/>
    </row>
    <row r="113" spans="1:21" s="38" customFormat="1" x14ac:dyDescent="0.25">
      <c r="A113" s="39"/>
      <c r="B113" s="39"/>
      <c r="E113" s="256"/>
      <c r="F113" s="39"/>
      <c r="G113" s="39"/>
      <c r="H113" s="40"/>
      <c r="L113" s="41"/>
      <c r="M113" s="42"/>
      <c r="N113" s="42"/>
      <c r="O113" s="42"/>
      <c r="P113" s="18"/>
      <c r="Q113" s="19"/>
      <c r="R113" s="19"/>
      <c r="S113" s="19"/>
      <c r="T113" s="19"/>
      <c r="U113" s="50"/>
    </row>
    <row r="114" spans="1:21" s="38" customFormat="1" x14ac:dyDescent="0.25">
      <c r="A114" s="39"/>
      <c r="B114" s="39"/>
      <c r="E114" s="256"/>
      <c r="F114" s="39"/>
      <c r="G114" s="39"/>
      <c r="H114" s="40"/>
      <c r="L114" s="41"/>
      <c r="M114" s="42"/>
      <c r="N114" s="42"/>
      <c r="O114" s="42"/>
      <c r="P114" s="18"/>
      <c r="Q114" s="19"/>
      <c r="R114" s="19"/>
      <c r="S114" s="19"/>
      <c r="T114" s="19"/>
      <c r="U114" s="50"/>
    </row>
    <row r="115" spans="1:21" x14ac:dyDescent="0.25">
      <c r="P115" s="18"/>
      <c r="Q115" s="19"/>
      <c r="R115" s="19"/>
      <c r="S115" s="19"/>
      <c r="T115" s="19"/>
      <c r="U115" s="50"/>
    </row>
    <row r="116" spans="1:21" x14ac:dyDescent="0.25">
      <c r="P116" s="18"/>
      <c r="Q116" s="19"/>
      <c r="R116" s="19"/>
      <c r="S116" s="19"/>
      <c r="T116" s="19"/>
      <c r="U116" s="50"/>
    </row>
    <row r="117" spans="1:21" x14ac:dyDescent="0.25">
      <c r="P117" s="18"/>
      <c r="Q117" s="19"/>
      <c r="R117" s="19"/>
      <c r="S117" s="19"/>
      <c r="T117" s="19"/>
      <c r="U117" s="50"/>
    </row>
    <row r="118" spans="1:21" x14ac:dyDescent="0.25">
      <c r="P118" s="18"/>
      <c r="Q118" s="19"/>
      <c r="R118" s="19"/>
      <c r="S118" s="19"/>
      <c r="T118" s="19"/>
      <c r="U118" s="50"/>
    </row>
    <row r="119" spans="1:21" x14ac:dyDescent="0.25">
      <c r="P119" s="18"/>
      <c r="Q119" s="19"/>
      <c r="R119" s="19"/>
      <c r="S119" s="19"/>
      <c r="T119" s="19"/>
      <c r="U119" s="50"/>
    </row>
    <row r="120" spans="1:21" x14ac:dyDescent="0.25">
      <c r="P120" s="18"/>
      <c r="Q120" s="19"/>
      <c r="R120" s="19"/>
      <c r="S120" s="19"/>
      <c r="T120" s="19"/>
      <c r="U120" s="50"/>
    </row>
  </sheetData>
  <autoFilter ref="A6:WVW19">
    <filterColumn colId="2" showButton="0"/>
  </autoFilter>
  <mergeCells count="40">
    <mergeCell ref="A20:D20"/>
    <mergeCell ref="C17:D17"/>
    <mergeCell ref="C18:D18"/>
    <mergeCell ref="C19:D19"/>
    <mergeCell ref="P4:U4"/>
    <mergeCell ref="C11:D11"/>
    <mergeCell ref="C12:D12"/>
    <mergeCell ref="C13:D13"/>
    <mergeCell ref="C7:D7"/>
    <mergeCell ref="C8:D8"/>
    <mergeCell ref="C10:D10"/>
    <mergeCell ref="P5:P6"/>
    <mergeCell ref="Q5:Q6"/>
    <mergeCell ref="F5:F6"/>
    <mergeCell ref="I5:I6"/>
    <mergeCell ref="J5:J6"/>
    <mergeCell ref="O5:O6"/>
    <mergeCell ref="L5:N5"/>
    <mergeCell ref="C9:D9"/>
    <mergeCell ref="C14:D14"/>
    <mergeCell ref="C15:D15"/>
    <mergeCell ref="C16:D16"/>
    <mergeCell ref="A4:D4"/>
    <mergeCell ref="A5:A6"/>
    <mergeCell ref="B5:B6"/>
    <mergeCell ref="C5:D6"/>
    <mergeCell ref="E5:E6"/>
    <mergeCell ref="K5:K6"/>
    <mergeCell ref="G5:G6"/>
    <mergeCell ref="R5:R6"/>
    <mergeCell ref="S5:S6"/>
    <mergeCell ref="T5:T6"/>
    <mergeCell ref="U5:U6"/>
    <mergeCell ref="E1:L1"/>
    <mergeCell ref="A2:D2"/>
    <mergeCell ref="E2:L2"/>
    <mergeCell ref="S2:U2"/>
    <mergeCell ref="A3:B3"/>
    <mergeCell ref="L3:M3"/>
    <mergeCell ref="S3:U3"/>
  </mergeCells>
  <printOptions horizontalCentered="1"/>
  <pageMargins left="0" right="0" top="0" bottom="0" header="0" footer="0"/>
  <pageSetup paperSize="9" scale="55" orientation="landscape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rightToLeft="1" view="pageBreakPreview" zoomScale="90" zoomScaleSheetLayoutView="90" workbookViewId="0">
      <selection activeCell="J16" sqref="J16"/>
    </sheetView>
  </sheetViews>
  <sheetFormatPr defaultColWidth="9" defaultRowHeight="22.5" x14ac:dyDescent="0.25"/>
  <cols>
    <col min="1" max="1" width="3.5703125" style="60" customWidth="1"/>
    <col min="2" max="2" width="8.5703125" style="1" customWidth="1"/>
    <col min="3" max="3" width="41.28515625" style="52" bestFit="1" customWidth="1"/>
    <col min="4" max="4" width="11" style="1" customWidth="1"/>
    <col min="5" max="5" width="13.42578125" style="1" customWidth="1"/>
    <col min="6" max="6" width="9.85546875" style="1" hidden="1" customWidth="1"/>
    <col min="7" max="7" width="13.140625" style="1" hidden="1" customWidth="1"/>
    <col min="8" max="8" width="15.7109375" style="1" bestFit="1" customWidth="1"/>
    <col min="9" max="9" width="5.85546875" style="1" customWidth="1"/>
    <col min="10" max="10" width="12.140625" style="1" bestFit="1" customWidth="1"/>
    <col min="11" max="11" width="10.85546875" style="1" customWidth="1"/>
    <col min="12" max="12" width="6.28515625" style="64" customWidth="1"/>
    <col min="13" max="13" width="9" style="1" customWidth="1"/>
    <col min="14" max="14" width="12.28515625" style="65" bestFit="1" customWidth="1"/>
    <col min="15" max="15" width="13.7109375" style="65" customWidth="1"/>
    <col min="16" max="16" width="13.7109375" style="65" bestFit="1" customWidth="1"/>
    <col min="17" max="17" width="7.5703125" style="65" customWidth="1"/>
    <col min="18" max="18" width="5.42578125" style="65" customWidth="1"/>
    <col min="19" max="19" width="10.5703125" style="32" customWidth="1"/>
    <col min="20" max="20" width="8" style="33" customWidth="1"/>
    <col min="21" max="21" width="6.140625" style="33" customWidth="1"/>
    <col min="22" max="22" width="7.85546875" style="19" customWidth="1"/>
    <col min="23" max="23" width="8.140625" style="19" customWidth="1"/>
    <col min="24" max="24" width="19.7109375" style="69" customWidth="1"/>
    <col min="25" max="266" width="9" style="60"/>
    <col min="267" max="267" width="5.85546875" style="60" customWidth="1"/>
    <col min="268" max="268" width="10.28515625" style="60" customWidth="1"/>
    <col min="269" max="269" width="12.28515625" style="60" customWidth="1"/>
    <col min="270" max="270" width="40.85546875" style="60" customWidth="1"/>
    <col min="271" max="271" width="17.28515625" style="60" customWidth="1"/>
    <col min="272" max="277" width="8.28515625" style="60" customWidth="1"/>
    <col min="278" max="279" width="16.28515625" style="60" customWidth="1"/>
    <col min="280" max="522" width="9" style="60"/>
    <col min="523" max="523" width="5.85546875" style="60" customWidth="1"/>
    <col min="524" max="524" width="10.28515625" style="60" customWidth="1"/>
    <col min="525" max="525" width="12.28515625" style="60" customWidth="1"/>
    <col min="526" max="526" width="40.85546875" style="60" customWidth="1"/>
    <col min="527" max="527" width="17.28515625" style="60" customWidth="1"/>
    <col min="528" max="533" width="8.28515625" style="60" customWidth="1"/>
    <col min="534" max="535" width="16.28515625" style="60" customWidth="1"/>
    <col min="536" max="778" width="9" style="60"/>
    <col min="779" max="779" width="5.85546875" style="60" customWidth="1"/>
    <col min="780" max="780" width="10.28515625" style="60" customWidth="1"/>
    <col min="781" max="781" width="12.28515625" style="60" customWidth="1"/>
    <col min="782" max="782" width="40.85546875" style="60" customWidth="1"/>
    <col min="783" max="783" width="17.28515625" style="60" customWidth="1"/>
    <col min="784" max="789" width="8.28515625" style="60" customWidth="1"/>
    <col min="790" max="791" width="16.28515625" style="60" customWidth="1"/>
    <col min="792" max="1034" width="9" style="60"/>
    <col min="1035" max="1035" width="5.85546875" style="60" customWidth="1"/>
    <col min="1036" max="1036" width="10.28515625" style="60" customWidth="1"/>
    <col min="1037" max="1037" width="12.28515625" style="60" customWidth="1"/>
    <col min="1038" max="1038" width="40.85546875" style="60" customWidth="1"/>
    <col min="1039" max="1039" width="17.28515625" style="60" customWidth="1"/>
    <col min="1040" max="1045" width="8.28515625" style="60" customWidth="1"/>
    <col min="1046" max="1047" width="16.28515625" style="60" customWidth="1"/>
    <col min="1048" max="1290" width="9" style="60"/>
    <col min="1291" max="1291" width="5.85546875" style="60" customWidth="1"/>
    <col min="1292" max="1292" width="10.28515625" style="60" customWidth="1"/>
    <col min="1293" max="1293" width="12.28515625" style="60" customWidth="1"/>
    <col min="1294" max="1294" width="40.85546875" style="60" customWidth="1"/>
    <col min="1295" max="1295" width="17.28515625" style="60" customWidth="1"/>
    <col min="1296" max="1301" width="8.28515625" style="60" customWidth="1"/>
    <col min="1302" max="1303" width="16.28515625" style="60" customWidth="1"/>
    <col min="1304" max="1546" width="9" style="60"/>
    <col min="1547" max="1547" width="5.85546875" style="60" customWidth="1"/>
    <col min="1548" max="1548" width="10.28515625" style="60" customWidth="1"/>
    <col min="1549" max="1549" width="12.28515625" style="60" customWidth="1"/>
    <col min="1550" max="1550" width="40.85546875" style="60" customWidth="1"/>
    <col min="1551" max="1551" width="17.28515625" style="60" customWidth="1"/>
    <col min="1552" max="1557" width="8.28515625" style="60" customWidth="1"/>
    <col min="1558" max="1559" width="16.28515625" style="60" customWidth="1"/>
    <col min="1560" max="1802" width="9" style="60"/>
    <col min="1803" max="1803" width="5.85546875" style="60" customWidth="1"/>
    <col min="1804" max="1804" width="10.28515625" style="60" customWidth="1"/>
    <col min="1805" max="1805" width="12.28515625" style="60" customWidth="1"/>
    <col min="1806" max="1806" width="40.85546875" style="60" customWidth="1"/>
    <col min="1807" max="1807" width="17.28515625" style="60" customWidth="1"/>
    <col min="1808" max="1813" width="8.28515625" style="60" customWidth="1"/>
    <col min="1814" max="1815" width="16.28515625" style="60" customWidth="1"/>
    <col min="1816" max="2058" width="9" style="60"/>
    <col min="2059" max="2059" width="5.85546875" style="60" customWidth="1"/>
    <col min="2060" max="2060" width="10.28515625" style="60" customWidth="1"/>
    <col min="2061" max="2061" width="12.28515625" style="60" customWidth="1"/>
    <col min="2062" max="2062" width="40.85546875" style="60" customWidth="1"/>
    <col min="2063" max="2063" width="17.28515625" style="60" customWidth="1"/>
    <col min="2064" max="2069" width="8.28515625" style="60" customWidth="1"/>
    <col min="2070" max="2071" width="16.28515625" style="60" customWidth="1"/>
    <col min="2072" max="2314" width="9" style="60"/>
    <col min="2315" max="2315" width="5.85546875" style="60" customWidth="1"/>
    <col min="2316" max="2316" width="10.28515625" style="60" customWidth="1"/>
    <col min="2317" max="2317" width="12.28515625" style="60" customWidth="1"/>
    <col min="2318" max="2318" width="40.85546875" style="60" customWidth="1"/>
    <col min="2319" max="2319" width="17.28515625" style="60" customWidth="1"/>
    <col min="2320" max="2325" width="8.28515625" style="60" customWidth="1"/>
    <col min="2326" max="2327" width="16.28515625" style="60" customWidth="1"/>
    <col min="2328" max="2570" width="9" style="60"/>
    <col min="2571" max="2571" width="5.85546875" style="60" customWidth="1"/>
    <col min="2572" max="2572" width="10.28515625" style="60" customWidth="1"/>
    <col min="2573" max="2573" width="12.28515625" style="60" customWidth="1"/>
    <col min="2574" max="2574" width="40.85546875" style="60" customWidth="1"/>
    <col min="2575" max="2575" width="17.28515625" style="60" customWidth="1"/>
    <col min="2576" max="2581" width="8.28515625" style="60" customWidth="1"/>
    <col min="2582" max="2583" width="16.28515625" style="60" customWidth="1"/>
    <col min="2584" max="2826" width="9" style="60"/>
    <col min="2827" max="2827" width="5.85546875" style="60" customWidth="1"/>
    <col min="2828" max="2828" width="10.28515625" style="60" customWidth="1"/>
    <col min="2829" max="2829" width="12.28515625" style="60" customWidth="1"/>
    <col min="2830" max="2830" width="40.85546875" style="60" customWidth="1"/>
    <col min="2831" max="2831" width="17.28515625" style="60" customWidth="1"/>
    <col min="2832" max="2837" width="8.28515625" style="60" customWidth="1"/>
    <col min="2838" max="2839" width="16.28515625" style="60" customWidth="1"/>
    <col min="2840" max="3082" width="9" style="60"/>
    <col min="3083" max="3083" width="5.85546875" style="60" customWidth="1"/>
    <col min="3084" max="3084" width="10.28515625" style="60" customWidth="1"/>
    <col min="3085" max="3085" width="12.28515625" style="60" customWidth="1"/>
    <col min="3086" max="3086" width="40.85546875" style="60" customWidth="1"/>
    <col min="3087" max="3087" width="17.28515625" style="60" customWidth="1"/>
    <col min="3088" max="3093" width="8.28515625" style="60" customWidth="1"/>
    <col min="3094" max="3095" width="16.28515625" style="60" customWidth="1"/>
    <col min="3096" max="3338" width="9" style="60"/>
    <col min="3339" max="3339" width="5.85546875" style="60" customWidth="1"/>
    <col min="3340" max="3340" width="10.28515625" style="60" customWidth="1"/>
    <col min="3341" max="3341" width="12.28515625" style="60" customWidth="1"/>
    <col min="3342" max="3342" width="40.85546875" style="60" customWidth="1"/>
    <col min="3343" max="3343" width="17.28515625" style="60" customWidth="1"/>
    <col min="3344" max="3349" width="8.28515625" style="60" customWidth="1"/>
    <col min="3350" max="3351" width="16.28515625" style="60" customWidth="1"/>
    <col min="3352" max="3594" width="9" style="60"/>
    <col min="3595" max="3595" width="5.85546875" style="60" customWidth="1"/>
    <col min="3596" max="3596" width="10.28515625" style="60" customWidth="1"/>
    <col min="3597" max="3597" width="12.28515625" style="60" customWidth="1"/>
    <col min="3598" max="3598" width="40.85546875" style="60" customWidth="1"/>
    <col min="3599" max="3599" width="17.28515625" style="60" customWidth="1"/>
    <col min="3600" max="3605" width="8.28515625" style="60" customWidth="1"/>
    <col min="3606" max="3607" width="16.28515625" style="60" customWidth="1"/>
    <col min="3608" max="3850" width="9" style="60"/>
    <col min="3851" max="3851" width="5.85546875" style="60" customWidth="1"/>
    <col min="3852" max="3852" width="10.28515625" style="60" customWidth="1"/>
    <col min="3853" max="3853" width="12.28515625" style="60" customWidth="1"/>
    <col min="3854" max="3854" width="40.85546875" style="60" customWidth="1"/>
    <col min="3855" max="3855" width="17.28515625" style="60" customWidth="1"/>
    <col min="3856" max="3861" width="8.28515625" style="60" customWidth="1"/>
    <col min="3862" max="3863" width="16.28515625" style="60" customWidth="1"/>
    <col min="3864" max="4106" width="9" style="60"/>
    <col min="4107" max="4107" width="5.85546875" style="60" customWidth="1"/>
    <col min="4108" max="4108" width="10.28515625" style="60" customWidth="1"/>
    <col min="4109" max="4109" width="12.28515625" style="60" customWidth="1"/>
    <col min="4110" max="4110" width="40.85546875" style="60" customWidth="1"/>
    <col min="4111" max="4111" width="17.28515625" style="60" customWidth="1"/>
    <col min="4112" max="4117" width="8.28515625" style="60" customWidth="1"/>
    <col min="4118" max="4119" width="16.28515625" style="60" customWidth="1"/>
    <col min="4120" max="4362" width="9" style="60"/>
    <col min="4363" max="4363" width="5.85546875" style="60" customWidth="1"/>
    <col min="4364" max="4364" width="10.28515625" style="60" customWidth="1"/>
    <col min="4365" max="4365" width="12.28515625" style="60" customWidth="1"/>
    <col min="4366" max="4366" width="40.85546875" style="60" customWidth="1"/>
    <col min="4367" max="4367" width="17.28515625" style="60" customWidth="1"/>
    <col min="4368" max="4373" width="8.28515625" style="60" customWidth="1"/>
    <col min="4374" max="4375" width="16.28515625" style="60" customWidth="1"/>
    <col min="4376" max="4618" width="9" style="60"/>
    <col min="4619" max="4619" width="5.85546875" style="60" customWidth="1"/>
    <col min="4620" max="4620" width="10.28515625" style="60" customWidth="1"/>
    <col min="4621" max="4621" width="12.28515625" style="60" customWidth="1"/>
    <col min="4622" max="4622" width="40.85546875" style="60" customWidth="1"/>
    <col min="4623" max="4623" width="17.28515625" style="60" customWidth="1"/>
    <col min="4624" max="4629" width="8.28515625" style="60" customWidth="1"/>
    <col min="4630" max="4631" width="16.28515625" style="60" customWidth="1"/>
    <col min="4632" max="4874" width="9" style="60"/>
    <col min="4875" max="4875" width="5.85546875" style="60" customWidth="1"/>
    <col min="4876" max="4876" width="10.28515625" style="60" customWidth="1"/>
    <col min="4877" max="4877" width="12.28515625" style="60" customWidth="1"/>
    <col min="4878" max="4878" width="40.85546875" style="60" customWidth="1"/>
    <col min="4879" max="4879" width="17.28515625" style="60" customWidth="1"/>
    <col min="4880" max="4885" width="8.28515625" style="60" customWidth="1"/>
    <col min="4886" max="4887" width="16.28515625" style="60" customWidth="1"/>
    <col min="4888" max="5130" width="9" style="60"/>
    <col min="5131" max="5131" width="5.85546875" style="60" customWidth="1"/>
    <col min="5132" max="5132" width="10.28515625" style="60" customWidth="1"/>
    <col min="5133" max="5133" width="12.28515625" style="60" customWidth="1"/>
    <col min="5134" max="5134" width="40.85546875" style="60" customWidth="1"/>
    <col min="5135" max="5135" width="17.28515625" style="60" customWidth="1"/>
    <col min="5136" max="5141" width="8.28515625" style="60" customWidth="1"/>
    <col min="5142" max="5143" width="16.28515625" style="60" customWidth="1"/>
    <col min="5144" max="5386" width="9" style="60"/>
    <col min="5387" max="5387" width="5.85546875" style="60" customWidth="1"/>
    <col min="5388" max="5388" width="10.28515625" style="60" customWidth="1"/>
    <col min="5389" max="5389" width="12.28515625" style="60" customWidth="1"/>
    <col min="5390" max="5390" width="40.85546875" style="60" customWidth="1"/>
    <col min="5391" max="5391" width="17.28515625" style="60" customWidth="1"/>
    <col min="5392" max="5397" width="8.28515625" style="60" customWidth="1"/>
    <col min="5398" max="5399" width="16.28515625" style="60" customWidth="1"/>
    <col min="5400" max="5642" width="9" style="60"/>
    <col min="5643" max="5643" width="5.85546875" style="60" customWidth="1"/>
    <col min="5644" max="5644" width="10.28515625" style="60" customWidth="1"/>
    <col min="5645" max="5645" width="12.28515625" style="60" customWidth="1"/>
    <col min="5646" max="5646" width="40.85546875" style="60" customWidth="1"/>
    <col min="5647" max="5647" width="17.28515625" style="60" customWidth="1"/>
    <col min="5648" max="5653" width="8.28515625" style="60" customWidth="1"/>
    <col min="5654" max="5655" width="16.28515625" style="60" customWidth="1"/>
    <col min="5656" max="5898" width="9" style="60"/>
    <col min="5899" max="5899" width="5.85546875" style="60" customWidth="1"/>
    <col min="5900" max="5900" width="10.28515625" style="60" customWidth="1"/>
    <col min="5901" max="5901" width="12.28515625" style="60" customWidth="1"/>
    <col min="5902" max="5902" width="40.85546875" style="60" customWidth="1"/>
    <col min="5903" max="5903" width="17.28515625" style="60" customWidth="1"/>
    <col min="5904" max="5909" width="8.28515625" style="60" customWidth="1"/>
    <col min="5910" max="5911" width="16.28515625" style="60" customWidth="1"/>
    <col min="5912" max="6154" width="9" style="60"/>
    <col min="6155" max="6155" width="5.85546875" style="60" customWidth="1"/>
    <col min="6156" max="6156" width="10.28515625" style="60" customWidth="1"/>
    <col min="6157" max="6157" width="12.28515625" style="60" customWidth="1"/>
    <col min="6158" max="6158" width="40.85546875" style="60" customWidth="1"/>
    <col min="6159" max="6159" width="17.28515625" style="60" customWidth="1"/>
    <col min="6160" max="6165" width="8.28515625" style="60" customWidth="1"/>
    <col min="6166" max="6167" width="16.28515625" style="60" customWidth="1"/>
    <col min="6168" max="6410" width="9" style="60"/>
    <col min="6411" max="6411" width="5.85546875" style="60" customWidth="1"/>
    <col min="6412" max="6412" width="10.28515625" style="60" customWidth="1"/>
    <col min="6413" max="6413" width="12.28515625" style="60" customWidth="1"/>
    <col min="6414" max="6414" width="40.85546875" style="60" customWidth="1"/>
    <col min="6415" max="6415" width="17.28515625" style="60" customWidth="1"/>
    <col min="6416" max="6421" width="8.28515625" style="60" customWidth="1"/>
    <col min="6422" max="6423" width="16.28515625" style="60" customWidth="1"/>
    <col min="6424" max="6666" width="9" style="60"/>
    <col min="6667" max="6667" width="5.85546875" style="60" customWidth="1"/>
    <col min="6668" max="6668" width="10.28515625" style="60" customWidth="1"/>
    <col min="6669" max="6669" width="12.28515625" style="60" customWidth="1"/>
    <col min="6670" max="6670" width="40.85546875" style="60" customWidth="1"/>
    <col min="6671" max="6671" width="17.28515625" style="60" customWidth="1"/>
    <col min="6672" max="6677" width="8.28515625" style="60" customWidth="1"/>
    <col min="6678" max="6679" width="16.28515625" style="60" customWidth="1"/>
    <col min="6680" max="6922" width="9" style="60"/>
    <col min="6923" max="6923" width="5.85546875" style="60" customWidth="1"/>
    <col min="6924" max="6924" width="10.28515625" style="60" customWidth="1"/>
    <col min="6925" max="6925" width="12.28515625" style="60" customWidth="1"/>
    <col min="6926" max="6926" width="40.85546875" style="60" customWidth="1"/>
    <col min="6927" max="6927" width="17.28515625" style="60" customWidth="1"/>
    <col min="6928" max="6933" width="8.28515625" style="60" customWidth="1"/>
    <col min="6934" max="6935" width="16.28515625" style="60" customWidth="1"/>
    <col min="6936" max="7178" width="9" style="60"/>
    <col min="7179" max="7179" width="5.85546875" style="60" customWidth="1"/>
    <col min="7180" max="7180" width="10.28515625" style="60" customWidth="1"/>
    <col min="7181" max="7181" width="12.28515625" style="60" customWidth="1"/>
    <col min="7182" max="7182" width="40.85546875" style="60" customWidth="1"/>
    <col min="7183" max="7183" width="17.28515625" style="60" customWidth="1"/>
    <col min="7184" max="7189" width="8.28515625" style="60" customWidth="1"/>
    <col min="7190" max="7191" width="16.28515625" style="60" customWidth="1"/>
    <col min="7192" max="7434" width="9" style="60"/>
    <col min="7435" max="7435" width="5.85546875" style="60" customWidth="1"/>
    <col min="7436" max="7436" width="10.28515625" style="60" customWidth="1"/>
    <col min="7437" max="7437" width="12.28515625" style="60" customWidth="1"/>
    <col min="7438" max="7438" width="40.85546875" style="60" customWidth="1"/>
    <col min="7439" max="7439" width="17.28515625" style="60" customWidth="1"/>
    <col min="7440" max="7445" width="8.28515625" style="60" customWidth="1"/>
    <col min="7446" max="7447" width="16.28515625" style="60" customWidth="1"/>
    <col min="7448" max="7690" width="9" style="60"/>
    <col min="7691" max="7691" width="5.85546875" style="60" customWidth="1"/>
    <col min="7692" max="7692" width="10.28515625" style="60" customWidth="1"/>
    <col min="7693" max="7693" width="12.28515625" style="60" customWidth="1"/>
    <col min="7694" max="7694" width="40.85546875" style="60" customWidth="1"/>
    <col min="7695" max="7695" width="17.28515625" style="60" customWidth="1"/>
    <col min="7696" max="7701" width="8.28515625" style="60" customWidth="1"/>
    <col min="7702" max="7703" width="16.28515625" style="60" customWidth="1"/>
    <col min="7704" max="7946" width="9" style="60"/>
    <col min="7947" max="7947" width="5.85546875" style="60" customWidth="1"/>
    <col min="7948" max="7948" width="10.28515625" style="60" customWidth="1"/>
    <col min="7949" max="7949" width="12.28515625" style="60" customWidth="1"/>
    <col min="7950" max="7950" width="40.85546875" style="60" customWidth="1"/>
    <col min="7951" max="7951" width="17.28515625" style="60" customWidth="1"/>
    <col min="7952" max="7957" width="8.28515625" style="60" customWidth="1"/>
    <col min="7958" max="7959" width="16.28515625" style="60" customWidth="1"/>
    <col min="7960" max="8202" width="9" style="60"/>
    <col min="8203" max="8203" width="5.85546875" style="60" customWidth="1"/>
    <col min="8204" max="8204" width="10.28515625" style="60" customWidth="1"/>
    <col min="8205" max="8205" width="12.28515625" style="60" customWidth="1"/>
    <col min="8206" max="8206" width="40.85546875" style="60" customWidth="1"/>
    <col min="8207" max="8207" width="17.28515625" style="60" customWidth="1"/>
    <col min="8208" max="8213" width="8.28515625" style="60" customWidth="1"/>
    <col min="8214" max="8215" width="16.28515625" style="60" customWidth="1"/>
    <col min="8216" max="8458" width="9" style="60"/>
    <col min="8459" max="8459" width="5.85546875" style="60" customWidth="1"/>
    <col min="8460" max="8460" width="10.28515625" style="60" customWidth="1"/>
    <col min="8461" max="8461" width="12.28515625" style="60" customWidth="1"/>
    <col min="8462" max="8462" width="40.85546875" style="60" customWidth="1"/>
    <col min="8463" max="8463" width="17.28515625" style="60" customWidth="1"/>
    <col min="8464" max="8469" width="8.28515625" style="60" customWidth="1"/>
    <col min="8470" max="8471" width="16.28515625" style="60" customWidth="1"/>
    <col min="8472" max="8714" width="9" style="60"/>
    <col min="8715" max="8715" width="5.85546875" style="60" customWidth="1"/>
    <col min="8716" max="8716" width="10.28515625" style="60" customWidth="1"/>
    <col min="8717" max="8717" width="12.28515625" style="60" customWidth="1"/>
    <col min="8718" max="8718" width="40.85546875" style="60" customWidth="1"/>
    <col min="8719" max="8719" width="17.28515625" style="60" customWidth="1"/>
    <col min="8720" max="8725" width="8.28515625" style="60" customWidth="1"/>
    <col min="8726" max="8727" width="16.28515625" style="60" customWidth="1"/>
    <col min="8728" max="8970" width="9" style="60"/>
    <col min="8971" max="8971" width="5.85546875" style="60" customWidth="1"/>
    <col min="8972" max="8972" width="10.28515625" style="60" customWidth="1"/>
    <col min="8973" max="8973" width="12.28515625" style="60" customWidth="1"/>
    <col min="8974" max="8974" width="40.85546875" style="60" customWidth="1"/>
    <col min="8975" max="8975" width="17.28515625" style="60" customWidth="1"/>
    <col min="8976" max="8981" width="8.28515625" style="60" customWidth="1"/>
    <col min="8982" max="8983" width="16.28515625" style="60" customWidth="1"/>
    <col min="8984" max="9226" width="9" style="60"/>
    <col min="9227" max="9227" width="5.85546875" style="60" customWidth="1"/>
    <col min="9228" max="9228" width="10.28515625" style="60" customWidth="1"/>
    <col min="9229" max="9229" width="12.28515625" style="60" customWidth="1"/>
    <col min="9230" max="9230" width="40.85546875" style="60" customWidth="1"/>
    <col min="9231" max="9231" width="17.28515625" style="60" customWidth="1"/>
    <col min="9232" max="9237" width="8.28515625" style="60" customWidth="1"/>
    <col min="9238" max="9239" width="16.28515625" style="60" customWidth="1"/>
    <col min="9240" max="9482" width="9" style="60"/>
    <col min="9483" max="9483" width="5.85546875" style="60" customWidth="1"/>
    <col min="9484" max="9484" width="10.28515625" style="60" customWidth="1"/>
    <col min="9485" max="9485" width="12.28515625" style="60" customWidth="1"/>
    <col min="9486" max="9486" width="40.85546875" style="60" customWidth="1"/>
    <col min="9487" max="9487" width="17.28515625" style="60" customWidth="1"/>
    <col min="9488" max="9493" width="8.28515625" style="60" customWidth="1"/>
    <col min="9494" max="9495" width="16.28515625" style="60" customWidth="1"/>
    <col min="9496" max="9738" width="9" style="60"/>
    <col min="9739" max="9739" width="5.85546875" style="60" customWidth="1"/>
    <col min="9740" max="9740" width="10.28515625" style="60" customWidth="1"/>
    <col min="9741" max="9741" width="12.28515625" style="60" customWidth="1"/>
    <col min="9742" max="9742" width="40.85546875" style="60" customWidth="1"/>
    <col min="9743" max="9743" width="17.28515625" style="60" customWidth="1"/>
    <col min="9744" max="9749" width="8.28515625" style="60" customWidth="1"/>
    <col min="9750" max="9751" width="16.28515625" style="60" customWidth="1"/>
    <col min="9752" max="9994" width="9" style="60"/>
    <col min="9995" max="9995" width="5.85546875" style="60" customWidth="1"/>
    <col min="9996" max="9996" width="10.28515625" style="60" customWidth="1"/>
    <col min="9997" max="9997" width="12.28515625" style="60" customWidth="1"/>
    <col min="9998" max="9998" width="40.85546875" style="60" customWidth="1"/>
    <col min="9999" max="9999" width="17.28515625" style="60" customWidth="1"/>
    <col min="10000" max="10005" width="8.28515625" style="60" customWidth="1"/>
    <col min="10006" max="10007" width="16.28515625" style="60" customWidth="1"/>
    <col min="10008" max="10250" width="9" style="60"/>
    <col min="10251" max="10251" width="5.85546875" style="60" customWidth="1"/>
    <col min="10252" max="10252" width="10.28515625" style="60" customWidth="1"/>
    <col min="10253" max="10253" width="12.28515625" style="60" customWidth="1"/>
    <col min="10254" max="10254" width="40.85546875" style="60" customWidth="1"/>
    <col min="10255" max="10255" width="17.28515625" style="60" customWidth="1"/>
    <col min="10256" max="10261" width="8.28515625" style="60" customWidth="1"/>
    <col min="10262" max="10263" width="16.28515625" style="60" customWidth="1"/>
    <col min="10264" max="10506" width="9" style="60"/>
    <col min="10507" max="10507" width="5.85546875" style="60" customWidth="1"/>
    <col min="10508" max="10508" width="10.28515625" style="60" customWidth="1"/>
    <col min="10509" max="10509" width="12.28515625" style="60" customWidth="1"/>
    <col min="10510" max="10510" width="40.85546875" style="60" customWidth="1"/>
    <col min="10511" max="10511" width="17.28515625" style="60" customWidth="1"/>
    <col min="10512" max="10517" width="8.28515625" style="60" customWidth="1"/>
    <col min="10518" max="10519" width="16.28515625" style="60" customWidth="1"/>
    <col min="10520" max="10762" width="9" style="60"/>
    <col min="10763" max="10763" width="5.85546875" style="60" customWidth="1"/>
    <col min="10764" max="10764" width="10.28515625" style="60" customWidth="1"/>
    <col min="10765" max="10765" width="12.28515625" style="60" customWidth="1"/>
    <col min="10766" max="10766" width="40.85546875" style="60" customWidth="1"/>
    <col min="10767" max="10767" width="17.28515625" style="60" customWidth="1"/>
    <col min="10768" max="10773" width="8.28515625" style="60" customWidth="1"/>
    <col min="10774" max="10775" width="16.28515625" style="60" customWidth="1"/>
    <col min="10776" max="11018" width="9" style="60"/>
    <col min="11019" max="11019" width="5.85546875" style="60" customWidth="1"/>
    <col min="11020" max="11020" width="10.28515625" style="60" customWidth="1"/>
    <col min="11021" max="11021" width="12.28515625" style="60" customWidth="1"/>
    <col min="11022" max="11022" width="40.85546875" style="60" customWidth="1"/>
    <col min="11023" max="11023" width="17.28515625" style="60" customWidth="1"/>
    <col min="11024" max="11029" width="8.28515625" style="60" customWidth="1"/>
    <col min="11030" max="11031" width="16.28515625" style="60" customWidth="1"/>
    <col min="11032" max="11274" width="9" style="60"/>
    <col min="11275" max="11275" width="5.85546875" style="60" customWidth="1"/>
    <col min="11276" max="11276" width="10.28515625" style="60" customWidth="1"/>
    <col min="11277" max="11277" width="12.28515625" style="60" customWidth="1"/>
    <col min="11278" max="11278" width="40.85546875" style="60" customWidth="1"/>
    <col min="11279" max="11279" width="17.28515625" style="60" customWidth="1"/>
    <col min="11280" max="11285" width="8.28515625" style="60" customWidth="1"/>
    <col min="11286" max="11287" width="16.28515625" style="60" customWidth="1"/>
    <col min="11288" max="11530" width="9" style="60"/>
    <col min="11531" max="11531" width="5.85546875" style="60" customWidth="1"/>
    <col min="11532" max="11532" width="10.28515625" style="60" customWidth="1"/>
    <col min="11533" max="11533" width="12.28515625" style="60" customWidth="1"/>
    <col min="11534" max="11534" width="40.85546875" style="60" customWidth="1"/>
    <col min="11535" max="11535" width="17.28515625" style="60" customWidth="1"/>
    <col min="11536" max="11541" width="8.28515625" style="60" customWidth="1"/>
    <col min="11542" max="11543" width="16.28515625" style="60" customWidth="1"/>
    <col min="11544" max="11786" width="9" style="60"/>
    <col min="11787" max="11787" width="5.85546875" style="60" customWidth="1"/>
    <col min="11788" max="11788" width="10.28515625" style="60" customWidth="1"/>
    <col min="11789" max="11789" width="12.28515625" style="60" customWidth="1"/>
    <col min="11790" max="11790" width="40.85546875" style="60" customWidth="1"/>
    <col min="11791" max="11791" width="17.28515625" style="60" customWidth="1"/>
    <col min="11792" max="11797" width="8.28515625" style="60" customWidth="1"/>
    <col min="11798" max="11799" width="16.28515625" style="60" customWidth="1"/>
    <col min="11800" max="12042" width="9" style="60"/>
    <col min="12043" max="12043" width="5.85546875" style="60" customWidth="1"/>
    <col min="12044" max="12044" width="10.28515625" style="60" customWidth="1"/>
    <col min="12045" max="12045" width="12.28515625" style="60" customWidth="1"/>
    <col min="12046" max="12046" width="40.85546875" style="60" customWidth="1"/>
    <col min="12047" max="12047" width="17.28515625" style="60" customWidth="1"/>
    <col min="12048" max="12053" width="8.28515625" style="60" customWidth="1"/>
    <col min="12054" max="12055" width="16.28515625" style="60" customWidth="1"/>
    <col min="12056" max="12298" width="9" style="60"/>
    <col min="12299" max="12299" width="5.85546875" style="60" customWidth="1"/>
    <col min="12300" max="12300" width="10.28515625" style="60" customWidth="1"/>
    <col min="12301" max="12301" width="12.28515625" style="60" customWidth="1"/>
    <col min="12302" max="12302" width="40.85546875" style="60" customWidth="1"/>
    <col min="12303" max="12303" width="17.28515625" style="60" customWidth="1"/>
    <col min="12304" max="12309" width="8.28515625" style="60" customWidth="1"/>
    <col min="12310" max="12311" width="16.28515625" style="60" customWidth="1"/>
    <col min="12312" max="12554" width="9" style="60"/>
    <col min="12555" max="12555" width="5.85546875" style="60" customWidth="1"/>
    <col min="12556" max="12556" width="10.28515625" style="60" customWidth="1"/>
    <col min="12557" max="12557" width="12.28515625" style="60" customWidth="1"/>
    <col min="12558" max="12558" width="40.85546875" style="60" customWidth="1"/>
    <col min="12559" max="12559" width="17.28515625" style="60" customWidth="1"/>
    <col min="12560" max="12565" width="8.28515625" style="60" customWidth="1"/>
    <col min="12566" max="12567" width="16.28515625" style="60" customWidth="1"/>
    <col min="12568" max="12810" width="9" style="60"/>
    <col min="12811" max="12811" width="5.85546875" style="60" customWidth="1"/>
    <col min="12812" max="12812" width="10.28515625" style="60" customWidth="1"/>
    <col min="12813" max="12813" width="12.28515625" style="60" customWidth="1"/>
    <col min="12814" max="12814" width="40.85546875" style="60" customWidth="1"/>
    <col min="12815" max="12815" width="17.28515625" style="60" customWidth="1"/>
    <col min="12816" max="12821" width="8.28515625" style="60" customWidth="1"/>
    <col min="12822" max="12823" width="16.28515625" style="60" customWidth="1"/>
    <col min="12824" max="13066" width="9" style="60"/>
    <col min="13067" max="13067" width="5.85546875" style="60" customWidth="1"/>
    <col min="13068" max="13068" width="10.28515625" style="60" customWidth="1"/>
    <col min="13069" max="13069" width="12.28515625" style="60" customWidth="1"/>
    <col min="13070" max="13070" width="40.85546875" style="60" customWidth="1"/>
    <col min="13071" max="13071" width="17.28515625" style="60" customWidth="1"/>
    <col min="13072" max="13077" width="8.28515625" style="60" customWidth="1"/>
    <col min="13078" max="13079" width="16.28515625" style="60" customWidth="1"/>
    <col min="13080" max="13322" width="9" style="60"/>
    <col min="13323" max="13323" width="5.85546875" style="60" customWidth="1"/>
    <col min="13324" max="13324" width="10.28515625" style="60" customWidth="1"/>
    <col min="13325" max="13325" width="12.28515625" style="60" customWidth="1"/>
    <col min="13326" max="13326" width="40.85546875" style="60" customWidth="1"/>
    <col min="13327" max="13327" width="17.28515625" style="60" customWidth="1"/>
    <col min="13328" max="13333" width="8.28515625" style="60" customWidth="1"/>
    <col min="13334" max="13335" width="16.28515625" style="60" customWidth="1"/>
    <col min="13336" max="13578" width="9" style="60"/>
    <col min="13579" max="13579" width="5.85546875" style="60" customWidth="1"/>
    <col min="13580" max="13580" width="10.28515625" style="60" customWidth="1"/>
    <col min="13581" max="13581" width="12.28515625" style="60" customWidth="1"/>
    <col min="13582" max="13582" width="40.85546875" style="60" customWidth="1"/>
    <col min="13583" max="13583" width="17.28515625" style="60" customWidth="1"/>
    <col min="13584" max="13589" width="8.28515625" style="60" customWidth="1"/>
    <col min="13590" max="13591" width="16.28515625" style="60" customWidth="1"/>
    <col min="13592" max="13834" width="9" style="60"/>
    <col min="13835" max="13835" width="5.85546875" style="60" customWidth="1"/>
    <col min="13836" max="13836" width="10.28515625" style="60" customWidth="1"/>
    <col min="13837" max="13837" width="12.28515625" style="60" customWidth="1"/>
    <col min="13838" max="13838" width="40.85546875" style="60" customWidth="1"/>
    <col min="13839" max="13839" width="17.28515625" style="60" customWidth="1"/>
    <col min="13840" max="13845" width="8.28515625" style="60" customWidth="1"/>
    <col min="13846" max="13847" width="16.28515625" style="60" customWidth="1"/>
    <col min="13848" max="14090" width="9" style="60"/>
    <col min="14091" max="14091" width="5.85546875" style="60" customWidth="1"/>
    <col min="14092" max="14092" width="10.28515625" style="60" customWidth="1"/>
    <col min="14093" max="14093" width="12.28515625" style="60" customWidth="1"/>
    <col min="14094" max="14094" width="40.85546875" style="60" customWidth="1"/>
    <col min="14095" max="14095" width="17.28515625" style="60" customWidth="1"/>
    <col min="14096" max="14101" width="8.28515625" style="60" customWidth="1"/>
    <col min="14102" max="14103" width="16.28515625" style="60" customWidth="1"/>
    <col min="14104" max="14346" width="9" style="60"/>
    <col min="14347" max="14347" width="5.85546875" style="60" customWidth="1"/>
    <col min="14348" max="14348" width="10.28515625" style="60" customWidth="1"/>
    <col min="14349" max="14349" width="12.28515625" style="60" customWidth="1"/>
    <col min="14350" max="14350" width="40.85546875" style="60" customWidth="1"/>
    <col min="14351" max="14351" width="17.28515625" style="60" customWidth="1"/>
    <col min="14352" max="14357" width="8.28515625" style="60" customWidth="1"/>
    <col min="14358" max="14359" width="16.28515625" style="60" customWidth="1"/>
    <col min="14360" max="14602" width="9" style="60"/>
    <col min="14603" max="14603" width="5.85546875" style="60" customWidth="1"/>
    <col min="14604" max="14604" width="10.28515625" style="60" customWidth="1"/>
    <col min="14605" max="14605" width="12.28515625" style="60" customWidth="1"/>
    <col min="14606" max="14606" width="40.85546875" style="60" customWidth="1"/>
    <col min="14607" max="14607" width="17.28515625" style="60" customWidth="1"/>
    <col min="14608" max="14613" width="8.28515625" style="60" customWidth="1"/>
    <col min="14614" max="14615" width="16.28515625" style="60" customWidth="1"/>
    <col min="14616" max="14858" width="9" style="60"/>
    <col min="14859" max="14859" width="5.85546875" style="60" customWidth="1"/>
    <col min="14860" max="14860" width="10.28515625" style="60" customWidth="1"/>
    <col min="14861" max="14861" width="12.28515625" style="60" customWidth="1"/>
    <col min="14862" max="14862" width="40.85546875" style="60" customWidth="1"/>
    <col min="14863" max="14863" width="17.28515625" style="60" customWidth="1"/>
    <col min="14864" max="14869" width="8.28515625" style="60" customWidth="1"/>
    <col min="14870" max="14871" width="16.28515625" style="60" customWidth="1"/>
    <col min="14872" max="15114" width="9" style="60"/>
    <col min="15115" max="15115" width="5.85546875" style="60" customWidth="1"/>
    <col min="15116" max="15116" width="10.28515625" style="60" customWidth="1"/>
    <col min="15117" max="15117" width="12.28515625" style="60" customWidth="1"/>
    <col min="15118" max="15118" width="40.85546875" style="60" customWidth="1"/>
    <col min="15119" max="15119" width="17.28515625" style="60" customWidth="1"/>
    <col min="15120" max="15125" width="8.28515625" style="60" customWidth="1"/>
    <col min="15126" max="15127" width="16.28515625" style="60" customWidth="1"/>
    <col min="15128" max="15370" width="9" style="60"/>
    <col min="15371" max="15371" width="5.85546875" style="60" customWidth="1"/>
    <col min="15372" max="15372" width="10.28515625" style="60" customWidth="1"/>
    <col min="15373" max="15373" width="12.28515625" style="60" customWidth="1"/>
    <col min="15374" max="15374" width="40.85546875" style="60" customWidth="1"/>
    <col min="15375" max="15375" width="17.28515625" style="60" customWidth="1"/>
    <col min="15376" max="15381" width="8.28515625" style="60" customWidth="1"/>
    <col min="15382" max="15383" width="16.28515625" style="60" customWidth="1"/>
    <col min="15384" max="15626" width="9" style="60"/>
    <col min="15627" max="15627" width="5.85546875" style="60" customWidth="1"/>
    <col min="15628" max="15628" width="10.28515625" style="60" customWidth="1"/>
    <col min="15629" max="15629" width="12.28515625" style="60" customWidth="1"/>
    <col min="15630" max="15630" width="40.85546875" style="60" customWidth="1"/>
    <col min="15631" max="15631" width="17.28515625" style="60" customWidth="1"/>
    <col min="15632" max="15637" width="8.28515625" style="60" customWidth="1"/>
    <col min="15638" max="15639" width="16.28515625" style="60" customWidth="1"/>
    <col min="15640" max="15882" width="9" style="60"/>
    <col min="15883" max="15883" width="5.85546875" style="60" customWidth="1"/>
    <col min="15884" max="15884" width="10.28515625" style="60" customWidth="1"/>
    <col min="15885" max="15885" width="12.28515625" style="60" customWidth="1"/>
    <col min="15886" max="15886" width="40.85546875" style="60" customWidth="1"/>
    <col min="15887" max="15887" width="17.28515625" style="60" customWidth="1"/>
    <col min="15888" max="15893" width="8.28515625" style="60" customWidth="1"/>
    <col min="15894" max="15895" width="16.28515625" style="60" customWidth="1"/>
    <col min="15896" max="16138" width="9" style="60"/>
    <col min="16139" max="16139" width="5.85546875" style="60" customWidth="1"/>
    <col min="16140" max="16140" width="10.28515625" style="60" customWidth="1"/>
    <col min="16141" max="16141" width="12.28515625" style="60" customWidth="1"/>
    <col min="16142" max="16142" width="40.85546875" style="60" customWidth="1"/>
    <col min="16143" max="16143" width="17.28515625" style="60" customWidth="1"/>
    <col min="16144" max="16149" width="8.28515625" style="60" customWidth="1"/>
    <col min="16150" max="16151" width="16.28515625" style="60" customWidth="1"/>
    <col min="16152" max="16384" width="9" style="60"/>
  </cols>
  <sheetData>
    <row r="1" spans="1:24" s="93" customFormat="1" ht="74.25" customHeight="1" x14ac:dyDescent="0.25">
      <c r="A1" s="84"/>
      <c r="B1" s="85"/>
      <c r="C1" s="86"/>
      <c r="D1" s="86"/>
      <c r="E1" s="86"/>
      <c r="F1" s="86"/>
      <c r="G1" s="86"/>
      <c r="H1" s="86"/>
      <c r="I1" s="86"/>
      <c r="J1" s="86"/>
      <c r="K1" s="86"/>
      <c r="L1" s="87"/>
      <c r="M1" s="86"/>
      <c r="N1" s="86"/>
      <c r="O1" s="86"/>
      <c r="P1" s="88"/>
      <c r="Q1" s="88"/>
      <c r="R1" s="88"/>
      <c r="S1" s="89"/>
      <c r="T1" s="90"/>
      <c r="U1" s="90"/>
      <c r="V1" s="91"/>
      <c r="W1" s="91"/>
      <c r="X1" s="92"/>
    </row>
    <row r="2" spans="1:24" s="93" customFormat="1" ht="24.95" customHeight="1" x14ac:dyDescent="0.25">
      <c r="A2" s="201" t="s">
        <v>63</v>
      </c>
      <c r="B2" s="202"/>
      <c r="C2" s="202"/>
      <c r="D2" s="202" t="s">
        <v>12</v>
      </c>
      <c r="E2" s="202"/>
      <c r="F2" s="202"/>
      <c r="G2" s="202"/>
      <c r="H2" s="202"/>
      <c r="I2" s="94"/>
      <c r="J2" s="94"/>
      <c r="K2" s="94"/>
      <c r="L2" s="95"/>
      <c r="M2" s="94"/>
      <c r="N2" s="94"/>
      <c r="O2" s="94"/>
      <c r="P2" s="96"/>
      <c r="Q2" s="96"/>
      <c r="R2" s="96"/>
      <c r="S2" s="97"/>
      <c r="T2" s="98"/>
      <c r="U2" s="98"/>
      <c r="V2" s="202" t="s">
        <v>65</v>
      </c>
      <c r="W2" s="202"/>
      <c r="X2" s="205"/>
    </row>
    <row r="3" spans="1:24" s="93" customFormat="1" ht="24.95" customHeight="1" x14ac:dyDescent="0.25">
      <c r="A3" s="99"/>
      <c r="B3" s="94"/>
      <c r="C3" s="100"/>
      <c r="D3" s="94"/>
      <c r="E3" s="94"/>
      <c r="F3" s="94"/>
      <c r="G3" s="94"/>
      <c r="H3" s="94"/>
      <c r="I3" s="94"/>
      <c r="J3" s="94"/>
      <c r="K3" s="94"/>
      <c r="L3" s="95"/>
      <c r="M3" s="94"/>
      <c r="N3" s="94"/>
      <c r="O3" s="94"/>
      <c r="P3" s="96"/>
      <c r="Q3" s="96"/>
      <c r="R3" s="96"/>
      <c r="S3" s="97"/>
      <c r="T3" s="98"/>
      <c r="U3" s="98"/>
      <c r="V3" s="202" t="s">
        <v>90</v>
      </c>
      <c r="W3" s="202"/>
      <c r="X3" s="205"/>
    </row>
    <row r="4" spans="1:24" s="93" customFormat="1" ht="24.95" customHeight="1" thickBot="1" x14ac:dyDescent="0.3">
      <c r="A4" s="215" t="s">
        <v>64</v>
      </c>
      <c r="B4" s="216"/>
      <c r="C4" s="216"/>
      <c r="D4" s="94"/>
      <c r="E4" s="94"/>
      <c r="F4" s="94"/>
      <c r="G4" s="94"/>
      <c r="H4" s="94"/>
      <c r="I4" s="94"/>
      <c r="J4" s="94"/>
      <c r="K4" s="94"/>
      <c r="L4" s="95"/>
      <c r="M4" s="94"/>
      <c r="N4" s="94"/>
      <c r="O4" s="94"/>
      <c r="P4" s="96"/>
      <c r="Q4" s="96"/>
      <c r="R4" s="96"/>
      <c r="S4" s="97"/>
      <c r="T4" s="98"/>
      <c r="U4" s="98"/>
      <c r="V4" s="206" t="s">
        <v>29</v>
      </c>
      <c r="W4" s="206"/>
      <c r="X4" s="207"/>
    </row>
    <row r="5" spans="1:24" s="55" customFormat="1" ht="35.25" customHeight="1" x14ac:dyDescent="0.25">
      <c r="A5" s="217" t="s">
        <v>1</v>
      </c>
      <c r="B5" s="219" t="s">
        <v>2</v>
      </c>
      <c r="C5" s="221"/>
      <c r="D5" s="203" t="s">
        <v>9</v>
      </c>
      <c r="E5" s="203" t="s">
        <v>31</v>
      </c>
      <c r="F5" s="223" t="s">
        <v>5</v>
      </c>
      <c r="G5" s="221"/>
      <c r="H5" s="70" t="s">
        <v>6</v>
      </c>
      <c r="I5" s="223" t="s">
        <v>35</v>
      </c>
      <c r="J5" s="221"/>
      <c r="K5" s="203" t="s">
        <v>2</v>
      </c>
      <c r="L5" s="223" t="s">
        <v>34</v>
      </c>
      <c r="M5" s="221"/>
      <c r="N5" s="208" t="s">
        <v>24</v>
      </c>
      <c r="O5" s="209"/>
      <c r="P5" s="210"/>
      <c r="Q5" s="228" t="s">
        <v>23</v>
      </c>
      <c r="R5" s="229"/>
      <c r="S5" s="211" t="s">
        <v>13</v>
      </c>
      <c r="T5" s="213" t="s">
        <v>14</v>
      </c>
      <c r="U5" s="213" t="s">
        <v>15</v>
      </c>
      <c r="V5" s="224" t="s">
        <v>16</v>
      </c>
      <c r="W5" s="224" t="s">
        <v>17</v>
      </c>
      <c r="X5" s="226" t="s">
        <v>18</v>
      </c>
    </row>
    <row r="6" spans="1:24" s="55" customFormat="1" ht="54.75" customHeight="1" thickBot="1" x14ac:dyDescent="0.3">
      <c r="A6" s="218"/>
      <c r="B6" s="220"/>
      <c r="C6" s="222"/>
      <c r="D6" s="204"/>
      <c r="E6" s="204"/>
      <c r="F6" s="71" t="s">
        <v>32</v>
      </c>
      <c r="G6" s="71" t="s">
        <v>33</v>
      </c>
      <c r="H6" s="49" t="s">
        <v>8</v>
      </c>
      <c r="I6" s="71" t="s">
        <v>33</v>
      </c>
      <c r="J6" s="71" t="s">
        <v>32</v>
      </c>
      <c r="K6" s="204"/>
      <c r="L6" s="29" t="s">
        <v>33</v>
      </c>
      <c r="M6" s="71" t="s">
        <v>32</v>
      </c>
      <c r="N6" s="45" t="s">
        <v>22</v>
      </c>
      <c r="O6" s="45" t="s">
        <v>25</v>
      </c>
      <c r="P6" s="45" t="s">
        <v>21</v>
      </c>
      <c r="Q6" s="54" t="s">
        <v>32</v>
      </c>
      <c r="R6" s="54" t="s">
        <v>33</v>
      </c>
      <c r="S6" s="212"/>
      <c r="T6" s="214"/>
      <c r="U6" s="214"/>
      <c r="V6" s="225"/>
      <c r="W6" s="225"/>
      <c r="X6" s="227"/>
    </row>
    <row r="7" spans="1:24" ht="32.25" customHeight="1" x14ac:dyDescent="0.5">
      <c r="A7" s="56">
        <v>1</v>
      </c>
      <c r="B7" s="44" t="s">
        <v>92</v>
      </c>
      <c r="C7" s="82" t="s">
        <v>83</v>
      </c>
      <c r="D7" s="109">
        <v>100.21</v>
      </c>
      <c r="E7" s="111">
        <v>26982244</v>
      </c>
      <c r="F7" s="62"/>
      <c r="G7" s="57"/>
      <c r="H7" s="107">
        <v>100.21</v>
      </c>
      <c r="I7" s="44"/>
      <c r="J7" s="117">
        <v>100.21</v>
      </c>
      <c r="K7" s="135" t="s">
        <v>169</v>
      </c>
      <c r="L7" s="58"/>
      <c r="M7" s="44"/>
      <c r="N7" s="59">
        <v>0</v>
      </c>
      <c r="O7" s="59">
        <v>0</v>
      </c>
      <c r="P7" s="59">
        <v>0</v>
      </c>
      <c r="Q7" s="59"/>
      <c r="R7" s="59"/>
      <c r="S7" s="47"/>
      <c r="T7" s="47"/>
      <c r="U7" s="47"/>
      <c r="V7" s="48"/>
      <c r="W7" s="48"/>
      <c r="X7" s="66" t="s">
        <v>28</v>
      </c>
    </row>
    <row r="8" spans="1:24" ht="32.25" customHeight="1" x14ac:dyDescent="0.25">
      <c r="A8" s="61">
        <v>2</v>
      </c>
      <c r="B8" s="2"/>
      <c r="C8" s="53"/>
      <c r="D8" s="72"/>
      <c r="E8" s="72"/>
      <c r="F8" s="63">
        <f>D8</f>
        <v>0</v>
      </c>
      <c r="G8" s="72">
        <f>E8</f>
        <v>0</v>
      </c>
      <c r="H8" s="108"/>
      <c r="I8" s="2"/>
      <c r="J8" s="72"/>
      <c r="K8" s="2"/>
      <c r="L8" s="58">
        <f>IF(I8&gt;0,0,E8)</f>
        <v>0</v>
      </c>
      <c r="M8" s="110">
        <f>IF(J8&gt;0,0,D8)</f>
        <v>0</v>
      </c>
      <c r="N8" s="10"/>
      <c r="O8" s="10">
        <v>0</v>
      </c>
      <c r="P8" s="10">
        <f>H8-J8</f>
        <v>0</v>
      </c>
      <c r="Q8" s="10"/>
      <c r="R8" s="10"/>
      <c r="S8" s="31"/>
      <c r="T8" s="31"/>
      <c r="U8" s="31"/>
      <c r="V8" s="5"/>
      <c r="W8" s="5"/>
      <c r="X8" s="67"/>
    </row>
    <row r="9" spans="1:24" ht="32.25" customHeight="1" x14ac:dyDescent="0.25">
      <c r="A9" s="61">
        <v>3</v>
      </c>
      <c r="B9" s="2"/>
      <c r="C9" s="53"/>
      <c r="D9" s="72"/>
      <c r="E9" s="72"/>
      <c r="F9" s="63"/>
      <c r="G9" s="72"/>
      <c r="H9" s="108"/>
      <c r="I9" s="2"/>
      <c r="J9" s="72"/>
      <c r="K9" s="2"/>
      <c r="L9" s="58">
        <f>IF(I9&gt;0,0,E9)</f>
        <v>0</v>
      </c>
      <c r="M9" s="44">
        <f>IF(J9&gt;0,0,D9)</f>
        <v>0</v>
      </c>
      <c r="N9" s="10"/>
      <c r="O9" s="10">
        <v>0</v>
      </c>
      <c r="P9" s="10">
        <v>0</v>
      </c>
      <c r="Q9" s="10"/>
      <c r="R9" s="10"/>
      <c r="S9" s="31" t="s">
        <v>27</v>
      </c>
      <c r="T9" s="31" t="s">
        <v>27</v>
      </c>
      <c r="U9" s="31" t="s">
        <v>27</v>
      </c>
      <c r="V9" s="31" t="s">
        <v>27</v>
      </c>
      <c r="W9" s="31" t="s">
        <v>27</v>
      </c>
      <c r="X9" s="101" t="s">
        <v>27</v>
      </c>
    </row>
    <row r="10" spans="1:24" s="21" customFormat="1" ht="32.25" customHeight="1" thickBot="1" x14ac:dyDescent="0.3">
      <c r="A10" s="102"/>
      <c r="B10" s="103"/>
      <c r="C10" s="104"/>
      <c r="D10" s="112">
        <f>SUBTOTAL(9,D7:D9)</f>
        <v>100.21</v>
      </c>
      <c r="E10" s="113">
        <f>SUBTOTAL(9,E7:E9)</f>
        <v>26982244</v>
      </c>
      <c r="F10" s="114">
        <f>SUBTOTAL(9,F8:F9)</f>
        <v>0</v>
      </c>
      <c r="G10" s="113">
        <f>SUM(G7:G9)</f>
        <v>0</v>
      </c>
      <c r="H10" s="115">
        <f>SUM(H7:H9)</f>
        <v>100.21</v>
      </c>
      <c r="I10" s="105">
        <f>SUM(I7:I9)</f>
        <v>0</v>
      </c>
      <c r="J10" s="116">
        <f>SUBTOTAL(9,J7:J9)</f>
        <v>100.21</v>
      </c>
      <c r="K10" s="105"/>
      <c r="L10" s="106">
        <f>SUM(L7:L9)</f>
        <v>0</v>
      </c>
      <c r="M10" s="105"/>
      <c r="N10" s="105">
        <f>SUBTOTAL(9,N7:N9)</f>
        <v>0</v>
      </c>
      <c r="O10" s="105">
        <f>SUBTOTAL(9,O7:O9)</f>
        <v>0</v>
      </c>
      <c r="P10" s="105">
        <f>SUBTOTAL(9,P7:P9)</f>
        <v>0</v>
      </c>
      <c r="Q10" s="105">
        <f>SUBTOTAL(9,Q7:Q9)</f>
        <v>0</v>
      </c>
      <c r="R10" s="105">
        <f>SUM(R7:R9)</f>
        <v>0</v>
      </c>
      <c r="S10" s="46"/>
      <c r="T10" s="46"/>
      <c r="U10" s="46"/>
      <c r="V10" s="46"/>
      <c r="W10" s="46"/>
      <c r="X10" s="68"/>
    </row>
    <row r="11" spans="1:24" ht="23.25" thickTop="1" x14ac:dyDescent="0.25"/>
  </sheetData>
  <autoFilter ref="A6:X9">
    <filterColumn colId="5" showButton="0"/>
  </autoFilter>
  <mergeCells count="23">
    <mergeCell ref="V5:V6"/>
    <mergeCell ref="W5:W6"/>
    <mergeCell ref="X5:X6"/>
    <mergeCell ref="F5:G5"/>
    <mergeCell ref="L5:M5"/>
    <mergeCell ref="Q5:R5"/>
    <mergeCell ref="K5:K6"/>
    <mergeCell ref="A2:C2"/>
    <mergeCell ref="E5:E6"/>
    <mergeCell ref="D2:H2"/>
    <mergeCell ref="V2:X2"/>
    <mergeCell ref="V3:X3"/>
    <mergeCell ref="V4:X4"/>
    <mergeCell ref="N5:P5"/>
    <mergeCell ref="S5:S6"/>
    <mergeCell ref="T5:T6"/>
    <mergeCell ref="U5:U6"/>
    <mergeCell ref="A4:C4"/>
    <mergeCell ref="A5:A6"/>
    <mergeCell ref="B5:B6"/>
    <mergeCell ref="C5:C6"/>
    <mergeCell ref="D5:D6"/>
    <mergeCell ref="I5:J5"/>
  </mergeCells>
  <printOptions horizontalCentered="1"/>
  <pageMargins left="0" right="0" top="0.39370078740157499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rightToLeft="1" view="pageBreakPreview" zoomScaleNormal="100" zoomScaleSheetLayoutView="100" workbookViewId="0">
      <pane xSplit="1" ySplit="6" topLeftCell="B7" activePane="bottomRight" state="frozenSplit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5.75" x14ac:dyDescent="0.25"/>
  <cols>
    <col min="1" max="1" width="6.7109375" style="20" customWidth="1"/>
    <col min="2" max="2" width="14" style="20" customWidth="1"/>
    <col min="3" max="3" width="18.85546875" style="17" customWidth="1"/>
    <col min="4" max="4" width="27.28515625" style="17" customWidth="1"/>
    <col min="5" max="6" width="24.140625" style="20" bestFit="1" customWidth="1"/>
    <col min="7" max="7" width="24.140625" style="17" bestFit="1" customWidth="1"/>
    <col min="8" max="8" width="24.140625" style="21" bestFit="1" customWidth="1"/>
    <col min="9" max="9" width="25.140625" style="22" customWidth="1"/>
    <col min="10" max="10" width="0.140625" style="23" customWidth="1"/>
    <col min="11" max="247" width="9" style="17"/>
    <col min="248" max="248" width="5.85546875" style="17" customWidth="1"/>
    <col min="249" max="249" width="10.28515625" style="17" customWidth="1"/>
    <col min="250" max="250" width="12.28515625" style="17" customWidth="1"/>
    <col min="251" max="251" width="40.85546875" style="17" customWidth="1"/>
    <col min="252" max="252" width="17.28515625" style="17" customWidth="1"/>
    <col min="253" max="258" width="8.28515625" style="17" customWidth="1"/>
    <col min="259" max="260" width="16.28515625" style="17" customWidth="1"/>
    <col min="261" max="503" width="9" style="17"/>
    <col min="504" max="504" width="5.85546875" style="17" customWidth="1"/>
    <col min="505" max="505" width="10.28515625" style="17" customWidth="1"/>
    <col min="506" max="506" width="12.28515625" style="17" customWidth="1"/>
    <col min="507" max="507" width="40.85546875" style="17" customWidth="1"/>
    <col min="508" max="508" width="17.28515625" style="17" customWidth="1"/>
    <col min="509" max="514" width="8.28515625" style="17" customWidth="1"/>
    <col min="515" max="516" width="16.28515625" style="17" customWidth="1"/>
    <col min="517" max="759" width="9" style="17"/>
    <col min="760" max="760" width="5.85546875" style="17" customWidth="1"/>
    <col min="761" max="761" width="10.28515625" style="17" customWidth="1"/>
    <col min="762" max="762" width="12.28515625" style="17" customWidth="1"/>
    <col min="763" max="763" width="40.85546875" style="17" customWidth="1"/>
    <col min="764" max="764" width="17.28515625" style="17" customWidth="1"/>
    <col min="765" max="770" width="8.28515625" style="17" customWidth="1"/>
    <col min="771" max="772" width="16.28515625" style="17" customWidth="1"/>
    <col min="773" max="1015" width="9" style="17"/>
    <col min="1016" max="1016" width="5.85546875" style="17" customWidth="1"/>
    <col min="1017" max="1017" width="10.28515625" style="17" customWidth="1"/>
    <col min="1018" max="1018" width="12.28515625" style="17" customWidth="1"/>
    <col min="1019" max="1019" width="40.85546875" style="17" customWidth="1"/>
    <col min="1020" max="1020" width="17.28515625" style="17" customWidth="1"/>
    <col min="1021" max="1026" width="8.28515625" style="17" customWidth="1"/>
    <col min="1027" max="1028" width="16.28515625" style="17" customWidth="1"/>
    <col min="1029" max="1271" width="9" style="17"/>
    <col min="1272" max="1272" width="5.85546875" style="17" customWidth="1"/>
    <col min="1273" max="1273" width="10.28515625" style="17" customWidth="1"/>
    <col min="1274" max="1274" width="12.28515625" style="17" customWidth="1"/>
    <col min="1275" max="1275" width="40.85546875" style="17" customWidth="1"/>
    <col min="1276" max="1276" width="17.28515625" style="17" customWidth="1"/>
    <col min="1277" max="1282" width="8.28515625" style="17" customWidth="1"/>
    <col min="1283" max="1284" width="16.28515625" style="17" customWidth="1"/>
    <col min="1285" max="1527" width="9" style="17"/>
    <col min="1528" max="1528" width="5.85546875" style="17" customWidth="1"/>
    <col min="1529" max="1529" width="10.28515625" style="17" customWidth="1"/>
    <col min="1530" max="1530" width="12.28515625" style="17" customWidth="1"/>
    <col min="1531" max="1531" width="40.85546875" style="17" customWidth="1"/>
    <col min="1532" max="1532" width="17.28515625" style="17" customWidth="1"/>
    <col min="1533" max="1538" width="8.28515625" style="17" customWidth="1"/>
    <col min="1539" max="1540" width="16.28515625" style="17" customWidth="1"/>
    <col min="1541" max="1783" width="9" style="17"/>
    <col min="1784" max="1784" width="5.85546875" style="17" customWidth="1"/>
    <col min="1785" max="1785" width="10.28515625" style="17" customWidth="1"/>
    <col min="1786" max="1786" width="12.28515625" style="17" customWidth="1"/>
    <col min="1787" max="1787" width="40.85546875" style="17" customWidth="1"/>
    <col min="1788" max="1788" width="17.28515625" style="17" customWidth="1"/>
    <col min="1789" max="1794" width="8.28515625" style="17" customWidth="1"/>
    <col min="1795" max="1796" width="16.28515625" style="17" customWidth="1"/>
    <col min="1797" max="2039" width="9" style="17"/>
    <col min="2040" max="2040" width="5.85546875" style="17" customWidth="1"/>
    <col min="2041" max="2041" width="10.28515625" style="17" customWidth="1"/>
    <col min="2042" max="2042" width="12.28515625" style="17" customWidth="1"/>
    <col min="2043" max="2043" width="40.85546875" style="17" customWidth="1"/>
    <col min="2044" max="2044" width="17.28515625" style="17" customWidth="1"/>
    <col min="2045" max="2050" width="8.28515625" style="17" customWidth="1"/>
    <col min="2051" max="2052" width="16.28515625" style="17" customWidth="1"/>
    <col min="2053" max="2295" width="9" style="17"/>
    <col min="2296" max="2296" width="5.85546875" style="17" customWidth="1"/>
    <col min="2297" max="2297" width="10.28515625" style="17" customWidth="1"/>
    <col min="2298" max="2298" width="12.28515625" style="17" customWidth="1"/>
    <col min="2299" max="2299" width="40.85546875" style="17" customWidth="1"/>
    <col min="2300" max="2300" width="17.28515625" style="17" customWidth="1"/>
    <col min="2301" max="2306" width="8.28515625" style="17" customWidth="1"/>
    <col min="2307" max="2308" width="16.28515625" style="17" customWidth="1"/>
    <col min="2309" max="2551" width="9" style="17"/>
    <col min="2552" max="2552" width="5.85546875" style="17" customWidth="1"/>
    <col min="2553" max="2553" width="10.28515625" style="17" customWidth="1"/>
    <col min="2554" max="2554" width="12.28515625" style="17" customWidth="1"/>
    <col min="2555" max="2555" width="40.85546875" style="17" customWidth="1"/>
    <col min="2556" max="2556" width="17.28515625" style="17" customWidth="1"/>
    <col min="2557" max="2562" width="8.28515625" style="17" customWidth="1"/>
    <col min="2563" max="2564" width="16.28515625" style="17" customWidth="1"/>
    <col min="2565" max="2807" width="9" style="17"/>
    <col min="2808" max="2808" width="5.85546875" style="17" customWidth="1"/>
    <col min="2809" max="2809" width="10.28515625" style="17" customWidth="1"/>
    <col min="2810" max="2810" width="12.28515625" style="17" customWidth="1"/>
    <col min="2811" max="2811" width="40.85546875" style="17" customWidth="1"/>
    <col min="2812" max="2812" width="17.28515625" style="17" customWidth="1"/>
    <col min="2813" max="2818" width="8.28515625" style="17" customWidth="1"/>
    <col min="2819" max="2820" width="16.28515625" style="17" customWidth="1"/>
    <col min="2821" max="3063" width="9" style="17"/>
    <col min="3064" max="3064" width="5.85546875" style="17" customWidth="1"/>
    <col min="3065" max="3065" width="10.28515625" style="17" customWidth="1"/>
    <col min="3066" max="3066" width="12.28515625" style="17" customWidth="1"/>
    <col min="3067" max="3067" width="40.85546875" style="17" customWidth="1"/>
    <col min="3068" max="3068" width="17.28515625" style="17" customWidth="1"/>
    <col min="3069" max="3074" width="8.28515625" style="17" customWidth="1"/>
    <col min="3075" max="3076" width="16.28515625" style="17" customWidth="1"/>
    <col min="3077" max="3319" width="9" style="17"/>
    <col min="3320" max="3320" width="5.85546875" style="17" customWidth="1"/>
    <col min="3321" max="3321" width="10.28515625" style="17" customWidth="1"/>
    <col min="3322" max="3322" width="12.28515625" style="17" customWidth="1"/>
    <col min="3323" max="3323" width="40.85546875" style="17" customWidth="1"/>
    <col min="3324" max="3324" width="17.28515625" style="17" customWidth="1"/>
    <col min="3325" max="3330" width="8.28515625" style="17" customWidth="1"/>
    <col min="3331" max="3332" width="16.28515625" style="17" customWidth="1"/>
    <col min="3333" max="3575" width="9" style="17"/>
    <col min="3576" max="3576" width="5.85546875" style="17" customWidth="1"/>
    <col min="3577" max="3577" width="10.28515625" style="17" customWidth="1"/>
    <col min="3578" max="3578" width="12.28515625" style="17" customWidth="1"/>
    <col min="3579" max="3579" width="40.85546875" style="17" customWidth="1"/>
    <col min="3580" max="3580" width="17.28515625" style="17" customWidth="1"/>
    <col min="3581" max="3586" width="8.28515625" style="17" customWidth="1"/>
    <col min="3587" max="3588" width="16.28515625" style="17" customWidth="1"/>
    <col min="3589" max="3831" width="9" style="17"/>
    <col min="3832" max="3832" width="5.85546875" style="17" customWidth="1"/>
    <col min="3833" max="3833" width="10.28515625" style="17" customWidth="1"/>
    <col min="3834" max="3834" width="12.28515625" style="17" customWidth="1"/>
    <col min="3835" max="3835" width="40.85546875" style="17" customWidth="1"/>
    <col min="3836" max="3836" width="17.28515625" style="17" customWidth="1"/>
    <col min="3837" max="3842" width="8.28515625" style="17" customWidth="1"/>
    <col min="3843" max="3844" width="16.28515625" style="17" customWidth="1"/>
    <col min="3845" max="4087" width="9" style="17"/>
    <col min="4088" max="4088" width="5.85546875" style="17" customWidth="1"/>
    <col min="4089" max="4089" width="10.28515625" style="17" customWidth="1"/>
    <col min="4090" max="4090" width="12.28515625" style="17" customWidth="1"/>
    <col min="4091" max="4091" width="40.85546875" style="17" customWidth="1"/>
    <col min="4092" max="4092" width="17.28515625" style="17" customWidth="1"/>
    <col min="4093" max="4098" width="8.28515625" style="17" customWidth="1"/>
    <col min="4099" max="4100" width="16.28515625" style="17" customWidth="1"/>
    <col min="4101" max="4343" width="9" style="17"/>
    <col min="4344" max="4344" width="5.85546875" style="17" customWidth="1"/>
    <col min="4345" max="4345" width="10.28515625" style="17" customWidth="1"/>
    <col min="4346" max="4346" width="12.28515625" style="17" customWidth="1"/>
    <col min="4347" max="4347" width="40.85546875" style="17" customWidth="1"/>
    <col min="4348" max="4348" width="17.28515625" style="17" customWidth="1"/>
    <col min="4349" max="4354" width="8.28515625" style="17" customWidth="1"/>
    <col min="4355" max="4356" width="16.28515625" style="17" customWidth="1"/>
    <col min="4357" max="4599" width="9" style="17"/>
    <col min="4600" max="4600" width="5.85546875" style="17" customWidth="1"/>
    <col min="4601" max="4601" width="10.28515625" style="17" customWidth="1"/>
    <col min="4602" max="4602" width="12.28515625" style="17" customWidth="1"/>
    <col min="4603" max="4603" width="40.85546875" style="17" customWidth="1"/>
    <col min="4604" max="4604" width="17.28515625" style="17" customWidth="1"/>
    <col min="4605" max="4610" width="8.28515625" style="17" customWidth="1"/>
    <col min="4611" max="4612" width="16.28515625" style="17" customWidth="1"/>
    <col min="4613" max="4855" width="9" style="17"/>
    <col min="4856" max="4856" width="5.85546875" style="17" customWidth="1"/>
    <col min="4857" max="4857" width="10.28515625" style="17" customWidth="1"/>
    <col min="4858" max="4858" width="12.28515625" style="17" customWidth="1"/>
    <col min="4859" max="4859" width="40.85546875" style="17" customWidth="1"/>
    <col min="4860" max="4860" width="17.28515625" style="17" customWidth="1"/>
    <col min="4861" max="4866" width="8.28515625" style="17" customWidth="1"/>
    <col min="4867" max="4868" width="16.28515625" style="17" customWidth="1"/>
    <col min="4869" max="5111" width="9" style="17"/>
    <col min="5112" max="5112" width="5.85546875" style="17" customWidth="1"/>
    <col min="5113" max="5113" width="10.28515625" style="17" customWidth="1"/>
    <col min="5114" max="5114" width="12.28515625" style="17" customWidth="1"/>
    <col min="5115" max="5115" width="40.85546875" style="17" customWidth="1"/>
    <col min="5116" max="5116" width="17.28515625" style="17" customWidth="1"/>
    <col min="5117" max="5122" width="8.28515625" style="17" customWidth="1"/>
    <col min="5123" max="5124" width="16.28515625" style="17" customWidth="1"/>
    <col min="5125" max="5367" width="9" style="17"/>
    <col min="5368" max="5368" width="5.85546875" style="17" customWidth="1"/>
    <col min="5369" max="5369" width="10.28515625" style="17" customWidth="1"/>
    <col min="5370" max="5370" width="12.28515625" style="17" customWidth="1"/>
    <col min="5371" max="5371" width="40.85546875" style="17" customWidth="1"/>
    <col min="5372" max="5372" width="17.28515625" style="17" customWidth="1"/>
    <col min="5373" max="5378" width="8.28515625" style="17" customWidth="1"/>
    <col min="5379" max="5380" width="16.28515625" style="17" customWidth="1"/>
    <col min="5381" max="5623" width="9" style="17"/>
    <col min="5624" max="5624" width="5.85546875" style="17" customWidth="1"/>
    <col min="5625" max="5625" width="10.28515625" style="17" customWidth="1"/>
    <col min="5626" max="5626" width="12.28515625" style="17" customWidth="1"/>
    <col min="5627" max="5627" width="40.85546875" style="17" customWidth="1"/>
    <col min="5628" max="5628" width="17.28515625" style="17" customWidth="1"/>
    <col min="5629" max="5634" width="8.28515625" style="17" customWidth="1"/>
    <col min="5635" max="5636" width="16.28515625" style="17" customWidth="1"/>
    <col min="5637" max="5879" width="9" style="17"/>
    <col min="5880" max="5880" width="5.85546875" style="17" customWidth="1"/>
    <col min="5881" max="5881" width="10.28515625" style="17" customWidth="1"/>
    <col min="5882" max="5882" width="12.28515625" style="17" customWidth="1"/>
    <col min="5883" max="5883" width="40.85546875" style="17" customWidth="1"/>
    <col min="5884" max="5884" width="17.28515625" style="17" customWidth="1"/>
    <col min="5885" max="5890" width="8.28515625" style="17" customWidth="1"/>
    <col min="5891" max="5892" width="16.28515625" style="17" customWidth="1"/>
    <col min="5893" max="6135" width="9" style="17"/>
    <col min="6136" max="6136" width="5.85546875" style="17" customWidth="1"/>
    <col min="6137" max="6137" width="10.28515625" style="17" customWidth="1"/>
    <col min="6138" max="6138" width="12.28515625" style="17" customWidth="1"/>
    <col min="6139" max="6139" width="40.85546875" style="17" customWidth="1"/>
    <col min="6140" max="6140" width="17.28515625" style="17" customWidth="1"/>
    <col min="6141" max="6146" width="8.28515625" style="17" customWidth="1"/>
    <col min="6147" max="6148" width="16.28515625" style="17" customWidth="1"/>
    <col min="6149" max="6391" width="9" style="17"/>
    <col min="6392" max="6392" width="5.85546875" style="17" customWidth="1"/>
    <col min="6393" max="6393" width="10.28515625" style="17" customWidth="1"/>
    <col min="6394" max="6394" width="12.28515625" style="17" customWidth="1"/>
    <col min="6395" max="6395" width="40.85546875" style="17" customWidth="1"/>
    <col min="6396" max="6396" width="17.28515625" style="17" customWidth="1"/>
    <col min="6397" max="6402" width="8.28515625" style="17" customWidth="1"/>
    <col min="6403" max="6404" width="16.28515625" style="17" customWidth="1"/>
    <col min="6405" max="6647" width="9" style="17"/>
    <col min="6648" max="6648" width="5.85546875" style="17" customWidth="1"/>
    <col min="6649" max="6649" width="10.28515625" style="17" customWidth="1"/>
    <col min="6650" max="6650" width="12.28515625" style="17" customWidth="1"/>
    <col min="6651" max="6651" width="40.85546875" style="17" customWidth="1"/>
    <col min="6652" max="6652" width="17.28515625" style="17" customWidth="1"/>
    <col min="6653" max="6658" width="8.28515625" style="17" customWidth="1"/>
    <col min="6659" max="6660" width="16.28515625" style="17" customWidth="1"/>
    <col min="6661" max="6903" width="9" style="17"/>
    <col min="6904" max="6904" width="5.85546875" style="17" customWidth="1"/>
    <col min="6905" max="6905" width="10.28515625" style="17" customWidth="1"/>
    <col min="6906" max="6906" width="12.28515625" style="17" customWidth="1"/>
    <col min="6907" max="6907" width="40.85546875" style="17" customWidth="1"/>
    <col min="6908" max="6908" width="17.28515625" style="17" customWidth="1"/>
    <col min="6909" max="6914" width="8.28515625" style="17" customWidth="1"/>
    <col min="6915" max="6916" width="16.28515625" style="17" customWidth="1"/>
    <col min="6917" max="7159" width="9" style="17"/>
    <col min="7160" max="7160" width="5.85546875" style="17" customWidth="1"/>
    <col min="7161" max="7161" width="10.28515625" style="17" customWidth="1"/>
    <col min="7162" max="7162" width="12.28515625" style="17" customWidth="1"/>
    <col min="7163" max="7163" width="40.85546875" style="17" customWidth="1"/>
    <col min="7164" max="7164" width="17.28515625" style="17" customWidth="1"/>
    <col min="7165" max="7170" width="8.28515625" style="17" customWidth="1"/>
    <col min="7171" max="7172" width="16.28515625" style="17" customWidth="1"/>
    <col min="7173" max="7415" width="9" style="17"/>
    <col min="7416" max="7416" width="5.85546875" style="17" customWidth="1"/>
    <col min="7417" max="7417" width="10.28515625" style="17" customWidth="1"/>
    <col min="7418" max="7418" width="12.28515625" style="17" customWidth="1"/>
    <col min="7419" max="7419" width="40.85546875" style="17" customWidth="1"/>
    <col min="7420" max="7420" width="17.28515625" style="17" customWidth="1"/>
    <col min="7421" max="7426" width="8.28515625" style="17" customWidth="1"/>
    <col min="7427" max="7428" width="16.28515625" style="17" customWidth="1"/>
    <col min="7429" max="7671" width="9" style="17"/>
    <col min="7672" max="7672" width="5.85546875" style="17" customWidth="1"/>
    <col min="7673" max="7673" width="10.28515625" style="17" customWidth="1"/>
    <col min="7674" max="7674" width="12.28515625" style="17" customWidth="1"/>
    <col min="7675" max="7675" width="40.85546875" style="17" customWidth="1"/>
    <col min="7676" max="7676" width="17.28515625" style="17" customWidth="1"/>
    <col min="7677" max="7682" width="8.28515625" style="17" customWidth="1"/>
    <col min="7683" max="7684" width="16.28515625" style="17" customWidth="1"/>
    <col min="7685" max="7927" width="9" style="17"/>
    <col min="7928" max="7928" width="5.85546875" style="17" customWidth="1"/>
    <col min="7929" max="7929" width="10.28515625" style="17" customWidth="1"/>
    <col min="7930" max="7930" width="12.28515625" style="17" customWidth="1"/>
    <col min="7931" max="7931" width="40.85546875" style="17" customWidth="1"/>
    <col min="7932" max="7932" width="17.28515625" style="17" customWidth="1"/>
    <col min="7933" max="7938" width="8.28515625" style="17" customWidth="1"/>
    <col min="7939" max="7940" width="16.28515625" style="17" customWidth="1"/>
    <col min="7941" max="8183" width="9" style="17"/>
    <col min="8184" max="8184" width="5.85546875" style="17" customWidth="1"/>
    <col min="8185" max="8185" width="10.28515625" style="17" customWidth="1"/>
    <col min="8186" max="8186" width="12.28515625" style="17" customWidth="1"/>
    <col min="8187" max="8187" width="40.85546875" style="17" customWidth="1"/>
    <col min="8188" max="8188" width="17.28515625" style="17" customWidth="1"/>
    <col min="8189" max="8194" width="8.28515625" style="17" customWidth="1"/>
    <col min="8195" max="8196" width="16.28515625" style="17" customWidth="1"/>
    <col min="8197" max="8439" width="9" style="17"/>
    <col min="8440" max="8440" width="5.85546875" style="17" customWidth="1"/>
    <col min="8441" max="8441" width="10.28515625" style="17" customWidth="1"/>
    <col min="8442" max="8442" width="12.28515625" style="17" customWidth="1"/>
    <col min="8443" max="8443" width="40.85546875" style="17" customWidth="1"/>
    <col min="8444" max="8444" width="17.28515625" style="17" customWidth="1"/>
    <col min="8445" max="8450" width="8.28515625" style="17" customWidth="1"/>
    <col min="8451" max="8452" width="16.28515625" style="17" customWidth="1"/>
    <col min="8453" max="8695" width="9" style="17"/>
    <col min="8696" max="8696" width="5.85546875" style="17" customWidth="1"/>
    <col min="8697" max="8697" width="10.28515625" style="17" customWidth="1"/>
    <col min="8698" max="8698" width="12.28515625" style="17" customWidth="1"/>
    <col min="8699" max="8699" width="40.85546875" style="17" customWidth="1"/>
    <col min="8700" max="8700" width="17.28515625" style="17" customWidth="1"/>
    <col min="8701" max="8706" width="8.28515625" style="17" customWidth="1"/>
    <col min="8707" max="8708" width="16.28515625" style="17" customWidth="1"/>
    <col min="8709" max="8951" width="9" style="17"/>
    <col min="8952" max="8952" width="5.85546875" style="17" customWidth="1"/>
    <col min="8953" max="8953" width="10.28515625" style="17" customWidth="1"/>
    <col min="8954" max="8954" width="12.28515625" style="17" customWidth="1"/>
    <col min="8955" max="8955" width="40.85546875" style="17" customWidth="1"/>
    <col min="8956" max="8956" width="17.28515625" style="17" customWidth="1"/>
    <col min="8957" max="8962" width="8.28515625" style="17" customWidth="1"/>
    <col min="8963" max="8964" width="16.28515625" style="17" customWidth="1"/>
    <col min="8965" max="9207" width="9" style="17"/>
    <col min="9208" max="9208" width="5.85546875" style="17" customWidth="1"/>
    <col min="9209" max="9209" width="10.28515625" style="17" customWidth="1"/>
    <col min="9210" max="9210" width="12.28515625" style="17" customWidth="1"/>
    <col min="9211" max="9211" width="40.85546875" style="17" customWidth="1"/>
    <col min="9212" max="9212" width="17.28515625" style="17" customWidth="1"/>
    <col min="9213" max="9218" width="8.28515625" style="17" customWidth="1"/>
    <col min="9219" max="9220" width="16.28515625" style="17" customWidth="1"/>
    <col min="9221" max="9463" width="9" style="17"/>
    <col min="9464" max="9464" width="5.85546875" style="17" customWidth="1"/>
    <col min="9465" max="9465" width="10.28515625" style="17" customWidth="1"/>
    <col min="9466" max="9466" width="12.28515625" style="17" customWidth="1"/>
    <col min="9467" max="9467" width="40.85546875" style="17" customWidth="1"/>
    <col min="9468" max="9468" width="17.28515625" style="17" customWidth="1"/>
    <col min="9469" max="9474" width="8.28515625" style="17" customWidth="1"/>
    <col min="9475" max="9476" width="16.28515625" style="17" customWidth="1"/>
    <col min="9477" max="9719" width="9" style="17"/>
    <col min="9720" max="9720" width="5.85546875" style="17" customWidth="1"/>
    <col min="9721" max="9721" width="10.28515625" style="17" customWidth="1"/>
    <col min="9722" max="9722" width="12.28515625" style="17" customWidth="1"/>
    <col min="9723" max="9723" width="40.85546875" style="17" customWidth="1"/>
    <col min="9724" max="9724" width="17.28515625" style="17" customWidth="1"/>
    <col min="9725" max="9730" width="8.28515625" style="17" customWidth="1"/>
    <col min="9731" max="9732" width="16.28515625" style="17" customWidth="1"/>
    <col min="9733" max="9975" width="9" style="17"/>
    <col min="9976" max="9976" width="5.85546875" style="17" customWidth="1"/>
    <col min="9977" max="9977" width="10.28515625" style="17" customWidth="1"/>
    <col min="9978" max="9978" width="12.28515625" style="17" customWidth="1"/>
    <col min="9979" max="9979" width="40.85546875" style="17" customWidth="1"/>
    <col min="9980" max="9980" width="17.28515625" style="17" customWidth="1"/>
    <col min="9981" max="9986" width="8.28515625" style="17" customWidth="1"/>
    <col min="9987" max="9988" width="16.28515625" style="17" customWidth="1"/>
    <col min="9989" max="10231" width="9" style="17"/>
    <col min="10232" max="10232" width="5.85546875" style="17" customWidth="1"/>
    <col min="10233" max="10233" width="10.28515625" style="17" customWidth="1"/>
    <col min="10234" max="10234" width="12.28515625" style="17" customWidth="1"/>
    <col min="10235" max="10235" width="40.85546875" style="17" customWidth="1"/>
    <col min="10236" max="10236" width="17.28515625" style="17" customWidth="1"/>
    <col min="10237" max="10242" width="8.28515625" style="17" customWidth="1"/>
    <col min="10243" max="10244" width="16.28515625" style="17" customWidth="1"/>
    <col min="10245" max="10487" width="9" style="17"/>
    <col min="10488" max="10488" width="5.85546875" style="17" customWidth="1"/>
    <col min="10489" max="10489" width="10.28515625" style="17" customWidth="1"/>
    <col min="10490" max="10490" width="12.28515625" style="17" customWidth="1"/>
    <col min="10491" max="10491" width="40.85546875" style="17" customWidth="1"/>
    <col min="10492" max="10492" width="17.28515625" style="17" customWidth="1"/>
    <col min="10493" max="10498" width="8.28515625" style="17" customWidth="1"/>
    <col min="10499" max="10500" width="16.28515625" style="17" customWidth="1"/>
    <col min="10501" max="10743" width="9" style="17"/>
    <col min="10744" max="10744" width="5.85546875" style="17" customWidth="1"/>
    <col min="10745" max="10745" width="10.28515625" style="17" customWidth="1"/>
    <col min="10746" max="10746" width="12.28515625" style="17" customWidth="1"/>
    <col min="10747" max="10747" width="40.85546875" style="17" customWidth="1"/>
    <col min="10748" max="10748" width="17.28515625" style="17" customWidth="1"/>
    <col min="10749" max="10754" width="8.28515625" style="17" customWidth="1"/>
    <col min="10755" max="10756" width="16.28515625" style="17" customWidth="1"/>
    <col min="10757" max="10999" width="9" style="17"/>
    <col min="11000" max="11000" width="5.85546875" style="17" customWidth="1"/>
    <col min="11001" max="11001" width="10.28515625" style="17" customWidth="1"/>
    <col min="11002" max="11002" width="12.28515625" style="17" customWidth="1"/>
    <col min="11003" max="11003" width="40.85546875" style="17" customWidth="1"/>
    <col min="11004" max="11004" width="17.28515625" style="17" customWidth="1"/>
    <col min="11005" max="11010" width="8.28515625" style="17" customWidth="1"/>
    <col min="11011" max="11012" width="16.28515625" style="17" customWidth="1"/>
    <col min="11013" max="11255" width="9" style="17"/>
    <col min="11256" max="11256" width="5.85546875" style="17" customWidth="1"/>
    <col min="11257" max="11257" width="10.28515625" style="17" customWidth="1"/>
    <col min="11258" max="11258" width="12.28515625" style="17" customWidth="1"/>
    <col min="11259" max="11259" width="40.85546875" style="17" customWidth="1"/>
    <col min="11260" max="11260" width="17.28515625" style="17" customWidth="1"/>
    <col min="11261" max="11266" width="8.28515625" style="17" customWidth="1"/>
    <col min="11267" max="11268" width="16.28515625" style="17" customWidth="1"/>
    <col min="11269" max="11511" width="9" style="17"/>
    <col min="11512" max="11512" width="5.85546875" style="17" customWidth="1"/>
    <col min="11513" max="11513" width="10.28515625" style="17" customWidth="1"/>
    <col min="11514" max="11514" width="12.28515625" style="17" customWidth="1"/>
    <col min="11515" max="11515" width="40.85546875" style="17" customWidth="1"/>
    <col min="11516" max="11516" width="17.28515625" style="17" customWidth="1"/>
    <col min="11517" max="11522" width="8.28515625" style="17" customWidth="1"/>
    <col min="11523" max="11524" width="16.28515625" style="17" customWidth="1"/>
    <col min="11525" max="11767" width="9" style="17"/>
    <col min="11768" max="11768" width="5.85546875" style="17" customWidth="1"/>
    <col min="11769" max="11769" width="10.28515625" style="17" customWidth="1"/>
    <col min="11770" max="11770" width="12.28515625" style="17" customWidth="1"/>
    <col min="11771" max="11771" width="40.85546875" style="17" customWidth="1"/>
    <col min="11772" max="11772" width="17.28515625" style="17" customWidth="1"/>
    <col min="11773" max="11778" width="8.28515625" style="17" customWidth="1"/>
    <col min="11779" max="11780" width="16.28515625" style="17" customWidth="1"/>
    <col min="11781" max="12023" width="9" style="17"/>
    <col min="12024" max="12024" width="5.85546875" style="17" customWidth="1"/>
    <col min="12025" max="12025" width="10.28515625" style="17" customWidth="1"/>
    <col min="12026" max="12026" width="12.28515625" style="17" customWidth="1"/>
    <col min="12027" max="12027" width="40.85546875" style="17" customWidth="1"/>
    <col min="12028" max="12028" width="17.28515625" style="17" customWidth="1"/>
    <col min="12029" max="12034" width="8.28515625" style="17" customWidth="1"/>
    <col min="12035" max="12036" width="16.28515625" style="17" customWidth="1"/>
    <col min="12037" max="12279" width="9" style="17"/>
    <col min="12280" max="12280" width="5.85546875" style="17" customWidth="1"/>
    <col min="12281" max="12281" width="10.28515625" style="17" customWidth="1"/>
    <col min="12282" max="12282" width="12.28515625" style="17" customWidth="1"/>
    <col min="12283" max="12283" width="40.85546875" style="17" customWidth="1"/>
    <col min="12284" max="12284" width="17.28515625" style="17" customWidth="1"/>
    <col min="12285" max="12290" width="8.28515625" style="17" customWidth="1"/>
    <col min="12291" max="12292" width="16.28515625" style="17" customWidth="1"/>
    <col min="12293" max="12535" width="9" style="17"/>
    <col min="12536" max="12536" width="5.85546875" style="17" customWidth="1"/>
    <col min="12537" max="12537" width="10.28515625" style="17" customWidth="1"/>
    <col min="12538" max="12538" width="12.28515625" style="17" customWidth="1"/>
    <col min="12539" max="12539" width="40.85546875" style="17" customWidth="1"/>
    <col min="12540" max="12540" width="17.28515625" style="17" customWidth="1"/>
    <col min="12541" max="12546" width="8.28515625" style="17" customWidth="1"/>
    <col min="12547" max="12548" width="16.28515625" style="17" customWidth="1"/>
    <col min="12549" max="12791" width="9" style="17"/>
    <col min="12792" max="12792" width="5.85546875" style="17" customWidth="1"/>
    <col min="12793" max="12793" width="10.28515625" style="17" customWidth="1"/>
    <col min="12794" max="12794" width="12.28515625" style="17" customWidth="1"/>
    <col min="12795" max="12795" width="40.85546875" style="17" customWidth="1"/>
    <col min="12796" max="12796" width="17.28515625" style="17" customWidth="1"/>
    <col min="12797" max="12802" width="8.28515625" style="17" customWidth="1"/>
    <col min="12803" max="12804" width="16.28515625" style="17" customWidth="1"/>
    <col min="12805" max="13047" width="9" style="17"/>
    <col min="13048" max="13048" width="5.85546875" style="17" customWidth="1"/>
    <col min="13049" max="13049" width="10.28515625" style="17" customWidth="1"/>
    <col min="13050" max="13050" width="12.28515625" style="17" customWidth="1"/>
    <col min="13051" max="13051" width="40.85546875" style="17" customWidth="1"/>
    <col min="13052" max="13052" width="17.28515625" style="17" customWidth="1"/>
    <col min="13053" max="13058" width="8.28515625" style="17" customWidth="1"/>
    <col min="13059" max="13060" width="16.28515625" style="17" customWidth="1"/>
    <col min="13061" max="13303" width="9" style="17"/>
    <col min="13304" max="13304" width="5.85546875" style="17" customWidth="1"/>
    <col min="13305" max="13305" width="10.28515625" style="17" customWidth="1"/>
    <col min="13306" max="13306" width="12.28515625" style="17" customWidth="1"/>
    <col min="13307" max="13307" width="40.85546875" style="17" customWidth="1"/>
    <col min="13308" max="13308" width="17.28515625" style="17" customWidth="1"/>
    <col min="13309" max="13314" width="8.28515625" style="17" customWidth="1"/>
    <col min="13315" max="13316" width="16.28515625" style="17" customWidth="1"/>
    <col min="13317" max="13559" width="9" style="17"/>
    <col min="13560" max="13560" width="5.85546875" style="17" customWidth="1"/>
    <col min="13561" max="13561" width="10.28515625" style="17" customWidth="1"/>
    <col min="13562" max="13562" width="12.28515625" style="17" customWidth="1"/>
    <col min="13563" max="13563" width="40.85546875" style="17" customWidth="1"/>
    <col min="13564" max="13564" width="17.28515625" style="17" customWidth="1"/>
    <col min="13565" max="13570" width="8.28515625" style="17" customWidth="1"/>
    <col min="13571" max="13572" width="16.28515625" style="17" customWidth="1"/>
    <col min="13573" max="13815" width="9" style="17"/>
    <col min="13816" max="13816" width="5.85546875" style="17" customWidth="1"/>
    <col min="13817" max="13817" width="10.28515625" style="17" customWidth="1"/>
    <col min="13818" max="13818" width="12.28515625" style="17" customWidth="1"/>
    <col min="13819" max="13819" width="40.85546875" style="17" customWidth="1"/>
    <col min="13820" max="13820" width="17.28515625" style="17" customWidth="1"/>
    <col min="13821" max="13826" width="8.28515625" style="17" customWidth="1"/>
    <col min="13827" max="13828" width="16.28515625" style="17" customWidth="1"/>
    <col min="13829" max="14071" width="9" style="17"/>
    <col min="14072" max="14072" width="5.85546875" style="17" customWidth="1"/>
    <col min="14073" max="14073" width="10.28515625" style="17" customWidth="1"/>
    <col min="14074" max="14074" width="12.28515625" style="17" customWidth="1"/>
    <col min="14075" max="14075" width="40.85546875" style="17" customWidth="1"/>
    <col min="14076" max="14076" width="17.28515625" style="17" customWidth="1"/>
    <col min="14077" max="14082" width="8.28515625" style="17" customWidth="1"/>
    <col min="14083" max="14084" width="16.28515625" style="17" customWidth="1"/>
    <col min="14085" max="14327" width="9" style="17"/>
    <col min="14328" max="14328" width="5.85546875" style="17" customWidth="1"/>
    <col min="14329" max="14329" width="10.28515625" style="17" customWidth="1"/>
    <col min="14330" max="14330" width="12.28515625" style="17" customWidth="1"/>
    <col min="14331" max="14331" width="40.85546875" style="17" customWidth="1"/>
    <col min="14332" max="14332" width="17.28515625" style="17" customWidth="1"/>
    <col min="14333" max="14338" width="8.28515625" style="17" customWidth="1"/>
    <col min="14339" max="14340" width="16.28515625" style="17" customWidth="1"/>
    <col min="14341" max="14583" width="9" style="17"/>
    <col min="14584" max="14584" width="5.85546875" style="17" customWidth="1"/>
    <col min="14585" max="14585" width="10.28515625" style="17" customWidth="1"/>
    <col min="14586" max="14586" width="12.28515625" style="17" customWidth="1"/>
    <col min="14587" max="14587" width="40.85546875" style="17" customWidth="1"/>
    <col min="14588" max="14588" width="17.28515625" style="17" customWidth="1"/>
    <col min="14589" max="14594" width="8.28515625" style="17" customWidth="1"/>
    <col min="14595" max="14596" width="16.28515625" style="17" customWidth="1"/>
    <col min="14597" max="14839" width="9" style="17"/>
    <col min="14840" max="14840" width="5.85546875" style="17" customWidth="1"/>
    <col min="14841" max="14841" width="10.28515625" style="17" customWidth="1"/>
    <col min="14842" max="14842" width="12.28515625" style="17" customWidth="1"/>
    <col min="14843" max="14843" width="40.85546875" style="17" customWidth="1"/>
    <col min="14844" max="14844" width="17.28515625" style="17" customWidth="1"/>
    <col min="14845" max="14850" width="8.28515625" style="17" customWidth="1"/>
    <col min="14851" max="14852" width="16.28515625" style="17" customWidth="1"/>
    <col min="14853" max="15095" width="9" style="17"/>
    <col min="15096" max="15096" width="5.85546875" style="17" customWidth="1"/>
    <col min="15097" max="15097" width="10.28515625" style="17" customWidth="1"/>
    <col min="15098" max="15098" width="12.28515625" style="17" customWidth="1"/>
    <col min="15099" max="15099" width="40.85546875" style="17" customWidth="1"/>
    <col min="15100" max="15100" width="17.28515625" style="17" customWidth="1"/>
    <col min="15101" max="15106" width="8.28515625" style="17" customWidth="1"/>
    <col min="15107" max="15108" width="16.28515625" style="17" customWidth="1"/>
    <col min="15109" max="15351" width="9" style="17"/>
    <col min="15352" max="15352" width="5.85546875" style="17" customWidth="1"/>
    <col min="15353" max="15353" width="10.28515625" style="17" customWidth="1"/>
    <col min="15354" max="15354" width="12.28515625" style="17" customWidth="1"/>
    <col min="15355" max="15355" width="40.85546875" style="17" customWidth="1"/>
    <col min="15356" max="15356" width="17.28515625" style="17" customWidth="1"/>
    <col min="15357" max="15362" width="8.28515625" style="17" customWidth="1"/>
    <col min="15363" max="15364" width="16.28515625" style="17" customWidth="1"/>
    <col min="15365" max="15607" width="9" style="17"/>
    <col min="15608" max="15608" width="5.85546875" style="17" customWidth="1"/>
    <col min="15609" max="15609" width="10.28515625" style="17" customWidth="1"/>
    <col min="15610" max="15610" width="12.28515625" style="17" customWidth="1"/>
    <col min="15611" max="15611" width="40.85546875" style="17" customWidth="1"/>
    <col min="15612" max="15612" width="17.28515625" style="17" customWidth="1"/>
    <col min="15613" max="15618" width="8.28515625" style="17" customWidth="1"/>
    <col min="15619" max="15620" width="16.28515625" style="17" customWidth="1"/>
    <col min="15621" max="15863" width="9" style="17"/>
    <col min="15864" max="15864" width="5.85546875" style="17" customWidth="1"/>
    <col min="15865" max="15865" width="10.28515625" style="17" customWidth="1"/>
    <col min="15866" max="15866" width="12.28515625" style="17" customWidth="1"/>
    <col min="15867" max="15867" width="40.85546875" style="17" customWidth="1"/>
    <col min="15868" max="15868" width="17.28515625" style="17" customWidth="1"/>
    <col min="15869" max="15874" width="8.28515625" style="17" customWidth="1"/>
    <col min="15875" max="15876" width="16.28515625" style="17" customWidth="1"/>
    <col min="15877" max="16119" width="9" style="17"/>
    <col min="16120" max="16120" width="5.85546875" style="17" customWidth="1"/>
    <col min="16121" max="16121" width="10.28515625" style="17" customWidth="1"/>
    <col min="16122" max="16122" width="12.28515625" style="17" customWidth="1"/>
    <col min="16123" max="16123" width="40.85546875" style="17" customWidth="1"/>
    <col min="16124" max="16124" width="17.28515625" style="17" customWidth="1"/>
    <col min="16125" max="16130" width="8.28515625" style="17" customWidth="1"/>
    <col min="16131" max="16132" width="16.28515625" style="17" customWidth="1"/>
    <col min="16133" max="16384" width="9" style="17"/>
  </cols>
  <sheetData>
    <row r="1" spans="1:13" ht="55.35" customHeight="1" x14ac:dyDescent="0.25">
      <c r="A1" s="13"/>
      <c r="B1" s="14"/>
      <c r="C1" s="15"/>
      <c r="D1" s="15"/>
      <c r="E1" s="186"/>
      <c r="F1" s="186"/>
      <c r="G1" s="186"/>
      <c r="H1" s="186"/>
      <c r="I1" s="186"/>
      <c r="J1" s="16"/>
    </row>
    <row r="2" spans="1:13" s="26" customFormat="1" ht="38.25" customHeight="1" x14ac:dyDescent="0.25">
      <c r="A2" s="187" t="str">
        <f>'تاییدیه ارزی'!A2:C2</f>
        <v>نام صاحبكار: شرکت مینو (سهامی عام)</v>
      </c>
      <c r="B2" s="187"/>
      <c r="C2" s="187"/>
      <c r="D2" s="187"/>
      <c r="E2" s="122"/>
      <c r="F2" s="122"/>
      <c r="G2" s="122"/>
      <c r="H2" s="122"/>
      <c r="I2" s="28" t="s">
        <v>91</v>
      </c>
      <c r="J2" s="28"/>
    </row>
    <row r="3" spans="1:13" s="26" customFormat="1" ht="24.95" customHeight="1" x14ac:dyDescent="0.25">
      <c r="A3" s="188"/>
      <c r="B3" s="188"/>
      <c r="C3" s="27"/>
      <c r="D3" s="27"/>
      <c r="E3" s="3"/>
      <c r="F3" s="4"/>
      <c r="G3" s="3"/>
      <c r="H3" s="3"/>
      <c r="I3" s="28" t="s">
        <v>90</v>
      </c>
      <c r="J3" s="28"/>
    </row>
    <row r="4" spans="1:13" s="26" customFormat="1" ht="24.95" customHeight="1" x14ac:dyDescent="0.25">
      <c r="A4" s="187" t="s">
        <v>64</v>
      </c>
      <c r="B4" s="187"/>
      <c r="C4" s="187"/>
      <c r="D4" s="187"/>
      <c r="E4" s="3"/>
      <c r="F4" s="4"/>
      <c r="G4" s="3"/>
      <c r="H4" s="3"/>
      <c r="I4" s="143" t="s">
        <v>19</v>
      </c>
      <c r="J4" s="143"/>
    </row>
    <row r="5" spans="1:13" s="25" customFormat="1" ht="33.75" customHeight="1" x14ac:dyDescent="0.25">
      <c r="A5" s="189" t="s">
        <v>1</v>
      </c>
      <c r="B5" s="190" t="s">
        <v>2</v>
      </c>
      <c r="C5" s="191" t="s">
        <v>3</v>
      </c>
      <c r="D5" s="191"/>
      <c r="E5" s="191" t="s">
        <v>9</v>
      </c>
      <c r="F5" s="193" t="s">
        <v>110</v>
      </c>
      <c r="G5" s="191" t="s">
        <v>5</v>
      </c>
      <c r="H5" s="119" t="s">
        <v>6</v>
      </c>
      <c r="I5" s="234" t="s">
        <v>7</v>
      </c>
      <c r="J5" s="235"/>
    </row>
    <row r="6" spans="1:13" s="25" customFormat="1" ht="43.5" customHeight="1" x14ac:dyDescent="0.25">
      <c r="A6" s="189"/>
      <c r="B6" s="190"/>
      <c r="C6" s="191"/>
      <c r="D6" s="191"/>
      <c r="E6" s="191"/>
      <c r="F6" s="194"/>
      <c r="G6" s="191"/>
      <c r="H6" s="6" t="s">
        <v>8</v>
      </c>
      <c r="I6" s="236"/>
      <c r="J6" s="237"/>
      <c r="M6" s="162"/>
    </row>
    <row r="7" spans="1:13" ht="30" customHeight="1" x14ac:dyDescent="0.25">
      <c r="A7" s="9">
        <v>2</v>
      </c>
      <c r="B7" s="2" t="s">
        <v>170</v>
      </c>
      <c r="C7" s="238" t="s">
        <v>111</v>
      </c>
      <c r="D7" s="238"/>
      <c r="E7" s="139">
        <v>2913003000</v>
      </c>
      <c r="F7" s="139">
        <v>0</v>
      </c>
      <c r="G7" s="139"/>
      <c r="H7" s="108">
        <v>2913003000</v>
      </c>
      <c r="I7" s="141">
        <f>H7-E7</f>
        <v>0</v>
      </c>
      <c r="J7" s="11"/>
    </row>
    <row r="8" spans="1:13" ht="30" customHeight="1" x14ac:dyDescent="0.25">
      <c r="A8" s="9">
        <v>4</v>
      </c>
      <c r="B8" s="2" t="s">
        <v>171</v>
      </c>
      <c r="C8" s="238" t="s">
        <v>112</v>
      </c>
      <c r="D8" s="238"/>
      <c r="E8" s="139">
        <v>464219392000</v>
      </c>
      <c r="F8" s="139">
        <v>0</v>
      </c>
      <c r="G8" s="139"/>
      <c r="H8" s="108">
        <v>464219392000</v>
      </c>
      <c r="I8" s="141">
        <f t="shared" ref="I8:I12" si="0">H8-E8</f>
        <v>0</v>
      </c>
      <c r="J8" s="11"/>
    </row>
    <row r="9" spans="1:13" ht="30" customHeight="1" x14ac:dyDescent="0.25">
      <c r="A9" s="9">
        <v>5</v>
      </c>
      <c r="B9" s="2" t="s">
        <v>172</v>
      </c>
      <c r="C9" s="238" t="s">
        <v>113</v>
      </c>
      <c r="D9" s="238"/>
      <c r="E9" s="139">
        <v>72811440000</v>
      </c>
      <c r="F9" s="139">
        <v>0</v>
      </c>
      <c r="G9" s="139"/>
      <c r="H9" s="108">
        <v>72817516000</v>
      </c>
      <c r="I9" s="141">
        <f t="shared" si="0"/>
        <v>6076000</v>
      </c>
      <c r="J9" s="11"/>
    </row>
    <row r="10" spans="1:13" ht="30" customHeight="1" x14ac:dyDescent="0.25">
      <c r="A10" s="9">
        <v>6</v>
      </c>
      <c r="B10" s="2" t="s">
        <v>173</v>
      </c>
      <c r="C10" s="238" t="s">
        <v>114</v>
      </c>
      <c r="D10" s="238"/>
      <c r="E10" s="139">
        <v>156735938075</v>
      </c>
      <c r="F10" s="139"/>
      <c r="G10" s="139">
        <f>E10</f>
        <v>156735938075</v>
      </c>
      <c r="H10" s="108"/>
      <c r="I10" s="141"/>
      <c r="J10" s="11"/>
    </row>
    <row r="11" spans="1:13" ht="30" customHeight="1" x14ac:dyDescent="0.25">
      <c r="A11" s="9">
        <v>7</v>
      </c>
      <c r="B11" s="2" t="s">
        <v>174</v>
      </c>
      <c r="C11" s="238" t="s">
        <v>115</v>
      </c>
      <c r="D11" s="238"/>
      <c r="E11" s="139">
        <v>6758000000</v>
      </c>
      <c r="F11" s="139"/>
      <c r="G11" s="139">
        <f>E11</f>
        <v>6758000000</v>
      </c>
      <c r="H11" s="108"/>
      <c r="I11" s="141"/>
      <c r="J11" s="11"/>
    </row>
    <row r="12" spans="1:13" ht="30" customHeight="1" x14ac:dyDescent="0.25">
      <c r="A12" s="9">
        <v>8</v>
      </c>
      <c r="B12" s="2" t="s">
        <v>175</v>
      </c>
      <c r="C12" s="238" t="s">
        <v>116</v>
      </c>
      <c r="D12" s="238"/>
      <c r="E12" s="139">
        <v>5948592160</v>
      </c>
      <c r="F12" s="139"/>
      <c r="G12" s="139"/>
      <c r="H12" s="108">
        <v>5948592160</v>
      </c>
      <c r="I12" s="141">
        <f t="shared" si="0"/>
        <v>0</v>
      </c>
      <c r="J12" s="11"/>
    </row>
    <row r="13" spans="1:13" ht="30" customHeight="1" x14ac:dyDescent="0.25">
      <c r="A13" s="9">
        <v>9</v>
      </c>
      <c r="B13" s="2" t="s">
        <v>176</v>
      </c>
      <c r="C13" s="238" t="s">
        <v>117</v>
      </c>
      <c r="D13" s="238"/>
      <c r="E13" s="139">
        <v>106812500000</v>
      </c>
      <c r="F13" s="139"/>
      <c r="G13" s="139">
        <f>E13</f>
        <v>106812500000</v>
      </c>
      <c r="H13" s="108"/>
      <c r="I13" s="141"/>
      <c r="J13" s="11"/>
    </row>
    <row r="14" spans="1:13" ht="30" customHeight="1" x14ac:dyDescent="0.25">
      <c r="A14" s="9">
        <v>10</v>
      </c>
      <c r="B14" s="2" t="s">
        <v>177</v>
      </c>
      <c r="C14" s="238" t="s">
        <v>118</v>
      </c>
      <c r="D14" s="238"/>
      <c r="E14" s="139">
        <v>55145404579</v>
      </c>
      <c r="F14" s="139">
        <v>178285699402</v>
      </c>
      <c r="G14" s="139">
        <f>E14</f>
        <v>55145404579</v>
      </c>
      <c r="H14" s="108"/>
      <c r="I14" s="141"/>
      <c r="J14" s="11"/>
    </row>
    <row r="15" spans="1:13" ht="30" customHeight="1" x14ac:dyDescent="0.25">
      <c r="A15" s="9">
        <v>12</v>
      </c>
      <c r="B15" s="2" t="s">
        <v>178</v>
      </c>
      <c r="C15" s="238" t="s">
        <v>119</v>
      </c>
      <c r="D15" s="238"/>
      <c r="E15" s="139">
        <v>101888635000</v>
      </c>
      <c r="F15" s="139"/>
      <c r="G15" s="139">
        <f>E15</f>
        <v>101888635000</v>
      </c>
      <c r="H15" s="108"/>
      <c r="I15" s="141"/>
      <c r="J15" s="11"/>
    </row>
    <row r="16" spans="1:13" ht="30" customHeight="1" x14ac:dyDescent="0.25">
      <c r="A16" s="9">
        <v>13</v>
      </c>
      <c r="B16" s="2" t="s">
        <v>179</v>
      </c>
      <c r="C16" s="238" t="s">
        <v>121</v>
      </c>
      <c r="D16" s="238"/>
      <c r="E16" s="139">
        <v>46113245000</v>
      </c>
      <c r="F16" s="139"/>
      <c r="G16" s="139">
        <f>E16</f>
        <v>46113245000</v>
      </c>
      <c r="H16" s="108"/>
      <c r="I16" s="141"/>
      <c r="J16" s="11"/>
    </row>
    <row r="17" spans="1:10" ht="30" customHeight="1" x14ac:dyDescent="0.25">
      <c r="A17" s="230" t="s">
        <v>161</v>
      </c>
      <c r="B17" s="231"/>
      <c r="C17" s="231"/>
      <c r="D17" s="232"/>
      <c r="E17" s="140"/>
      <c r="F17" s="140"/>
      <c r="G17" s="140"/>
      <c r="H17" s="142"/>
      <c r="I17" s="141"/>
      <c r="J17" s="11"/>
    </row>
    <row r="18" spans="1:10" ht="30" customHeight="1" x14ac:dyDescent="0.25">
      <c r="A18" s="9">
        <v>14</v>
      </c>
      <c r="B18" s="2" t="s">
        <v>180</v>
      </c>
      <c r="C18" s="233" t="s">
        <v>153</v>
      </c>
      <c r="D18" s="233"/>
      <c r="E18" s="139">
        <v>1611524743791</v>
      </c>
      <c r="F18" s="139">
        <v>1006111755314</v>
      </c>
      <c r="G18" s="139"/>
      <c r="H18" s="108">
        <v>1611524743791</v>
      </c>
      <c r="I18" s="141">
        <f>H18-E18</f>
        <v>0</v>
      </c>
      <c r="J18" s="11"/>
    </row>
    <row r="19" spans="1:10" ht="30" customHeight="1" x14ac:dyDescent="0.25">
      <c r="A19" s="9">
        <v>1</v>
      </c>
      <c r="B19" s="2" t="s">
        <v>181</v>
      </c>
      <c r="C19" s="233" t="s">
        <v>109</v>
      </c>
      <c r="D19" s="233"/>
      <c r="E19" s="139">
        <v>81705071796</v>
      </c>
      <c r="F19" s="139">
        <v>400000000</v>
      </c>
      <c r="G19" s="139"/>
      <c r="H19" s="108">
        <v>81705071796</v>
      </c>
      <c r="I19" s="141">
        <f>H19-E19</f>
        <v>0</v>
      </c>
      <c r="J19" s="11"/>
    </row>
    <row r="20" spans="1:10" ht="30" customHeight="1" thickBot="1" x14ac:dyDescent="0.3">
      <c r="A20" s="9"/>
      <c r="B20" s="239" t="s">
        <v>156</v>
      </c>
      <c r="C20" s="240"/>
      <c r="D20" s="241"/>
      <c r="E20" s="163">
        <f>SUM(E7:E19)</f>
        <v>2712575965401</v>
      </c>
      <c r="F20" s="163">
        <f>SUM(F7:F19)</f>
        <v>1184797454716</v>
      </c>
      <c r="G20" s="163">
        <f>SUM(G7:G19)</f>
        <v>473453722654</v>
      </c>
      <c r="H20" s="163">
        <f>SUM(H7:H19)</f>
        <v>2239128318747</v>
      </c>
      <c r="I20" s="163">
        <f>SUM(I7:I19)</f>
        <v>6076000</v>
      </c>
      <c r="J20" s="11"/>
    </row>
    <row r="21" spans="1:10" ht="28.5" customHeight="1" thickTop="1" x14ac:dyDescent="0.25"/>
    <row r="22" spans="1:10" x14ac:dyDescent="0.25">
      <c r="D22" s="24"/>
    </row>
    <row r="26" spans="1:10" x14ac:dyDescent="0.25">
      <c r="E26" s="21"/>
      <c r="F26" s="21"/>
    </row>
  </sheetData>
  <autoFilter ref="A5:G20">
    <filterColumn colId="2" showButton="0"/>
    <filterColumn colId="6" showButton="0"/>
  </autoFilter>
  <mergeCells count="25">
    <mergeCell ref="B20:D20"/>
    <mergeCell ref="A2:D2"/>
    <mergeCell ref="A4:D4"/>
    <mergeCell ref="C8:D8"/>
    <mergeCell ref="C9:D9"/>
    <mergeCell ref="C16:D16"/>
    <mergeCell ref="C10:D10"/>
    <mergeCell ref="C11:D11"/>
    <mergeCell ref="C12:D12"/>
    <mergeCell ref="C15:D15"/>
    <mergeCell ref="C19:D19"/>
    <mergeCell ref="C7:D7"/>
    <mergeCell ref="A3:B3"/>
    <mergeCell ref="A5:A6"/>
    <mergeCell ref="B5:B6"/>
    <mergeCell ref="C13:D13"/>
    <mergeCell ref="E1:I1"/>
    <mergeCell ref="A17:D17"/>
    <mergeCell ref="C5:D6"/>
    <mergeCell ref="F5:F6"/>
    <mergeCell ref="C18:D18"/>
    <mergeCell ref="I5:J6"/>
    <mergeCell ref="G5:G6"/>
    <mergeCell ref="E5:E6"/>
    <mergeCell ref="C14:D14"/>
  </mergeCells>
  <printOptions horizontalCentered="1"/>
  <pageMargins left="0.118110236220472" right="0.118110236220472" top="0.55118110236220497" bottom="0.74803149606299202" header="0.31496062992126" footer="0.15748031496063"/>
  <pageSetup paperSize="9" scale="75" orientation="landscape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rightToLeft="1" topLeftCell="A4" workbookViewId="0">
      <selection activeCell="C18" sqref="C18:D18"/>
    </sheetView>
  </sheetViews>
  <sheetFormatPr defaultRowHeight="15" x14ac:dyDescent="0.25"/>
  <cols>
    <col min="1" max="1" width="6.5703125" customWidth="1"/>
    <col min="4" max="4" width="17.42578125" customWidth="1"/>
    <col min="5" max="5" width="18" customWidth="1"/>
    <col min="6" max="7" width="17.7109375" customWidth="1"/>
    <col min="8" max="8" width="29.140625" customWidth="1"/>
    <col min="9" max="9" width="18.140625" bestFit="1" customWidth="1"/>
  </cols>
  <sheetData>
    <row r="1" spans="1:9" ht="39" customHeight="1" x14ac:dyDescent="0.25">
      <c r="A1" s="164"/>
      <c r="B1" s="165"/>
      <c r="C1" s="165"/>
      <c r="D1" s="166"/>
      <c r="E1" s="242" t="s">
        <v>159</v>
      </c>
      <c r="F1" s="242"/>
      <c r="G1" s="167"/>
      <c r="H1" s="168" t="str">
        <f>[1]کل!F3</f>
        <v xml:space="preserve">تهیه کننده : </v>
      </c>
      <c r="I1" s="169" t="str">
        <f>[1]کل!G3</f>
        <v xml:space="preserve">میرزایی </v>
      </c>
    </row>
    <row r="2" spans="1:9" ht="32.25" customHeight="1" x14ac:dyDescent="0.25">
      <c r="A2" s="170"/>
      <c r="B2" s="171"/>
      <c r="C2" s="171"/>
      <c r="D2" s="171"/>
      <c r="E2" s="172" t="s">
        <v>163</v>
      </c>
      <c r="F2" s="172"/>
      <c r="G2" s="173"/>
      <c r="H2" s="174" t="s">
        <v>157</v>
      </c>
      <c r="I2" s="175" t="s">
        <v>158</v>
      </c>
    </row>
    <row r="3" spans="1:9" ht="15" customHeight="1" x14ac:dyDescent="0.25">
      <c r="A3" s="170"/>
      <c r="B3" s="244"/>
      <c r="C3" s="244"/>
      <c r="D3" s="244"/>
      <c r="E3" s="244"/>
      <c r="F3" s="171"/>
      <c r="G3" s="171"/>
      <c r="H3" s="171"/>
      <c r="I3" s="176"/>
    </row>
    <row r="4" spans="1:9" ht="15.75" customHeight="1" thickBot="1" x14ac:dyDescent="0.3">
      <c r="A4" s="177"/>
      <c r="B4" s="178"/>
      <c r="C4" s="179"/>
      <c r="D4" s="179"/>
      <c r="E4" s="179"/>
      <c r="F4" s="180"/>
      <c r="G4" s="180"/>
      <c r="H4" s="180"/>
      <c r="I4" s="181"/>
    </row>
    <row r="5" spans="1:9" ht="18.75" customHeight="1" x14ac:dyDescent="0.25">
      <c r="A5" s="243" t="s">
        <v>1</v>
      </c>
      <c r="B5" s="192" t="s">
        <v>2</v>
      </c>
      <c r="C5" s="194" t="s">
        <v>3</v>
      </c>
      <c r="D5" s="194"/>
      <c r="E5" s="194" t="s">
        <v>9</v>
      </c>
      <c r="F5" s="194" t="s">
        <v>110</v>
      </c>
      <c r="G5" s="194" t="s">
        <v>5</v>
      </c>
      <c r="H5" s="136" t="s">
        <v>6</v>
      </c>
      <c r="I5" s="246" t="s">
        <v>7</v>
      </c>
    </row>
    <row r="6" spans="1:9" ht="21" x14ac:dyDescent="0.25">
      <c r="A6" s="189"/>
      <c r="B6" s="190"/>
      <c r="C6" s="191"/>
      <c r="D6" s="191"/>
      <c r="E6" s="191"/>
      <c r="F6" s="191"/>
      <c r="G6" s="191"/>
      <c r="H6" s="6" t="s">
        <v>8</v>
      </c>
      <c r="I6" s="194"/>
    </row>
    <row r="7" spans="1:9" ht="30" customHeight="1" x14ac:dyDescent="0.25">
      <c r="A7" s="9">
        <v>1</v>
      </c>
      <c r="B7" s="2" t="s">
        <v>182</v>
      </c>
      <c r="C7" s="238" t="s">
        <v>122</v>
      </c>
      <c r="D7" s="238"/>
      <c r="E7" s="121">
        <v>65393016004</v>
      </c>
      <c r="F7" s="121"/>
      <c r="G7" s="121"/>
      <c r="H7" s="120">
        <v>65393016004</v>
      </c>
      <c r="I7" s="10">
        <f t="shared" ref="I7:I8" si="0">H7-E7</f>
        <v>0</v>
      </c>
    </row>
    <row r="8" spans="1:9" ht="30" customHeight="1" x14ac:dyDescent="0.25">
      <c r="A8" s="9">
        <v>2</v>
      </c>
      <c r="B8" s="2" t="s">
        <v>183</v>
      </c>
      <c r="C8" s="238" t="s">
        <v>124</v>
      </c>
      <c r="D8" s="238"/>
      <c r="E8" s="121">
        <v>163341456928</v>
      </c>
      <c r="F8" s="121"/>
      <c r="G8" s="121"/>
      <c r="H8" s="120">
        <v>163647492584</v>
      </c>
      <c r="I8" s="10">
        <f t="shared" si="0"/>
        <v>306035656</v>
      </c>
    </row>
    <row r="9" spans="1:9" ht="30" customHeight="1" x14ac:dyDescent="0.25">
      <c r="A9" s="9">
        <v>3</v>
      </c>
      <c r="B9" s="2" t="s">
        <v>184</v>
      </c>
      <c r="C9" s="238" t="s">
        <v>125</v>
      </c>
      <c r="D9" s="238"/>
      <c r="E9" s="121">
        <v>80317766149</v>
      </c>
      <c r="F9" s="121"/>
      <c r="G9" s="121">
        <f>E9</f>
        <v>80317766149</v>
      </c>
      <c r="H9" s="120"/>
      <c r="I9" s="10"/>
    </row>
    <row r="10" spans="1:9" ht="30" customHeight="1" x14ac:dyDescent="0.25">
      <c r="A10" s="9">
        <v>4</v>
      </c>
      <c r="B10" s="2" t="s">
        <v>185</v>
      </c>
      <c r="C10" s="238" t="s">
        <v>126</v>
      </c>
      <c r="D10" s="238"/>
      <c r="E10" s="121">
        <v>70847852431</v>
      </c>
      <c r="F10" s="121"/>
      <c r="G10" s="121"/>
      <c r="H10" s="120">
        <v>70932452431</v>
      </c>
      <c r="I10" s="10">
        <f>H10-E10</f>
        <v>84600000</v>
      </c>
    </row>
    <row r="11" spans="1:9" ht="30" customHeight="1" x14ac:dyDescent="0.25">
      <c r="A11" s="9">
        <v>5</v>
      </c>
      <c r="B11" s="2" t="s">
        <v>186</v>
      </c>
      <c r="C11" s="238" t="s">
        <v>128</v>
      </c>
      <c r="D11" s="238"/>
      <c r="E11" s="121">
        <v>177802953972</v>
      </c>
      <c r="F11" s="121"/>
      <c r="G11" s="121">
        <f>E11</f>
        <v>177802953972</v>
      </c>
      <c r="H11" s="120"/>
      <c r="I11" s="10"/>
    </row>
    <row r="12" spans="1:9" ht="30" customHeight="1" x14ac:dyDescent="0.25">
      <c r="A12" s="9">
        <v>6</v>
      </c>
      <c r="B12" s="2" t="s">
        <v>187</v>
      </c>
      <c r="C12" s="238" t="s">
        <v>129</v>
      </c>
      <c r="D12" s="238"/>
      <c r="E12" s="121">
        <v>107159279950</v>
      </c>
      <c r="F12" s="121"/>
      <c r="G12" s="121">
        <f>E12</f>
        <v>107159279950</v>
      </c>
      <c r="H12" s="120"/>
      <c r="I12" s="10"/>
    </row>
    <row r="13" spans="1:9" ht="30" customHeight="1" x14ac:dyDescent="0.25">
      <c r="A13" s="9">
        <v>7</v>
      </c>
      <c r="B13" s="2" t="s">
        <v>188</v>
      </c>
      <c r="C13" s="238" t="s">
        <v>130</v>
      </c>
      <c r="D13" s="238"/>
      <c r="E13" s="121">
        <v>72991214897</v>
      </c>
      <c r="F13" s="121"/>
      <c r="G13" s="121"/>
      <c r="H13" s="120">
        <v>72975364899</v>
      </c>
      <c r="I13" s="10">
        <f t="shared" ref="I13:I22" si="1">H13-E13</f>
        <v>-15849998</v>
      </c>
    </row>
    <row r="14" spans="1:9" ht="30" customHeight="1" x14ac:dyDescent="0.25">
      <c r="A14" s="9">
        <v>8</v>
      </c>
      <c r="B14" s="2" t="s">
        <v>189</v>
      </c>
      <c r="C14" s="238" t="s">
        <v>131</v>
      </c>
      <c r="D14" s="238"/>
      <c r="E14" s="121">
        <v>63788766764</v>
      </c>
      <c r="F14" s="121"/>
      <c r="G14" s="121"/>
      <c r="H14" s="120">
        <v>63879116676</v>
      </c>
      <c r="I14" s="10">
        <f t="shared" si="1"/>
        <v>90349912</v>
      </c>
    </row>
    <row r="15" spans="1:9" ht="30" customHeight="1" x14ac:dyDescent="0.25">
      <c r="A15" s="9">
        <v>9</v>
      </c>
      <c r="B15" s="2" t="s">
        <v>190</v>
      </c>
      <c r="C15" s="238" t="s">
        <v>132</v>
      </c>
      <c r="D15" s="238"/>
      <c r="E15" s="121">
        <v>36243862500</v>
      </c>
      <c r="F15" s="121"/>
      <c r="G15" s="121">
        <f>E15</f>
        <v>36243862500</v>
      </c>
      <c r="H15" s="120"/>
      <c r="I15" s="10"/>
    </row>
    <row r="16" spans="1:9" ht="30" customHeight="1" x14ac:dyDescent="0.25">
      <c r="A16" s="9">
        <v>10</v>
      </c>
      <c r="B16" s="2" t="s">
        <v>191</v>
      </c>
      <c r="C16" s="238" t="s">
        <v>133</v>
      </c>
      <c r="D16" s="238"/>
      <c r="E16" s="121">
        <v>29920500000</v>
      </c>
      <c r="F16" s="121"/>
      <c r="G16" s="121">
        <f>E16</f>
        <v>29920500000</v>
      </c>
      <c r="H16" s="120"/>
      <c r="I16" s="10"/>
    </row>
    <row r="17" spans="1:9" ht="30" customHeight="1" x14ac:dyDescent="0.25">
      <c r="A17" s="9">
        <v>11</v>
      </c>
      <c r="B17" s="2" t="s">
        <v>192</v>
      </c>
      <c r="C17" s="238" t="s">
        <v>134</v>
      </c>
      <c r="D17" s="238"/>
      <c r="E17" s="121">
        <v>20568300000</v>
      </c>
      <c r="F17" s="121"/>
      <c r="G17" s="121"/>
      <c r="H17" s="120">
        <v>20568300000</v>
      </c>
      <c r="I17" s="10">
        <f t="shared" si="1"/>
        <v>0</v>
      </c>
    </row>
    <row r="18" spans="1:9" ht="30" customHeight="1" x14ac:dyDescent="0.25">
      <c r="A18" s="9">
        <v>12</v>
      </c>
      <c r="B18" s="2" t="s">
        <v>193</v>
      </c>
      <c r="C18" s="238" t="s">
        <v>135</v>
      </c>
      <c r="D18" s="238"/>
      <c r="E18" s="121">
        <v>17000000000</v>
      </c>
      <c r="F18" s="121"/>
      <c r="G18" s="121"/>
      <c r="H18" s="120">
        <v>17000000000</v>
      </c>
      <c r="I18" s="10">
        <f t="shared" si="1"/>
        <v>0</v>
      </c>
    </row>
    <row r="19" spans="1:9" ht="30" customHeight="1" x14ac:dyDescent="0.25">
      <c r="A19" s="9">
        <v>13</v>
      </c>
      <c r="B19" s="2" t="s">
        <v>194</v>
      </c>
      <c r="C19" s="238" t="s">
        <v>137</v>
      </c>
      <c r="D19" s="238"/>
      <c r="E19" s="121">
        <v>31065000000</v>
      </c>
      <c r="F19" s="144"/>
      <c r="G19" s="121">
        <f>E19</f>
        <v>31065000000</v>
      </c>
      <c r="H19" s="145"/>
      <c r="I19" s="10"/>
    </row>
    <row r="20" spans="1:9" ht="30" customHeight="1" x14ac:dyDescent="0.25">
      <c r="A20" s="9">
        <v>14</v>
      </c>
      <c r="B20" s="2" t="s">
        <v>195</v>
      </c>
      <c r="C20" s="238" t="s">
        <v>138</v>
      </c>
      <c r="D20" s="238"/>
      <c r="E20" s="121">
        <v>20764623579</v>
      </c>
      <c r="F20" s="144"/>
      <c r="G20" s="121"/>
      <c r="H20" s="145">
        <v>21025854845</v>
      </c>
      <c r="I20" s="10">
        <f t="shared" si="1"/>
        <v>261231266</v>
      </c>
    </row>
    <row r="21" spans="1:9" ht="30" customHeight="1" x14ac:dyDescent="0.25">
      <c r="A21" s="9">
        <v>15</v>
      </c>
      <c r="B21" s="2" t="s">
        <v>196</v>
      </c>
      <c r="C21" s="238" t="s">
        <v>139</v>
      </c>
      <c r="D21" s="238"/>
      <c r="E21" s="121">
        <v>18372168000</v>
      </c>
      <c r="F21" s="121"/>
      <c r="G21" s="121"/>
      <c r="H21" s="120">
        <v>18372168000</v>
      </c>
      <c r="I21" s="10">
        <f t="shared" si="1"/>
        <v>0</v>
      </c>
    </row>
    <row r="22" spans="1:9" ht="30" customHeight="1" x14ac:dyDescent="0.25">
      <c r="A22" s="9">
        <v>16</v>
      </c>
      <c r="B22" s="2" t="s">
        <v>197</v>
      </c>
      <c r="C22" s="238" t="s">
        <v>140</v>
      </c>
      <c r="D22" s="238"/>
      <c r="E22" s="121">
        <v>16046771200</v>
      </c>
      <c r="F22" s="121"/>
      <c r="G22" s="121"/>
      <c r="H22" s="120">
        <v>16046771200</v>
      </c>
      <c r="I22" s="10">
        <f t="shared" si="1"/>
        <v>0</v>
      </c>
    </row>
    <row r="23" spans="1:9" ht="30" customHeight="1" x14ac:dyDescent="0.25">
      <c r="A23" s="9">
        <v>17</v>
      </c>
      <c r="B23" s="2" t="s">
        <v>198</v>
      </c>
      <c r="C23" s="238" t="s">
        <v>141</v>
      </c>
      <c r="D23" s="238"/>
      <c r="E23" s="121">
        <v>32567172664</v>
      </c>
      <c r="F23" s="121"/>
      <c r="G23" s="121">
        <f>E23</f>
        <v>32567172664</v>
      </c>
      <c r="H23" s="120"/>
      <c r="I23" s="10"/>
    </row>
    <row r="24" spans="1:9" ht="30" customHeight="1" x14ac:dyDescent="0.25">
      <c r="A24" s="230" t="s">
        <v>162</v>
      </c>
      <c r="B24" s="231"/>
      <c r="C24" s="231"/>
      <c r="D24" s="232"/>
      <c r="E24" s="121"/>
      <c r="F24" s="121"/>
      <c r="G24" s="121"/>
      <c r="H24" s="120"/>
      <c r="I24" s="10"/>
    </row>
    <row r="25" spans="1:9" ht="30" customHeight="1" x14ac:dyDescent="0.25">
      <c r="A25" s="9">
        <v>1</v>
      </c>
      <c r="B25" s="2" t="s">
        <v>199</v>
      </c>
      <c r="C25" s="238" t="s">
        <v>123</v>
      </c>
      <c r="D25" s="238"/>
      <c r="E25" s="121">
        <v>21806045080</v>
      </c>
      <c r="F25" s="121"/>
      <c r="G25" s="121">
        <f>E25</f>
        <v>21806045080</v>
      </c>
      <c r="H25" s="120"/>
      <c r="I25" s="10"/>
    </row>
    <row r="26" spans="1:9" ht="30" customHeight="1" x14ac:dyDescent="0.25">
      <c r="A26" s="9">
        <v>2</v>
      </c>
      <c r="B26" s="2" t="s">
        <v>200</v>
      </c>
      <c r="C26" s="238" t="s">
        <v>127</v>
      </c>
      <c r="D26" s="238"/>
      <c r="E26" s="121">
        <v>218639835197</v>
      </c>
      <c r="F26" s="121"/>
      <c r="G26" s="121">
        <f>E26</f>
        <v>218639835197</v>
      </c>
      <c r="H26" s="120"/>
      <c r="I26" s="10"/>
    </row>
    <row r="27" spans="1:9" ht="30" customHeight="1" x14ac:dyDescent="0.25">
      <c r="A27" s="9">
        <v>3</v>
      </c>
      <c r="B27" s="2" t="s">
        <v>201</v>
      </c>
      <c r="C27" s="238" t="s">
        <v>136</v>
      </c>
      <c r="D27" s="238"/>
      <c r="E27" s="121">
        <v>14387417583</v>
      </c>
      <c r="F27" s="121">
        <v>230000000000</v>
      </c>
      <c r="G27" s="121"/>
      <c r="H27" s="120">
        <f>E27</f>
        <v>14387417583</v>
      </c>
      <c r="I27" s="10">
        <f>H27-E27</f>
        <v>0</v>
      </c>
    </row>
    <row r="28" spans="1:9" ht="30" customHeight="1" x14ac:dyDescent="0.25">
      <c r="A28" s="9">
        <v>4</v>
      </c>
      <c r="B28" s="2" t="s">
        <v>202</v>
      </c>
      <c r="C28" s="238" t="s">
        <v>120</v>
      </c>
      <c r="D28" s="238"/>
      <c r="E28" s="121">
        <v>321552102063</v>
      </c>
      <c r="F28" s="121">
        <v>4000000</v>
      </c>
      <c r="G28" s="121"/>
      <c r="H28" s="120">
        <v>321552102063</v>
      </c>
      <c r="I28" s="10">
        <f>H28-E28</f>
        <v>0</v>
      </c>
    </row>
    <row r="29" spans="1:9" ht="24" x14ac:dyDescent="0.25">
      <c r="A29" s="12"/>
      <c r="B29" s="2"/>
      <c r="C29" s="245" t="s">
        <v>0</v>
      </c>
      <c r="D29" s="245"/>
      <c r="E29" s="121">
        <f>SUM(E7:E28)</f>
        <v>1600576104961</v>
      </c>
      <c r="F29" s="121">
        <f t="shared" ref="F29:I29" si="2">SUM(F7:F28)</f>
        <v>230004000000</v>
      </c>
      <c r="G29" s="121">
        <f t="shared" si="2"/>
        <v>735522415512</v>
      </c>
      <c r="H29" s="121">
        <f t="shared" si="2"/>
        <v>865780056285</v>
      </c>
      <c r="I29" s="121">
        <f t="shared" si="2"/>
        <v>726366836</v>
      </c>
    </row>
  </sheetData>
  <mergeCells count="32">
    <mergeCell ref="C25:D25"/>
    <mergeCell ref="I5:I6"/>
    <mergeCell ref="F5:F6"/>
    <mergeCell ref="C27:D27"/>
    <mergeCell ref="C19:D19"/>
    <mergeCell ref="C20:D20"/>
    <mergeCell ref="C8:D8"/>
    <mergeCell ref="C9:D9"/>
    <mergeCell ref="C10:D10"/>
    <mergeCell ref="A24:D24"/>
    <mergeCell ref="B3:E3"/>
    <mergeCell ref="C28:D28"/>
    <mergeCell ref="C29:D29"/>
    <mergeCell ref="C26:D26"/>
    <mergeCell ref="C11:D11"/>
    <mergeCell ref="C12:D12"/>
    <mergeCell ref="C16:D16"/>
    <mergeCell ref="C17:D17"/>
    <mergeCell ref="C18:D18"/>
    <mergeCell ref="C13:D13"/>
    <mergeCell ref="C14:D14"/>
    <mergeCell ref="C15:D15"/>
    <mergeCell ref="C21:D21"/>
    <mergeCell ref="C22:D22"/>
    <mergeCell ref="C23:D23"/>
    <mergeCell ref="E1:F1"/>
    <mergeCell ref="E5:E6"/>
    <mergeCell ref="G5:G6"/>
    <mergeCell ref="C7:D7"/>
    <mergeCell ref="A5:A6"/>
    <mergeCell ref="B5:B6"/>
    <mergeCell ref="C5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tabSelected="1" workbookViewId="0">
      <selection activeCell="I2" sqref="I2"/>
    </sheetView>
  </sheetViews>
  <sheetFormatPr defaultColWidth="9.140625" defaultRowHeight="18.75" x14ac:dyDescent="0.45"/>
  <cols>
    <col min="1" max="1" width="32.85546875" style="37" customWidth="1"/>
    <col min="2" max="2" width="13.28515625" style="37" customWidth="1"/>
    <col min="3" max="3" width="22.42578125" style="37" bestFit="1" customWidth="1"/>
    <col min="4" max="4" width="23" style="37" bestFit="1" customWidth="1"/>
    <col min="5" max="5" width="22.42578125" style="37" bestFit="1" customWidth="1"/>
    <col min="6" max="6" width="20.140625" style="37" customWidth="1"/>
    <col min="7" max="7" width="15.5703125" style="37" bestFit="1" customWidth="1"/>
    <col min="8" max="8" width="15.7109375" style="37" bestFit="1" customWidth="1"/>
    <col min="9" max="16384" width="9.140625" style="37"/>
  </cols>
  <sheetData>
    <row r="1" spans="1:9" ht="24" x14ac:dyDescent="0.45">
      <c r="A1" s="125"/>
      <c r="B1" s="182" t="s">
        <v>159</v>
      </c>
      <c r="C1" s="182"/>
      <c r="D1" s="182"/>
      <c r="E1" s="182"/>
      <c r="F1" s="146">
        <f>[1]کل!F1</f>
        <v>0</v>
      </c>
      <c r="G1" s="146">
        <f>[1]کل!G1</f>
        <v>0</v>
      </c>
      <c r="H1" s="147"/>
    </row>
    <row r="2" spans="1:9" ht="24" x14ac:dyDescent="0.45">
      <c r="A2" s="125"/>
      <c r="B2" s="182" t="s">
        <v>160</v>
      </c>
      <c r="C2" s="182"/>
      <c r="D2" s="182"/>
      <c r="E2" s="182"/>
      <c r="F2" s="146" t="str">
        <f>[1]کل!F2</f>
        <v>تاریخ تهیه :</v>
      </c>
      <c r="G2" s="146" t="str">
        <f>[1]کل!G2</f>
        <v>اردیبهشت 1400</v>
      </c>
      <c r="H2" s="147"/>
    </row>
    <row r="3" spans="1:9" ht="24" x14ac:dyDescent="0.45">
      <c r="A3" s="125"/>
      <c r="B3" s="182"/>
      <c r="C3" s="182"/>
      <c r="D3" s="182"/>
      <c r="E3" s="182"/>
      <c r="F3" s="146" t="str">
        <f>[1]کل!F3</f>
        <v xml:space="preserve">تهیه کننده : </v>
      </c>
      <c r="G3" s="146" t="str">
        <f>[1]کل!G3</f>
        <v xml:space="preserve">میرزایی </v>
      </c>
      <c r="H3" s="147"/>
    </row>
    <row r="4" spans="1:9" ht="23.25" thickBot="1" x14ac:dyDescent="0.5">
      <c r="A4" s="148"/>
      <c r="B4" s="148"/>
      <c r="C4" s="149"/>
      <c r="D4" s="149"/>
      <c r="E4" s="149"/>
      <c r="F4" s="146" t="s">
        <v>157</v>
      </c>
      <c r="G4" s="146" t="s">
        <v>158</v>
      </c>
      <c r="H4" s="148"/>
    </row>
    <row r="5" spans="1:9" ht="19.5" thickBot="1" x14ac:dyDescent="0.5">
      <c r="A5" s="150" t="s">
        <v>102</v>
      </c>
      <c r="B5" s="153" t="s">
        <v>2</v>
      </c>
      <c r="C5" s="155" t="s">
        <v>9</v>
      </c>
      <c r="D5" s="155" t="s">
        <v>152</v>
      </c>
      <c r="E5" s="155" t="s">
        <v>103</v>
      </c>
      <c r="F5" s="155" t="s">
        <v>24</v>
      </c>
      <c r="G5" s="155" t="s">
        <v>104</v>
      </c>
      <c r="H5" s="251" t="s">
        <v>154</v>
      </c>
      <c r="I5" s="251"/>
    </row>
    <row r="6" spans="1:9" ht="30" customHeight="1" x14ac:dyDescent="0.55000000000000004">
      <c r="A6" s="151" t="s">
        <v>142</v>
      </c>
      <c r="B6" s="154" t="s">
        <v>203</v>
      </c>
      <c r="C6" s="159">
        <v>3794867160136</v>
      </c>
      <c r="D6" s="159">
        <v>732004685676</v>
      </c>
      <c r="E6" s="159">
        <v>3794867160136</v>
      </c>
      <c r="F6" s="160">
        <f>E6-C6</f>
        <v>0</v>
      </c>
      <c r="G6" s="160">
        <v>0</v>
      </c>
      <c r="H6" s="248"/>
      <c r="I6" s="248"/>
    </row>
    <row r="7" spans="1:9" ht="30" customHeight="1" x14ac:dyDescent="0.55000000000000004">
      <c r="A7" s="151" t="s">
        <v>143</v>
      </c>
      <c r="B7" s="154" t="s">
        <v>204</v>
      </c>
      <c r="C7" s="159">
        <f>-559271420756</f>
        <v>-559271420756</v>
      </c>
      <c r="D7" s="159">
        <v>1690339855565</v>
      </c>
      <c r="E7" s="159">
        <f>-559271420756</f>
        <v>-559271420756</v>
      </c>
      <c r="F7" s="160">
        <f t="shared" ref="F7:F13" si="0">E7-C7</f>
        <v>0</v>
      </c>
      <c r="G7" s="160">
        <v>0</v>
      </c>
      <c r="H7" s="248"/>
      <c r="I7" s="248"/>
    </row>
    <row r="8" spans="1:9" ht="30" customHeight="1" x14ac:dyDescent="0.55000000000000004">
      <c r="A8" s="151" t="s">
        <v>144</v>
      </c>
      <c r="B8" s="154" t="s">
        <v>205</v>
      </c>
      <c r="C8" s="159">
        <v>13880609685</v>
      </c>
      <c r="D8" s="159">
        <v>852572858745</v>
      </c>
      <c r="E8" s="159">
        <v>8880609685</v>
      </c>
      <c r="F8" s="159">
        <f t="shared" si="0"/>
        <v>-5000000000</v>
      </c>
      <c r="G8" s="160">
        <v>0</v>
      </c>
      <c r="H8" s="248" t="s">
        <v>155</v>
      </c>
      <c r="I8" s="248"/>
    </row>
    <row r="9" spans="1:9" ht="30" customHeight="1" x14ac:dyDescent="0.55000000000000004">
      <c r="A9" s="151" t="s">
        <v>145</v>
      </c>
      <c r="B9" s="154" t="s">
        <v>206</v>
      </c>
      <c r="C9" s="159">
        <f>-14167952897</f>
        <v>-14167952897</v>
      </c>
      <c r="D9" s="159">
        <v>9780316000</v>
      </c>
      <c r="E9" s="159">
        <f>-14167952897</f>
        <v>-14167952897</v>
      </c>
      <c r="F9" s="160">
        <f t="shared" si="0"/>
        <v>0</v>
      </c>
      <c r="G9" s="160">
        <v>0</v>
      </c>
      <c r="H9" s="248"/>
      <c r="I9" s="248"/>
    </row>
    <row r="10" spans="1:9" ht="30" customHeight="1" x14ac:dyDescent="0.55000000000000004">
      <c r="A10" s="151" t="s">
        <v>146</v>
      </c>
      <c r="B10" s="154" t="s">
        <v>207</v>
      </c>
      <c r="C10" s="159">
        <f>-17881966380</f>
        <v>-17881966380</v>
      </c>
      <c r="D10" s="159">
        <v>418653109933</v>
      </c>
      <c r="E10" s="159">
        <f>-17881966380</f>
        <v>-17881966380</v>
      </c>
      <c r="F10" s="160">
        <f t="shared" si="0"/>
        <v>0</v>
      </c>
      <c r="G10" s="160">
        <v>0</v>
      </c>
      <c r="H10" s="248"/>
      <c r="I10" s="248"/>
    </row>
    <row r="11" spans="1:9" ht="30" customHeight="1" x14ac:dyDescent="0.55000000000000004">
      <c r="A11" s="151" t="s">
        <v>148</v>
      </c>
      <c r="B11" s="154" t="s">
        <v>208</v>
      </c>
      <c r="C11" s="159">
        <v>137775773617</v>
      </c>
      <c r="D11" s="159">
        <v>1086500533537</v>
      </c>
      <c r="E11" s="159">
        <f>C11</f>
        <v>137775773617</v>
      </c>
      <c r="F11" s="160">
        <f t="shared" si="0"/>
        <v>0</v>
      </c>
      <c r="G11" s="160">
        <v>0</v>
      </c>
      <c r="H11" s="248"/>
      <c r="I11" s="248"/>
    </row>
    <row r="12" spans="1:9" ht="30" customHeight="1" x14ac:dyDescent="0.55000000000000004">
      <c r="A12" s="151" t="s">
        <v>149</v>
      </c>
      <c r="B12" s="154" t="s">
        <v>209</v>
      </c>
      <c r="C12" s="159">
        <v>5247212525</v>
      </c>
      <c r="D12" s="159">
        <v>10000</v>
      </c>
      <c r="E12" s="159">
        <v>5247212526</v>
      </c>
      <c r="F12" s="160">
        <f t="shared" si="0"/>
        <v>1</v>
      </c>
      <c r="G12" s="160">
        <v>0</v>
      </c>
      <c r="H12" s="248"/>
      <c r="I12" s="248"/>
    </row>
    <row r="13" spans="1:9" ht="30" customHeight="1" x14ac:dyDescent="0.55000000000000004">
      <c r="A13" s="151" t="s">
        <v>151</v>
      </c>
      <c r="B13" s="154" t="s">
        <v>210</v>
      </c>
      <c r="C13" s="159">
        <v>141272110523</v>
      </c>
      <c r="D13" s="159">
        <v>73022000000</v>
      </c>
      <c r="E13" s="159">
        <v>141272110523</v>
      </c>
      <c r="F13" s="160">
        <f t="shared" si="0"/>
        <v>0</v>
      </c>
      <c r="G13" s="160">
        <v>0</v>
      </c>
      <c r="H13" s="248"/>
      <c r="I13" s="248"/>
    </row>
    <row r="14" spans="1:9" ht="30" customHeight="1" x14ac:dyDescent="0.55000000000000004">
      <c r="A14" s="152" t="s">
        <v>147</v>
      </c>
      <c r="B14" s="154" t="s">
        <v>211</v>
      </c>
      <c r="C14" s="159">
        <v>35926206020</v>
      </c>
      <c r="D14" s="159">
        <v>963600000000</v>
      </c>
      <c r="E14" s="159">
        <v>35926206020</v>
      </c>
      <c r="F14" s="160">
        <f>E14-C14</f>
        <v>0</v>
      </c>
      <c r="G14" s="160">
        <v>0</v>
      </c>
      <c r="H14" s="249"/>
      <c r="I14" s="250"/>
    </row>
    <row r="15" spans="1:9" ht="30" customHeight="1" x14ac:dyDescent="0.55000000000000004">
      <c r="A15" s="151" t="s">
        <v>150</v>
      </c>
      <c r="B15" s="154" t="s">
        <v>212</v>
      </c>
      <c r="C15" s="159">
        <f>-5592256486</f>
        <v>-5592256486</v>
      </c>
      <c r="D15" s="159">
        <v>15830225583</v>
      </c>
      <c r="E15" s="159">
        <f>-5592256486</f>
        <v>-5592256486</v>
      </c>
      <c r="F15" s="160">
        <f>E15-C15</f>
        <v>0</v>
      </c>
      <c r="G15" s="160">
        <v>0</v>
      </c>
      <c r="H15" s="249"/>
      <c r="I15" s="250"/>
    </row>
    <row r="16" spans="1:9" ht="23.25" thickBot="1" x14ac:dyDescent="0.5">
      <c r="A16" s="151" t="s">
        <v>156</v>
      </c>
      <c r="B16" s="151"/>
      <c r="C16" s="157">
        <f>SUM(C6:C15)</f>
        <v>3532055475987</v>
      </c>
      <c r="D16" s="157">
        <f>SUM(D6:D15)</f>
        <v>5842303595039</v>
      </c>
      <c r="E16" s="157">
        <f>SUM(E6:E15)</f>
        <v>3527055475988</v>
      </c>
      <c r="F16" s="157">
        <f>SUM(F6:F14)</f>
        <v>-4999999999</v>
      </c>
      <c r="G16" s="158">
        <v>0</v>
      </c>
      <c r="H16" s="148"/>
    </row>
    <row r="17" spans="2:9" ht="19.5" thickTop="1" x14ac:dyDescent="0.45"/>
    <row r="19" spans="2:9" x14ac:dyDescent="0.45">
      <c r="B19" s="73"/>
    </row>
    <row r="20" spans="2:9" ht="22.5" x14ac:dyDescent="0.45">
      <c r="B20" s="156"/>
      <c r="C20" s="73"/>
      <c r="D20" s="73"/>
      <c r="E20" s="73"/>
      <c r="F20" s="73">
        <f>E20-C20</f>
        <v>0</v>
      </c>
      <c r="G20" s="73"/>
      <c r="H20" s="247"/>
      <c r="I20" s="247"/>
    </row>
    <row r="21" spans="2:9" ht="22.5" x14ac:dyDescent="0.45">
      <c r="B21" s="156"/>
      <c r="C21" s="73"/>
      <c r="D21" s="73"/>
      <c r="E21" s="73"/>
      <c r="F21" s="73">
        <f>E21-C21</f>
        <v>0</v>
      </c>
      <c r="G21" s="73"/>
      <c r="H21" s="247"/>
      <c r="I21" s="247"/>
    </row>
  </sheetData>
  <mergeCells count="16">
    <mergeCell ref="H7:I7"/>
    <mergeCell ref="B1:E1"/>
    <mergeCell ref="B2:E2"/>
    <mergeCell ref="B3:E3"/>
    <mergeCell ref="H5:I5"/>
    <mergeCell ref="H6:I6"/>
    <mergeCell ref="H21:I21"/>
    <mergeCell ref="H13:I13"/>
    <mergeCell ref="H14:I14"/>
    <mergeCell ref="H15:I15"/>
    <mergeCell ref="H8:I8"/>
    <mergeCell ref="H9:I9"/>
    <mergeCell ref="H10:I10"/>
    <mergeCell ref="H20:I20"/>
    <mergeCell ref="H11:I11"/>
    <mergeCell ref="H12:I12"/>
  </mergeCells>
  <printOptions horizontalCentered="1"/>
  <pageMargins left="0" right="0" top="0.75" bottom="0.75" header="0.3" footer="0.3"/>
  <pageSetup paperSize="5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کل</vt:lpstr>
      <vt:lpstr>مانده دفاتر </vt:lpstr>
      <vt:lpstr>تاییدیه ریالی (2)</vt:lpstr>
      <vt:lpstr>تاییدیه ارزی</vt:lpstr>
      <vt:lpstr>بدهکاران</vt:lpstr>
      <vt:lpstr>بستانکاران</vt:lpstr>
      <vt:lpstr>شرکت های گروه </vt:lpstr>
      <vt:lpstr>بدهکاران!Print_Area</vt:lpstr>
      <vt:lpstr>'تاییدیه ریالی (2)'!Print_Area</vt:lpstr>
      <vt:lpstr>بدهکاران!Print_Titles</vt:lpstr>
      <vt:lpstr>'تاییدیه ریالی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Hesabras3</dc:creator>
  <cp:lastModifiedBy>حسابرس 2</cp:lastModifiedBy>
  <cp:lastPrinted>2023-06-28T15:09:02Z</cp:lastPrinted>
  <dcterms:created xsi:type="dcterms:W3CDTF">2017-07-18T05:34:08Z</dcterms:created>
  <dcterms:modified xsi:type="dcterms:W3CDTF">2023-06-28T15:14:50Z</dcterms:modified>
</cp:coreProperties>
</file>