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00777AB5-D0A0-4173-A171-F4CE22DA8A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gDataSet (2)" sheetId="2" r:id="rId1"/>
    <sheet name="Sheet2" sheetId="3" r:id="rId2"/>
  </sheets>
  <definedNames>
    <definedName name="_xlnm._FilterDatabase" localSheetId="0" hidden="1">'SgDataSet (2)'!$A$1:$M$15</definedName>
    <definedName name="_xlnm._FilterDatabase" localSheetId="1" hidden="1">Sheet2!$A$5:$AP$65</definedName>
    <definedName name="_xlnm.Print_Area" localSheetId="1">Sheet2!$A$1:$AP$76</definedName>
  </definedNames>
  <calcPr calcId="191029"/>
</workbook>
</file>

<file path=xl/calcChain.xml><?xml version="1.0" encoding="utf-8"?>
<calcChain xmlns="http://schemas.openxmlformats.org/spreadsheetml/2006/main">
  <c r="AC6" i="3" l="1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O27" i="3"/>
  <c r="AE27" i="3"/>
  <c r="O26" i="3"/>
  <c r="AE26" i="3"/>
  <c r="O25" i="3"/>
  <c r="AE25" i="3"/>
  <c r="O24" i="3"/>
  <c r="AE24" i="3"/>
  <c r="O23" i="3"/>
  <c r="AE23" i="3"/>
  <c r="O22" i="3"/>
  <c r="AE22" i="3"/>
  <c r="O21" i="3"/>
  <c r="AE21" i="3"/>
  <c r="AG24" i="3" l="1"/>
  <c r="AG21" i="3"/>
  <c r="AG27" i="3"/>
  <c r="AG22" i="3"/>
  <c r="AG23" i="3"/>
  <c r="AG25" i="3"/>
  <c r="AG26" i="3"/>
  <c r="AE28" i="3" l="1"/>
  <c r="AE29" i="3"/>
  <c r="AE30" i="3"/>
  <c r="AE31" i="3"/>
  <c r="AE32" i="3"/>
  <c r="AE33" i="3"/>
  <c r="AE34" i="3"/>
  <c r="AG34" i="3" s="1"/>
  <c r="AE35" i="3"/>
  <c r="AE36" i="3"/>
  <c r="AE37" i="3"/>
  <c r="O28" i="3"/>
  <c r="O29" i="3"/>
  <c r="O30" i="3"/>
  <c r="O31" i="3"/>
  <c r="O32" i="3"/>
  <c r="O33" i="3"/>
  <c r="O34" i="3"/>
  <c r="O35" i="3"/>
  <c r="O36" i="3"/>
  <c r="O37" i="3"/>
  <c r="AE12" i="3"/>
  <c r="AE13" i="3"/>
  <c r="AE14" i="3"/>
  <c r="AE15" i="3"/>
  <c r="AE16" i="3"/>
  <c r="AE17" i="3"/>
  <c r="AE18" i="3"/>
  <c r="AE19" i="3"/>
  <c r="AE20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7" i="3"/>
  <c r="AE8" i="3"/>
  <c r="AE9" i="3"/>
  <c r="AE10" i="3"/>
  <c r="AE11" i="3"/>
  <c r="AG11" i="3" s="1"/>
  <c r="AE6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38" i="3"/>
  <c r="O39" i="3"/>
  <c r="O40" i="3"/>
  <c r="O41" i="3"/>
  <c r="O42" i="3"/>
  <c r="O43" i="3"/>
  <c r="O44" i="3"/>
  <c r="O45" i="3"/>
  <c r="O46" i="3"/>
  <c r="O47" i="3"/>
  <c r="O48" i="3"/>
  <c r="O49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AG33" i="3" l="1"/>
  <c r="AG18" i="3"/>
  <c r="AG36" i="3"/>
  <c r="AG37" i="3"/>
  <c r="AG35" i="3"/>
  <c r="AG32" i="3"/>
  <c r="AG31" i="3"/>
  <c r="AG30" i="3"/>
  <c r="AG29" i="3"/>
  <c r="AG28" i="3"/>
  <c r="AG17" i="3"/>
  <c r="AG6" i="3"/>
  <c r="AG16" i="3"/>
  <c r="AG15" i="3"/>
  <c r="AG19" i="3"/>
  <c r="AG56" i="3"/>
  <c r="AG44" i="3"/>
  <c r="AG55" i="3"/>
  <c r="AG14" i="3"/>
  <c r="AG43" i="3"/>
  <c r="AG12" i="3"/>
  <c r="AG54" i="3"/>
  <c r="AG42" i="3"/>
  <c r="AG53" i="3"/>
  <c r="AG41" i="3"/>
  <c r="AG9" i="3"/>
  <c r="AG10" i="3"/>
  <c r="AG13" i="3"/>
  <c r="AG20" i="3"/>
  <c r="AG58" i="3"/>
  <c r="AG57" i="3"/>
  <c r="AG45" i="3"/>
  <c r="AG59" i="3"/>
  <c r="AG47" i="3"/>
  <c r="AG46" i="3"/>
  <c r="AG7" i="3"/>
  <c r="AG8" i="3"/>
  <c r="AG52" i="3"/>
  <c r="AG40" i="3"/>
  <c r="AG51" i="3"/>
  <c r="AG39" i="3"/>
  <c r="AG62" i="3"/>
  <c r="AG50" i="3"/>
  <c r="AG38" i="3"/>
  <c r="AG61" i="3"/>
  <c r="AG49" i="3"/>
  <c r="AG60" i="3"/>
  <c r="AG48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6" i="3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O63" i="3" l="1"/>
  <c r="O64" i="3" s="1"/>
  <c r="O65" i="3" s="1"/>
  <c r="AG63" i="3"/>
  <c r="AG64" i="3" l="1"/>
  <c r="AG65" i="3" s="1"/>
  <c r="I69" i="3" s="1"/>
  <c r="I73" i="3" s="1"/>
  <c r="I74" i="3" l="1"/>
  <c r="I75" i="3" s="1"/>
</calcChain>
</file>

<file path=xl/sharedStrings.xml><?xml version="1.0" encoding="utf-8"?>
<sst xmlns="http://schemas.openxmlformats.org/spreadsheetml/2006/main" count="222" uniqueCount="109">
  <si>
    <t>Kg</t>
  </si>
  <si>
    <t>شرکت پالایش میعانات گازی آدیش جنوبی</t>
  </si>
  <si>
    <t>ردیف</t>
  </si>
  <si>
    <t>مقدار خرید قبلی</t>
  </si>
  <si>
    <t xml:space="preserve">فی خرید قبلی </t>
  </si>
  <si>
    <t xml:space="preserve">تاریخ خرید قبلی </t>
  </si>
  <si>
    <t>مغایرت با اخرین خرید</t>
  </si>
  <si>
    <t>Mark No.</t>
  </si>
  <si>
    <t>Description</t>
  </si>
  <si>
    <t>Unit</t>
  </si>
  <si>
    <t>Packing List No.</t>
  </si>
  <si>
    <t>فی جز</t>
  </si>
  <si>
    <t xml:space="preserve">فی کل </t>
  </si>
  <si>
    <t xml:space="preserve">جمع </t>
  </si>
  <si>
    <t xml:space="preserve">ارزش افزوده </t>
  </si>
  <si>
    <t xml:space="preserve">جمع کل </t>
  </si>
  <si>
    <t>جزئیات درخواست و رسید</t>
  </si>
  <si>
    <t>Item Code</t>
  </si>
  <si>
    <t>DESCRIPTION</t>
  </si>
  <si>
    <t>مقدار تایید شده جهت خرید</t>
  </si>
  <si>
    <t>قیمت تایید شده جهت خرید</t>
  </si>
  <si>
    <t>مقدار خریداری شده طی فاکتور 53</t>
  </si>
  <si>
    <t>مانده</t>
  </si>
  <si>
    <t>قیمت خریداری شده طی فاکتور 53</t>
  </si>
  <si>
    <t>Three way Splicing Kit with Resin and line tap for connection of two 1×16mm²  and one 1×25mm²  Cables</t>
  </si>
  <si>
    <t>Cable Lug for cable size 50mm² hole 8</t>
  </si>
  <si>
    <t>Cable Lug for cable size 35mm² hole 8</t>
  </si>
  <si>
    <t>Cable Lug for cable Size 25mm² hole 8</t>
  </si>
  <si>
    <t>Cable Lug for cable Size 16mm² hole 8</t>
  </si>
  <si>
    <t>Cable Lug for cable Size 10mm²</t>
  </si>
  <si>
    <t>Cable to Tank Connection Facilities as per Drawing No. SACR-DE-GEN-EL-DWG-0153 (CPD 60)</t>
  </si>
  <si>
    <t xml:space="preserve">Test Bond Box, 9  Terminals,
Test Bond Box, 9  Terminals,IP 54, Coated Carbon Steel, Type CPD-05/CPTT 1 as per document No.  SACR-DE-GEN-EL-DSH-5051 </t>
  </si>
  <si>
    <t xml:space="preserve">Test Bond Box, 13  Terminals,IP 54, Coated Carbon Steel, Type CPD-05/CPTT 3 as per document No.  SACR-DE-GEN-EL-DSH-5051 </t>
  </si>
  <si>
    <t>1×35 mm² Cu/XLPE/LC/AWA/PVC as main positive Cable (red color)</t>
  </si>
  <si>
    <t xml:space="preserve">1 × 25 mm² Cu/XLPE/PVC Cable-red color </t>
  </si>
  <si>
    <t>MMO Wire Anode, 3mm diameter, with 1×10 mm² Cu/HMWPE/PVDF as anode cable which is connected to wire anode each 5 m with the suitable splicing kit , as per attached documents to this requsition</t>
  </si>
  <si>
    <t>Cu/CuSO4 Permanent Reference Electrode With 15m, 1×10 mm² Cu/XLPE/AWA/PVC Cable, as per attached documents to this requsition</t>
  </si>
  <si>
    <t>Zn/ZnSO4 Permanent Reference Electrode With 15m, 1×10 mm² Cu/XLPE/AWA/PVC Cable, as per attached documents to this requsition</t>
  </si>
  <si>
    <t>Cathodic Protection (Polarization) Coupon With a pair 15m, 1x6 mm² Cu/XLPE/PVC Cable,as per attached documents to this requsition</t>
  </si>
  <si>
    <t>Pre- Packed High Potential Magnesium Anode, 14.5 Kg, with 3m 1 × 10 mm² Cu/XLPE/PVC Cable, as per attached documents to this requsition</t>
  </si>
  <si>
    <t>Pre- Packed High Potential Magnesium Anode, 22.7 Kg, with 3m 1 × 10 mm² Cu/XLPE/PVC Cable, as per attached documents to this requsition</t>
  </si>
  <si>
    <t>CPI</t>
  </si>
  <si>
    <t>ارائه شرح توسط مهندسی</t>
  </si>
  <si>
    <t>مقدار خریداری شده طی فاکتور 83</t>
  </si>
  <si>
    <t>کل خرید انجام شده</t>
  </si>
  <si>
    <t>SACR-PL-SLD-9000-160</t>
  </si>
  <si>
    <t>SACR-PL-SLD-9000-161</t>
  </si>
  <si>
    <t>SACR-PL-SLD-9000-162</t>
  </si>
  <si>
    <t>SACR-PL-SLD-9000-163</t>
  </si>
  <si>
    <t>SACR-PL-SLD-9000-164</t>
  </si>
  <si>
    <t>SACR-PL-SLD-9000-165</t>
  </si>
  <si>
    <t xml:space="preserve">جمع کالای رسید شده </t>
  </si>
  <si>
    <t>مبلغ فاکتور53</t>
  </si>
  <si>
    <t>مستهلک نمودن 50% پیش پرداخت بابت فاکتور 53</t>
  </si>
  <si>
    <t>پرداخت انجام شده بابت 50% فاکتور 53</t>
  </si>
  <si>
    <t>مانده(فاکتور 83)</t>
  </si>
  <si>
    <t>مبلغ جز پیش فاکتور</t>
  </si>
  <si>
    <t>مستهلک نمودن 50% پیش پرداخت بابت فاکتور 83</t>
  </si>
  <si>
    <t>مانده قابل پرداخت بابت فاکتور 83</t>
  </si>
  <si>
    <t xml:space="preserve">گزارش خرید کسری متریال حفاظت کاتدیک </t>
  </si>
  <si>
    <t>مقدار خریداری شده طی فاکتور 84</t>
  </si>
  <si>
    <t>m</t>
  </si>
  <si>
    <t>String Anodes including 4 No. 25mmx500mm MMO tubular Anode (3m center to center space between two Anodes) and 36m 1x16mm2 HMWPE/PVDF cable (Cable Length from Two ends to first and last Anodes is 7m and 18m respectively</t>
  </si>
  <si>
    <t>Set</t>
  </si>
  <si>
    <t>No.</t>
  </si>
  <si>
    <t>Portable Cu/CuSO4 Reference Electrode with 5 m wire</t>
  </si>
  <si>
    <t>Pre - Packed High Potential Magnesium Anode, 14.5 Kg Net weight, with 3m 1 × 10 mm² Cu/XLPE/PVC Cable, as per attached documents to this requsition</t>
  </si>
  <si>
    <t>Pre- Packed High Potential Magnesium Anode, 22.7 Kg, with 3m, 1 × 10 mm² Cu/XLPE/PVC Cable, as per attached documents to this requsition</t>
  </si>
  <si>
    <t>Aluminum Sacrificial Anode, 7 Kg Net Weight with all accessories, as per attached documents to this requsition</t>
  </si>
  <si>
    <t>Aluminum Sacrificial Anode, 15 Kg Net Weight with all accessories, as per attached documents to this requsition</t>
  </si>
  <si>
    <t>Aluminum Sacrificial Anode, 20 Kg Net Weight, as per attached documents to this requsition and all accessories</t>
  </si>
  <si>
    <t>Aluminum Sacrificial Anode, 25 Kg Net Weight with all accessories, as per attached documents to this requsition</t>
  </si>
  <si>
    <t>Ag/AgCl Permanent Reference Electrode with 9m 1x10mm2 HMWPE/PVDF Cable and all accessories</t>
  </si>
  <si>
    <t>Ag/AgCl Permanent Reference Electrode with 10m 1x10mm2 HMWPE/PVDF Cable and all accessories</t>
  </si>
  <si>
    <t>Ag/AgCl Permanent Reference Electrode with 11m 1x10mm2 HMWPE/PVDF Cable and all accessories</t>
  </si>
  <si>
    <t>Ag/AgCl Permanent Reference Electrode with 15m 1x10mm2 HMWPE/PVDF Cable and all accessories</t>
  </si>
  <si>
    <t>Ag/AgCl Permanent Reference Electrode with 17m 1x10mm2 HMWPE/PVDF Cable and all accessories</t>
  </si>
  <si>
    <t>Ag/AgCl Permanent Reference Electrode with 18m 1x10mm2 HMWPE/PVDF Cable and all accessories</t>
  </si>
  <si>
    <t>Ag/AgCl Permanent Reference Electrode with 22m 1x10mm2 HMWPE/PVDF Cable and all accessories</t>
  </si>
  <si>
    <t>Ag/AgCl Permanent Reference Electrode with 24m 1x10mm2 HMWPE/PVDF Cable and all accessories</t>
  </si>
  <si>
    <t>Ag/AgCl Permanent Reference Electrode with 26m 1x10mm2 HMWPE/PVDF Cable and all accessories</t>
  </si>
  <si>
    <t>Ag/AgCl Permanent Reference Electrode with 28m 1x10mm2 HMWPE/PVDF Cable and all accessories</t>
  </si>
  <si>
    <t>Ag/AgCl Permanent Reference Electrode with 30m 1x10mm2 HMWPE/PVDF Cable and all accessories</t>
  </si>
  <si>
    <t>Ag/AgCl Permanent Reference electrode with 36m 1x10mm2 HMWPE/PVDF Cable and all accessories</t>
  </si>
  <si>
    <t>Ag/AgCl Portable Reference Electrode with 40m 1x10mm2 HMWPE/PVDF Cable and all accessories</t>
  </si>
  <si>
    <t xml:space="preserve">Cad weld Powder 25g </t>
  </si>
  <si>
    <t>Piece</t>
  </si>
  <si>
    <t>Cadweld Tool Kit</t>
  </si>
  <si>
    <t>set</t>
  </si>
  <si>
    <t>Cad weld Mould for 2” pipe with handel</t>
  </si>
  <si>
    <t>Cad weld Mould for 3” pipe with handel</t>
  </si>
  <si>
    <t>Cad weld Mould for 4” pipe with handel</t>
  </si>
  <si>
    <t>Cad weld Mould for 6” pipe with handel</t>
  </si>
  <si>
    <t>Cad weld Mould for 8” pipe with handel</t>
  </si>
  <si>
    <t>Epoxy Paste</t>
  </si>
  <si>
    <t>Safe Type Test Bond Box with stand, 9 Terminals, Coated Carbon Steel ,IP54</t>
  </si>
  <si>
    <t>Safe Type Test Bond Box with stand, 10 Terminals, Coated Carbon Steel ,IP54</t>
  </si>
  <si>
    <t>مقدار خریداری شده طی فاکتور 444</t>
  </si>
  <si>
    <t>آند</t>
  </si>
  <si>
    <t>مفصل سه راهی</t>
  </si>
  <si>
    <t>مفصل دوراهی</t>
  </si>
  <si>
    <t>هندی کپ</t>
  </si>
  <si>
    <t>پلاریزشن کوپن بهمراه 15 مترکابل</t>
  </si>
  <si>
    <t>هافسل مس-سولفات مس10MM</t>
  </si>
  <si>
    <t>هافسل روی-سولفات مس10MM</t>
  </si>
  <si>
    <t>متر</t>
  </si>
  <si>
    <t>عدد</t>
  </si>
  <si>
    <t>مقدار خریداری شده طی فاکتور 346</t>
  </si>
  <si>
    <t>مقدار خریداری شده طی فاکتور 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</si>
</sst>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-_ ;_ * #,##0\-_ ;_ * &quot;-&quot;??_-_ ;_ @_ "/>
  </numFmts>
  <fonts count="10">
    <font>
      <sz val="10"/>
      <name val="Tahoma"/>
    </font>
    <font>
      <sz val="10"/>
      <name val="Tahoma"/>
      <family val="2"/>
    </font>
    <font>
      <sz val="8"/>
      <name val="Tahoma"/>
      <family val="2"/>
    </font>
    <font>
      <b/>
      <sz val="18"/>
      <color rgb="FF000000"/>
      <name val="B Nazanin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b/>
      <sz val="12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8"/>
      <name val="B Nazanin"/>
      <charset val="178"/>
    </font>
    <font>
      <b/>
      <sz val="12"/>
      <name val="B Nazani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right"/>
    </xf>
    <xf numFmtId="164" fontId="1" fillId="0" borderId="0" applyFont="0" applyFill="0" applyBorder="0" applyAlignment="0" applyProtection="0"/>
  </cellStyleXfs>
  <cellXfs count="47">
    <xf numFmtId="0" fontId="0" fillId="0" borderId="0" xfId="0">
      <alignment horizontal="right"/>
    </xf>
    <xf numFmtId="0" fontId="3" fillId="0" borderId="0" xfId="0" applyFont="1" applyAlignment="1">
      <alignment horizontal="center" vertical="center"/>
    </xf>
    <xf numFmtId="38" fontId="3" fillId="0" borderId="0" xfId="1" applyNumberFormat="1" applyFont="1" applyFill="1" applyBorder="1" applyAlignment="1">
      <alignment horizontal="center" vertical="center"/>
    </xf>
    <xf numFmtId="38" fontId="3" fillId="0" borderId="3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shrinkToFit="1"/>
    </xf>
    <xf numFmtId="38" fontId="6" fillId="8" borderId="0" xfId="1" applyNumberFormat="1" applyFont="1" applyFill="1" applyBorder="1" applyAlignment="1">
      <alignment horizontal="center" vertical="center"/>
    </xf>
    <xf numFmtId="38" fontId="7" fillId="0" borderId="0" xfId="1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right" vertical="center" shrinkToFit="1"/>
    </xf>
    <xf numFmtId="0" fontId="6" fillId="8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38" fontId="6" fillId="9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8" fontId="8" fillId="10" borderId="0" xfId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8" fontId="8" fillId="9" borderId="0" xfId="1" applyNumberFormat="1" applyFont="1" applyFill="1" applyBorder="1" applyAlignment="1">
      <alignment horizontal="center" vertical="center"/>
    </xf>
    <xf numFmtId="38" fontId="8" fillId="8" borderId="0" xfId="1" applyNumberFormat="1" applyFont="1" applyFill="1" applyBorder="1" applyAlignment="1">
      <alignment horizontal="center" vertical="center"/>
    </xf>
    <xf numFmtId="38" fontId="8" fillId="7" borderId="0" xfId="1" applyNumberFormat="1" applyFont="1" applyFill="1" applyBorder="1" applyAlignment="1">
      <alignment horizontal="center" vertical="center"/>
    </xf>
    <xf numFmtId="38" fontId="8" fillId="3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8" fontId="6" fillId="0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38" fontId="6" fillId="0" borderId="0" xfId="0" applyNumberFormat="1" applyFont="1" applyAlignment="1">
      <alignment horizontal="center" vertical="center"/>
    </xf>
    <xf numFmtId="38" fontId="6" fillId="6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8" fontId="6" fillId="2" borderId="0" xfId="1" applyNumberFormat="1" applyFont="1" applyFill="1" applyBorder="1" applyAlignment="1">
      <alignment horizontal="center" vertical="center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2" borderId="0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529D6-CAEF-4898-AD71-13CD1642519A}">
  <dimension ref="A1:G19"/>
  <sheetViews>
    <sheetView rightToLeft="1" workbookViewId="0">
      <selection activeCell="D2" sqref="D2:D19"/>
    </sheetView>
  </sheetViews>
  <sheetFormatPr defaultRowHeight="41.25" customHeight="1"/>
  <cols>
    <col min="1" max="1" width="13.85546875" style="7" bestFit="1" customWidth="1"/>
    <col min="2" max="2" width="52.140625" style="7" customWidth="1"/>
    <col min="3" max="3" width="22.140625" style="7" bestFit="1" customWidth="1"/>
    <col min="4" max="4" width="22.140625" style="11" bestFit="1" customWidth="1"/>
    <col min="5" max="5" width="26.5703125" style="7" bestFit="1" customWidth="1"/>
    <col min="6" max="6" width="15.85546875" style="7" bestFit="1" customWidth="1"/>
    <col min="7" max="7" width="27.5703125" style="11" bestFit="1" customWidth="1"/>
    <col min="8" max="16384" width="9.140625" style="7"/>
  </cols>
  <sheetData>
    <row r="1" spans="1:7" ht="15">
      <c r="A1" s="4" t="s">
        <v>17</v>
      </c>
      <c r="B1" s="4" t="s">
        <v>18</v>
      </c>
      <c r="C1" s="4" t="s">
        <v>19</v>
      </c>
      <c r="D1" s="5" t="s">
        <v>20</v>
      </c>
      <c r="E1" s="6" t="s">
        <v>21</v>
      </c>
      <c r="F1" s="6" t="s">
        <v>22</v>
      </c>
      <c r="G1" s="5" t="s">
        <v>23</v>
      </c>
    </row>
    <row r="2" spans="1:7" ht="15">
      <c r="A2" s="8">
        <v>6530864702</v>
      </c>
      <c r="B2" s="8" t="s">
        <v>24</v>
      </c>
      <c r="C2" s="9">
        <v>114</v>
      </c>
      <c r="D2" s="10">
        <v>25056000</v>
      </c>
      <c r="E2" s="8">
        <v>114</v>
      </c>
      <c r="F2" s="8">
        <f>C2-E2</f>
        <v>0</v>
      </c>
      <c r="G2" s="10">
        <v>25056000</v>
      </c>
    </row>
    <row r="3" spans="1:7" ht="15">
      <c r="A3" s="8">
        <v>6530862502</v>
      </c>
      <c r="B3" s="8" t="s">
        <v>25</v>
      </c>
      <c r="C3" s="9">
        <v>8</v>
      </c>
      <c r="D3" s="10">
        <v>2484720</v>
      </c>
      <c r="E3" s="8">
        <v>8</v>
      </c>
      <c r="F3" s="8">
        <f t="shared" ref="F3:F11" si="0">C3-E3</f>
        <v>0</v>
      </c>
      <c r="G3" s="10">
        <v>2484720</v>
      </c>
    </row>
    <row r="4" spans="1:7" ht="15">
      <c r="A4" s="8">
        <v>6530862352</v>
      </c>
      <c r="B4" s="8" t="s">
        <v>26</v>
      </c>
      <c r="C4" s="9">
        <v>67</v>
      </c>
      <c r="D4" s="10">
        <v>1491180</v>
      </c>
      <c r="E4" s="8">
        <v>67</v>
      </c>
      <c r="F4" s="8">
        <f t="shared" si="0"/>
        <v>0</v>
      </c>
      <c r="G4" s="10">
        <v>1491180</v>
      </c>
    </row>
    <row r="5" spans="1:7" ht="15">
      <c r="A5" s="8">
        <v>6530862252</v>
      </c>
      <c r="B5" s="8" t="s">
        <v>27</v>
      </c>
      <c r="C5" s="9">
        <v>65</v>
      </c>
      <c r="D5" s="10">
        <v>1299820</v>
      </c>
      <c r="E5" s="8">
        <v>65</v>
      </c>
      <c r="F5" s="8">
        <f t="shared" si="0"/>
        <v>0</v>
      </c>
      <c r="G5" s="10">
        <v>1299820</v>
      </c>
    </row>
    <row r="6" spans="1:7" ht="15">
      <c r="A6" s="8">
        <v>6530862162</v>
      </c>
      <c r="B6" s="8" t="s">
        <v>28</v>
      </c>
      <c r="C6" s="9">
        <v>233</v>
      </c>
      <c r="D6" s="10">
        <v>799980</v>
      </c>
      <c r="E6" s="8">
        <v>233</v>
      </c>
      <c r="F6" s="8">
        <f t="shared" si="0"/>
        <v>0</v>
      </c>
      <c r="G6" s="10">
        <v>799980</v>
      </c>
    </row>
    <row r="7" spans="1:7" ht="15">
      <c r="A7" s="8">
        <v>6530862102</v>
      </c>
      <c r="B7" s="8" t="s">
        <v>29</v>
      </c>
      <c r="C7" s="9">
        <v>268</v>
      </c>
      <c r="D7" s="10">
        <v>696000</v>
      </c>
      <c r="E7" s="8">
        <v>268</v>
      </c>
      <c r="F7" s="8">
        <f t="shared" si="0"/>
        <v>0</v>
      </c>
      <c r="G7" s="10">
        <v>696000</v>
      </c>
    </row>
    <row r="8" spans="1:7" ht="15">
      <c r="A8" s="8">
        <v>6530864202</v>
      </c>
      <c r="B8" s="8" t="s">
        <v>30</v>
      </c>
      <c r="C8" s="9">
        <v>15</v>
      </c>
      <c r="D8" s="10"/>
      <c r="E8" s="8"/>
      <c r="F8" s="8">
        <f>C8-E8</f>
        <v>15</v>
      </c>
      <c r="G8" s="10"/>
    </row>
    <row r="9" spans="1:7" ht="15">
      <c r="A9" s="8">
        <v>6530866451</v>
      </c>
      <c r="B9" s="8" t="s">
        <v>31</v>
      </c>
      <c r="C9" s="9">
        <v>116</v>
      </c>
      <c r="D9" s="10"/>
      <c r="E9" s="8"/>
      <c r="F9" s="8">
        <f t="shared" si="0"/>
        <v>116</v>
      </c>
      <c r="G9" s="10"/>
    </row>
    <row r="10" spans="1:7" ht="15">
      <c r="A10" s="8">
        <v>6530866651</v>
      </c>
      <c r="B10" s="8" t="s">
        <v>32</v>
      </c>
      <c r="C10" s="9">
        <v>5</v>
      </c>
      <c r="D10" s="10"/>
      <c r="E10" s="8"/>
      <c r="F10" s="8">
        <f t="shared" si="0"/>
        <v>5</v>
      </c>
      <c r="G10" s="10"/>
    </row>
    <row r="11" spans="1:7" ht="15">
      <c r="A11" s="8">
        <v>6843450105</v>
      </c>
      <c r="B11" s="8" t="s">
        <v>33</v>
      </c>
      <c r="C11" s="9">
        <v>96</v>
      </c>
      <c r="D11" s="10"/>
      <c r="E11" s="8"/>
      <c r="F11" s="8">
        <f t="shared" si="0"/>
        <v>96</v>
      </c>
      <c r="G11" s="10"/>
    </row>
    <row r="12" spans="1:7" ht="15">
      <c r="A12" s="8">
        <v>6843410106</v>
      </c>
      <c r="B12" s="8" t="s">
        <v>34</v>
      </c>
      <c r="C12" s="9">
        <v>513</v>
      </c>
      <c r="D12" s="10">
        <v>2544750</v>
      </c>
      <c r="E12" s="8">
        <v>494</v>
      </c>
      <c r="F12" s="8">
        <f>C12-E12</f>
        <v>19</v>
      </c>
      <c r="G12" s="10">
        <v>2544750</v>
      </c>
    </row>
    <row r="13" spans="1:7" ht="15">
      <c r="A13" s="8">
        <v>6530652102</v>
      </c>
      <c r="B13" s="8" t="s">
        <v>35</v>
      </c>
      <c r="C13" s="9">
        <v>300</v>
      </c>
      <c r="D13" s="10"/>
      <c r="E13" s="8"/>
      <c r="F13" s="8">
        <f>C13-E13</f>
        <v>300</v>
      </c>
      <c r="G13" s="10"/>
    </row>
    <row r="14" spans="1:7" ht="15">
      <c r="A14" s="8">
        <v>6530603202</v>
      </c>
      <c r="B14" s="8" t="s">
        <v>36</v>
      </c>
      <c r="C14" s="9">
        <v>2</v>
      </c>
      <c r="D14" s="10"/>
      <c r="E14" s="8"/>
      <c r="F14" s="8">
        <f t="shared" ref="F14:F16" si="1">C14-E14</f>
        <v>2</v>
      </c>
      <c r="G14" s="10"/>
    </row>
    <row r="15" spans="1:7" ht="15">
      <c r="A15" s="8">
        <v>6530604202</v>
      </c>
      <c r="B15" s="8" t="s">
        <v>37</v>
      </c>
      <c r="C15" s="9">
        <v>2</v>
      </c>
      <c r="D15" s="10"/>
      <c r="E15" s="8"/>
      <c r="F15" s="8">
        <f t="shared" si="1"/>
        <v>2</v>
      </c>
      <c r="G15" s="10"/>
    </row>
    <row r="16" spans="1:7" ht="15">
      <c r="A16" s="8">
        <v>6530601102</v>
      </c>
      <c r="B16" s="8" t="s">
        <v>38</v>
      </c>
      <c r="C16" s="9">
        <v>2</v>
      </c>
      <c r="D16" s="10"/>
      <c r="E16" s="8"/>
      <c r="F16" s="8">
        <f t="shared" si="1"/>
        <v>2</v>
      </c>
      <c r="G16" s="10"/>
    </row>
    <row r="17" spans="1:7" ht="15">
      <c r="A17" s="8">
        <v>6530653102</v>
      </c>
      <c r="B17" s="8" t="s">
        <v>39</v>
      </c>
      <c r="C17" s="9">
        <v>183</v>
      </c>
      <c r="D17" s="10">
        <v>72471000</v>
      </c>
      <c r="E17" s="8">
        <v>183</v>
      </c>
      <c r="F17" s="8">
        <f>C17-E17</f>
        <v>0</v>
      </c>
      <c r="G17" s="10">
        <v>72471000</v>
      </c>
    </row>
    <row r="18" spans="1:7" ht="15">
      <c r="A18" s="8">
        <v>6530653202</v>
      </c>
      <c r="B18" s="8" t="s">
        <v>40</v>
      </c>
      <c r="C18" s="9">
        <v>16</v>
      </c>
      <c r="D18" s="10">
        <v>118189500</v>
      </c>
      <c r="E18" s="8">
        <v>16</v>
      </c>
      <c r="F18" s="8">
        <f t="shared" ref="F18" si="2">C18-E18</f>
        <v>0</v>
      </c>
      <c r="G18" s="10">
        <v>118189500</v>
      </c>
    </row>
    <row r="19" spans="1:7" ht="15">
      <c r="A19" s="8" t="s">
        <v>41</v>
      </c>
      <c r="B19" s="8" t="s">
        <v>42</v>
      </c>
      <c r="C19" s="9">
        <v>18</v>
      </c>
      <c r="D19" s="10"/>
      <c r="E19" s="8"/>
      <c r="F19" s="8"/>
      <c r="G19" s="10"/>
    </row>
  </sheetData>
  <autoFilter ref="A1:M15" xr:uid="{085529D6-CAEF-4898-AD71-13CD1642519A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331D-8CE7-4D2B-AD57-B7E2FFF3FFD0}">
  <sheetPr>
    <pageSetUpPr fitToPage="1"/>
  </sheetPr>
  <dimension ref="A1:AP102"/>
  <sheetViews>
    <sheetView rightToLeft="1" tabSelected="1" view="pageBreakPreview" topLeftCell="A13" zoomScale="70" zoomScaleNormal="100" zoomScaleSheetLayoutView="70" workbookViewId="0">
      <selection activeCell="I21" sqref="I21"/>
    </sheetView>
  </sheetViews>
  <sheetFormatPr defaultRowHeight="40.5" customHeight="1"/>
  <cols>
    <col min="1" max="1" width="8.1406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118" style="39" customWidth="1"/>
    <col min="6" max="6" width="1" style="1" customWidth="1"/>
    <col min="7" max="7" width="9" style="18" customWidth="1"/>
    <col min="8" max="8" width="1" style="1" customWidth="1"/>
    <col min="9" max="9" width="25.5703125" style="18" customWidth="1"/>
    <col min="10" max="10" width="1" style="1" customWidth="1"/>
    <col min="11" max="11" width="19" style="2" bestFit="1" customWidth="1"/>
    <col min="12" max="12" width="1" style="2" customWidth="1"/>
    <col min="13" max="13" width="22.140625" style="2" bestFit="1" customWidth="1"/>
    <col min="14" max="14" width="1" style="2" customWidth="1"/>
    <col min="15" max="15" width="27.28515625" style="2" bestFit="1" customWidth="1"/>
    <col min="16" max="16" width="1" style="2" customWidth="1"/>
    <col min="17" max="17" width="13.28515625" style="2" bestFit="1" customWidth="1"/>
    <col min="18" max="18" width="1" style="2" customWidth="1"/>
    <col min="19" max="19" width="13.28515625" style="2" bestFit="1" customWidth="1"/>
    <col min="20" max="20" width="1" style="2" customWidth="1"/>
    <col min="21" max="21" width="13.28515625" style="2" bestFit="1" customWidth="1"/>
    <col min="22" max="22" width="1" style="2" customWidth="1"/>
    <col min="23" max="23" width="13.140625" style="2" customWidth="1"/>
    <col min="24" max="24" width="1" style="2" customWidth="1"/>
    <col min="25" max="25" width="13.140625" style="2" customWidth="1"/>
    <col min="26" max="26" width="1" style="2" customWidth="1"/>
    <col min="27" max="27" width="13.140625" style="2" customWidth="1"/>
    <col min="28" max="28" width="1" style="2" customWidth="1"/>
    <col min="29" max="29" width="13.140625" style="2" customWidth="1"/>
    <col min="30" max="30" width="1" style="2" customWidth="1"/>
    <col min="31" max="31" width="22.140625" style="2" bestFit="1" customWidth="1"/>
    <col min="32" max="32" width="1" style="2" customWidth="1"/>
    <col min="33" max="33" width="27.28515625" style="2" bestFit="1" customWidth="1"/>
    <col min="34" max="34" width="1" style="2" customWidth="1"/>
    <col min="35" max="35" width="15.7109375" style="2" hidden="1" customWidth="1"/>
    <col min="36" max="36" width="1" style="2" hidden="1" customWidth="1"/>
    <col min="37" max="37" width="12.140625" style="2" hidden="1" customWidth="1"/>
    <col min="38" max="38" width="1" style="2" hidden="1" customWidth="1"/>
    <col min="39" max="39" width="13" style="2" hidden="1" customWidth="1"/>
    <col min="40" max="40" width="1" style="2" hidden="1" customWidth="1"/>
    <col min="41" max="41" width="15.42578125" style="2" hidden="1" customWidth="1"/>
    <col min="42" max="42" width="1" style="2" customWidth="1"/>
    <col min="43" max="43" width="22.7109375" style="1" bestFit="1" customWidth="1"/>
    <col min="44" max="44" width="26" style="1" bestFit="1" customWidth="1"/>
    <col min="45" max="45" width="22.7109375" style="1" bestFit="1" customWidth="1"/>
    <col min="46" max="46" width="26" style="1" bestFit="1" customWidth="1"/>
    <col min="47" max="47" width="22.7109375" style="1" bestFit="1" customWidth="1"/>
    <col min="48" max="48" width="26" style="1" bestFit="1" customWidth="1"/>
    <col min="49" max="49" width="22.7109375" style="1" bestFit="1" customWidth="1"/>
    <col min="50" max="50" width="26" style="1" bestFit="1" customWidth="1"/>
    <col min="51" max="51" width="22.7109375" style="1" bestFit="1" customWidth="1"/>
    <col min="52" max="52" width="26" style="1" bestFit="1" customWidth="1"/>
    <col min="53" max="53" width="22.7109375" style="1" bestFit="1" customWidth="1"/>
    <col min="54" max="54" width="26" style="1" bestFit="1" customWidth="1"/>
    <col min="55" max="55" width="22.7109375" style="1" bestFit="1" customWidth="1"/>
    <col min="56" max="56" width="26" style="1" bestFit="1" customWidth="1"/>
    <col min="57" max="57" width="22.7109375" style="1" bestFit="1" customWidth="1"/>
    <col min="58" max="58" width="26" style="1" bestFit="1" customWidth="1"/>
    <col min="59" max="59" width="22.7109375" style="1" bestFit="1" customWidth="1"/>
    <col min="60" max="60" width="26" style="1" bestFit="1" customWidth="1"/>
    <col min="61" max="61" width="22.7109375" style="1" bestFit="1" customWidth="1"/>
    <col min="62" max="62" width="26" style="1" bestFit="1" customWidth="1"/>
    <col min="63" max="63" width="22.7109375" style="1" bestFit="1" customWidth="1"/>
    <col min="64" max="64" width="26" style="1" bestFit="1" customWidth="1"/>
    <col min="65" max="65" width="22.7109375" style="1" bestFit="1" customWidth="1"/>
    <col min="66" max="66" width="26" style="1" bestFit="1" customWidth="1"/>
    <col min="67" max="67" width="22.7109375" style="1" bestFit="1" customWidth="1"/>
    <col min="68" max="68" width="26" style="1" bestFit="1" customWidth="1"/>
    <col min="69" max="69" width="22.7109375" style="1" bestFit="1" customWidth="1"/>
    <col min="70" max="70" width="26" style="1" bestFit="1" customWidth="1"/>
    <col min="71" max="71" width="9.140625" style="1"/>
    <col min="72" max="72" width="12.140625" style="1" bestFit="1" customWidth="1"/>
    <col min="73" max="73" width="11.140625" style="1" bestFit="1" customWidth="1"/>
    <col min="74" max="16384" width="9.140625" style="1"/>
  </cols>
  <sheetData>
    <row r="1" spans="1:42" ht="40.5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2" ht="40.5" customHeight="1">
      <c r="A2" s="21" t="s">
        <v>59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43" customFormat="1" ht="28.5" customHeight="1">
      <c r="A3" s="31" t="s">
        <v>2</v>
      </c>
      <c r="C3" s="31" t="s">
        <v>7</v>
      </c>
      <c r="E3" s="36" t="s">
        <v>8</v>
      </c>
      <c r="G3" s="31" t="s">
        <v>9</v>
      </c>
      <c r="I3" s="31" t="s">
        <v>10</v>
      </c>
      <c r="K3" s="44" t="s">
        <v>16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42" s="43" customFormat="1" ht="5.25" customHeight="1">
      <c r="A4" s="31"/>
      <c r="C4" s="31"/>
      <c r="E4" s="36"/>
      <c r="G4" s="31"/>
      <c r="I4" s="31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</row>
    <row r="5" spans="1:42" s="43" customFormat="1" ht="84">
      <c r="A5" s="31"/>
      <c r="C5" s="31"/>
      <c r="E5" s="36"/>
      <c r="G5" s="31"/>
      <c r="I5" s="31"/>
      <c r="K5" s="46" t="s">
        <v>19</v>
      </c>
      <c r="L5" s="45"/>
      <c r="M5" s="46" t="s">
        <v>56</v>
      </c>
      <c r="N5" s="45"/>
      <c r="O5" s="46" t="s">
        <v>56</v>
      </c>
      <c r="P5" s="45"/>
      <c r="Q5" s="46" t="s">
        <v>107</v>
      </c>
      <c r="R5" s="45"/>
      <c r="S5" s="46" t="s">
        <v>21</v>
      </c>
      <c r="T5" s="45"/>
      <c r="U5" s="46" t="s">
        <v>43</v>
      </c>
      <c r="V5" s="45"/>
      <c r="W5" s="46" t="s">
        <v>60</v>
      </c>
      <c r="X5" s="45"/>
      <c r="Y5" s="46" t="s">
        <v>108</v>
      </c>
      <c r="Z5" s="45"/>
      <c r="AA5" s="46" t="s">
        <v>97</v>
      </c>
      <c r="AB5" s="45"/>
      <c r="AC5" s="46" t="s">
        <v>44</v>
      </c>
      <c r="AD5" s="45"/>
      <c r="AE5" s="46" t="s">
        <v>11</v>
      </c>
      <c r="AF5" s="45"/>
      <c r="AG5" s="46" t="s">
        <v>12</v>
      </c>
      <c r="AH5" s="45"/>
      <c r="AI5" s="46" t="s">
        <v>3</v>
      </c>
      <c r="AJ5" s="45"/>
      <c r="AK5" s="46" t="s">
        <v>4</v>
      </c>
      <c r="AL5" s="45"/>
      <c r="AM5" s="46" t="s">
        <v>5</v>
      </c>
      <c r="AN5" s="45"/>
      <c r="AO5" s="46" t="s">
        <v>6</v>
      </c>
      <c r="AP5" s="45"/>
    </row>
    <row r="6" spans="1:42" s="26" customFormat="1" ht="33" customHeight="1">
      <c r="A6" s="26">
        <v>1</v>
      </c>
      <c r="C6" s="26">
        <v>6530864702</v>
      </c>
      <c r="E6" s="37" t="s">
        <v>24</v>
      </c>
      <c r="G6" s="32" t="s">
        <v>0</v>
      </c>
      <c r="I6" s="32" t="s">
        <v>45</v>
      </c>
      <c r="K6" s="29">
        <v>114</v>
      </c>
      <c r="L6" s="24"/>
      <c r="M6" s="24">
        <v>25056000</v>
      </c>
      <c r="N6" s="24"/>
      <c r="O6" s="24">
        <f>K6*M6</f>
        <v>2856384000</v>
      </c>
      <c r="P6" s="24"/>
      <c r="Q6" s="24">
        <v>0</v>
      </c>
      <c r="R6" s="24"/>
      <c r="S6" s="29">
        <v>114</v>
      </c>
      <c r="T6" s="24"/>
      <c r="U6" s="24">
        <v>0</v>
      </c>
      <c r="V6" s="24"/>
      <c r="W6" s="24">
        <v>0</v>
      </c>
      <c r="X6" s="24"/>
      <c r="Y6" s="24">
        <v>0</v>
      </c>
      <c r="Z6" s="24"/>
      <c r="AA6" s="24">
        <v>0</v>
      </c>
      <c r="AB6" s="24"/>
      <c r="AC6" s="24">
        <f>U6+W6+S6+AA6+Q6</f>
        <v>114</v>
      </c>
      <c r="AD6" s="24"/>
      <c r="AE6" s="24">
        <f>M6</f>
        <v>25056000</v>
      </c>
      <c r="AF6" s="24"/>
      <c r="AG6" s="24">
        <f>AE6*AC6</f>
        <v>2856384000</v>
      </c>
      <c r="AH6" s="24"/>
      <c r="AI6" s="25"/>
      <c r="AJ6" s="24"/>
      <c r="AK6" s="30"/>
      <c r="AL6" s="24"/>
      <c r="AM6" s="24"/>
      <c r="AN6" s="24"/>
      <c r="AO6" s="30"/>
      <c r="AP6" s="24"/>
    </row>
    <row r="7" spans="1:42" s="26" customFormat="1" ht="33" customHeight="1">
      <c r="A7" s="26">
        <v>2</v>
      </c>
      <c r="C7" s="26">
        <v>6530862502</v>
      </c>
      <c r="E7" s="37" t="s">
        <v>25</v>
      </c>
      <c r="G7" s="32"/>
      <c r="I7" s="32" t="s">
        <v>46</v>
      </c>
      <c r="K7" s="29">
        <v>8</v>
      </c>
      <c r="L7" s="24"/>
      <c r="M7" s="24">
        <v>2484720</v>
      </c>
      <c r="N7" s="24"/>
      <c r="O7" s="24">
        <f t="shared" ref="O7:O62" si="0">K7*M7</f>
        <v>19877760</v>
      </c>
      <c r="P7" s="24"/>
      <c r="Q7" s="24">
        <v>0</v>
      </c>
      <c r="R7" s="24"/>
      <c r="S7" s="29">
        <v>8</v>
      </c>
      <c r="T7" s="24"/>
      <c r="U7" s="24">
        <v>0</v>
      </c>
      <c r="V7" s="24"/>
      <c r="W7" s="24">
        <v>0</v>
      </c>
      <c r="X7" s="24"/>
      <c r="Y7" s="24">
        <v>0</v>
      </c>
      <c r="Z7" s="24"/>
      <c r="AA7" s="24">
        <v>0</v>
      </c>
      <c r="AB7" s="24"/>
      <c r="AC7" s="24">
        <f t="shared" ref="AC7:AC62" si="1">U7+W7+S7+AA7+Q7</f>
        <v>8</v>
      </c>
      <c r="AD7" s="24"/>
      <c r="AE7" s="24">
        <f t="shared" ref="AE7:AE62" si="2">M7</f>
        <v>2484720</v>
      </c>
      <c r="AF7" s="24"/>
      <c r="AG7" s="24">
        <f t="shared" ref="AG7:AG37" si="3">AE7*AC7</f>
        <v>19877760</v>
      </c>
      <c r="AH7" s="24"/>
      <c r="AI7" s="25"/>
      <c r="AJ7" s="24"/>
      <c r="AK7" s="24"/>
      <c r="AL7" s="24"/>
      <c r="AM7" s="24"/>
      <c r="AN7" s="24"/>
      <c r="AO7" s="24"/>
      <c r="AP7" s="24"/>
    </row>
    <row r="8" spans="1:42" s="26" customFormat="1" ht="33" customHeight="1">
      <c r="A8" s="26">
        <v>3</v>
      </c>
      <c r="C8" s="26">
        <v>6530862352</v>
      </c>
      <c r="E8" s="37" t="s">
        <v>26</v>
      </c>
      <c r="G8" s="32"/>
      <c r="I8" s="32" t="s">
        <v>47</v>
      </c>
      <c r="K8" s="29">
        <v>67</v>
      </c>
      <c r="L8" s="24"/>
      <c r="M8" s="24">
        <v>1491180</v>
      </c>
      <c r="N8" s="24"/>
      <c r="O8" s="24">
        <f t="shared" si="0"/>
        <v>99909060</v>
      </c>
      <c r="P8" s="24"/>
      <c r="Q8" s="24">
        <v>0</v>
      </c>
      <c r="R8" s="24"/>
      <c r="S8" s="29">
        <v>67</v>
      </c>
      <c r="T8" s="24"/>
      <c r="U8" s="24">
        <v>0</v>
      </c>
      <c r="V8" s="24"/>
      <c r="W8" s="24">
        <v>0</v>
      </c>
      <c r="X8" s="24"/>
      <c r="Y8" s="24">
        <v>0</v>
      </c>
      <c r="Z8" s="24"/>
      <c r="AA8" s="24">
        <v>0</v>
      </c>
      <c r="AB8" s="24"/>
      <c r="AC8" s="24">
        <f t="shared" si="1"/>
        <v>67</v>
      </c>
      <c r="AD8" s="24"/>
      <c r="AE8" s="24">
        <f t="shared" si="2"/>
        <v>1491180</v>
      </c>
      <c r="AF8" s="24"/>
      <c r="AG8" s="24">
        <f t="shared" si="3"/>
        <v>99909060</v>
      </c>
      <c r="AH8" s="24"/>
      <c r="AI8" s="25"/>
      <c r="AJ8" s="24"/>
      <c r="AK8" s="30"/>
      <c r="AL8" s="24"/>
      <c r="AM8" s="24"/>
      <c r="AN8" s="24"/>
      <c r="AO8" s="30"/>
      <c r="AP8" s="24"/>
    </row>
    <row r="9" spans="1:42" s="26" customFormat="1" ht="33" customHeight="1">
      <c r="A9" s="26">
        <v>4</v>
      </c>
      <c r="C9" s="26">
        <v>6530862252</v>
      </c>
      <c r="E9" s="37" t="s">
        <v>27</v>
      </c>
      <c r="G9" s="32"/>
      <c r="I9" s="32" t="s">
        <v>48</v>
      </c>
      <c r="K9" s="29">
        <v>65</v>
      </c>
      <c r="L9" s="24"/>
      <c r="M9" s="24">
        <v>1292820</v>
      </c>
      <c r="N9" s="24"/>
      <c r="O9" s="24">
        <f t="shared" si="0"/>
        <v>84033300</v>
      </c>
      <c r="P9" s="24"/>
      <c r="Q9" s="24">
        <v>0</v>
      </c>
      <c r="R9" s="24"/>
      <c r="S9" s="29">
        <v>65</v>
      </c>
      <c r="T9" s="24"/>
      <c r="U9" s="24">
        <v>0</v>
      </c>
      <c r="V9" s="24"/>
      <c r="W9" s="24">
        <v>0</v>
      </c>
      <c r="X9" s="24"/>
      <c r="Y9" s="24">
        <v>0</v>
      </c>
      <c r="Z9" s="24"/>
      <c r="AA9" s="24">
        <v>0</v>
      </c>
      <c r="AB9" s="24"/>
      <c r="AC9" s="24">
        <f t="shared" si="1"/>
        <v>65</v>
      </c>
      <c r="AD9" s="24"/>
      <c r="AE9" s="24">
        <f t="shared" si="2"/>
        <v>1292820</v>
      </c>
      <c r="AF9" s="24"/>
      <c r="AG9" s="24">
        <f t="shared" si="3"/>
        <v>84033300</v>
      </c>
      <c r="AH9" s="24"/>
      <c r="AI9" s="25"/>
      <c r="AJ9" s="24"/>
      <c r="AK9" s="24"/>
      <c r="AL9" s="24"/>
      <c r="AM9" s="24"/>
      <c r="AN9" s="24"/>
      <c r="AO9" s="24"/>
      <c r="AP9" s="24"/>
    </row>
    <row r="10" spans="1:42" s="26" customFormat="1" ht="33" customHeight="1">
      <c r="A10" s="26">
        <v>5</v>
      </c>
      <c r="C10" s="26">
        <v>6530862162</v>
      </c>
      <c r="E10" s="37" t="s">
        <v>28</v>
      </c>
      <c r="G10" s="32"/>
      <c r="I10" s="32" t="s">
        <v>49</v>
      </c>
      <c r="K10" s="29">
        <v>233</v>
      </c>
      <c r="L10" s="24"/>
      <c r="M10" s="24">
        <v>795180</v>
      </c>
      <c r="N10" s="24"/>
      <c r="O10" s="24">
        <f t="shared" si="0"/>
        <v>185276940</v>
      </c>
      <c r="P10" s="24"/>
      <c r="Q10" s="24">
        <v>0</v>
      </c>
      <c r="R10" s="24"/>
      <c r="S10" s="29">
        <v>233</v>
      </c>
      <c r="T10" s="24"/>
      <c r="U10" s="24">
        <v>0</v>
      </c>
      <c r="V10" s="24"/>
      <c r="W10" s="24">
        <v>0</v>
      </c>
      <c r="X10" s="24"/>
      <c r="Y10" s="24">
        <v>0</v>
      </c>
      <c r="Z10" s="24"/>
      <c r="AA10" s="24">
        <v>0</v>
      </c>
      <c r="AB10" s="24"/>
      <c r="AC10" s="24">
        <f t="shared" si="1"/>
        <v>233</v>
      </c>
      <c r="AD10" s="24"/>
      <c r="AE10" s="24">
        <f t="shared" si="2"/>
        <v>795180</v>
      </c>
      <c r="AF10" s="24"/>
      <c r="AG10" s="24">
        <f t="shared" si="3"/>
        <v>185276940</v>
      </c>
      <c r="AH10" s="24"/>
      <c r="AI10" s="25"/>
      <c r="AJ10" s="24"/>
      <c r="AK10" s="30"/>
      <c r="AL10" s="24"/>
      <c r="AM10" s="24"/>
      <c r="AN10" s="24"/>
      <c r="AO10" s="30"/>
      <c r="AP10" s="24"/>
    </row>
    <row r="11" spans="1:42" s="26" customFormat="1" ht="33" customHeight="1">
      <c r="A11" s="26">
        <v>6</v>
      </c>
      <c r="C11" s="26">
        <v>6530862102</v>
      </c>
      <c r="E11" s="37" t="s">
        <v>29</v>
      </c>
      <c r="G11" s="32"/>
      <c r="I11" s="32" t="s">
        <v>50</v>
      </c>
      <c r="K11" s="29">
        <v>268</v>
      </c>
      <c r="L11" s="24"/>
      <c r="M11" s="24">
        <v>696000</v>
      </c>
      <c r="N11" s="24"/>
      <c r="O11" s="24">
        <f t="shared" si="0"/>
        <v>186528000</v>
      </c>
      <c r="P11" s="24"/>
      <c r="Q11" s="24">
        <v>0</v>
      </c>
      <c r="R11" s="24"/>
      <c r="S11" s="29">
        <v>268</v>
      </c>
      <c r="T11" s="24"/>
      <c r="U11" s="24">
        <v>0</v>
      </c>
      <c r="V11" s="24"/>
      <c r="W11" s="24">
        <v>0</v>
      </c>
      <c r="X11" s="24"/>
      <c r="Y11" s="24">
        <v>0</v>
      </c>
      <c r="Z11" s="24"/>
      <c r="AA11" s="24">
        <v>0</v>
      </c>
      <c r="AB11" s="24"/>
      <c r="AC11" s="24">
        <f t="shared" si="1"/>
        <v>268</v>
      </c>
      <c r="AD11" s="24"/>
      <c r="AE11" s="24">
        <f t="shared" si="2"/>
        <v>696000</v>
      </c>
      <c r="AF11" s="24"/>
      <c r="AG11" s="24">
        <f t="shared" si="3"/>
        <v>186528000</v>
      </c>
      <c r="AH11" s="24"/>
      <c r="AI11" s="25"/>
      <c r="AJ11" s="24"/>
      <c r="AK11" s="24"/>
      <c r="AL11" s="24"/>
      <c r="AM11" s="24"/>
      <c r="AN11" s="24"/>
      <c r="AO11" s="24"/>
      <c r="AP11" s="24"/>
    </row>
    <row r="12" spans="1:42" s="26" customFormat="1" ht="33" customHeight="1">
      <c r="A12" s="26">
        <v>8</v>
      </c>
      <c r="C12" s="26">
        <v>6530866451</v>
      </c>
      <c r="E12" s="37" t="s">
        <v>31</v>
      </c>
      <c r="G12" s="32"/>
      <c r="I12" s="32"/>
      <c r="K12" s="24">
        <v>116</v>
      </c>
      <c r="L12" s="24"/>
      <c r="M12" s="24">
        <v>172303500</v>
      </c>
      <c r="N12" s="24"/>
      <c r="O12" s="24">
        <f t="shared" si="0"/>
        <v>19987206000</v>
      </c>
      <c r="P12" s="24"/>
      <c r="Q12" s="24">
        <v>0</v>
      </c>
      <c r="R12" s="24"/>
      <c r="S12" s="24">
        <v>0</v>
      </c>
      <c r="T12" s="24"/>
      <c r="U12" s="24">
        <v>0</v>
      </c>
      <c r="V12" s="24"/>
      <c r="W12" s="24">
        <v>0</v>
      </c>
      <c r="X12" s="24"/>
      <c r="Y12" s="24">
        <v>0</v>
      </c>
      <c r="Z12" s="24"/>
      <c r="AA12" s="24">
        <v>0</v>
      </c>
      <c r="AB12" s="24"/>
      <c r="AC12" s="24">
        <f t="shared" si="1"/>
        <v>0</v>
      </c>
      <c r="AD12" s="24"/>
      <c r="AE12" s="24">
        <f t="shared" si="2"/>
        <v>172303500</v>
      </c>
      <c r="AF12" s="24"/>
      <c r="AG12" s="24">
        <f t="shared" si="3"/>
        <v>0</v>
      </c>
      <c r="AH12" s="24"/>
      <c r="AI12" s="25"/>
      <c r="AJ12" s="24"/>
      <c r="AK12" s="24"/>
      <c r="AL12" s="24"/>
      <c r="AM12" s="24"/>
      <c r="AN12" s="24"/>
      <c r="AO12" s="24"/>
      <c r="AP12" s="24"/>
    </row>
    <row r="13" spans="1:42" s="26" customFormat="1" ht="33" customHeight="1">
      <c r="A13" s="26">
        <v>9</v>
      </c>
      <c r="C13" s="26">
        <v>6530866651</v>
      </c>
      <c r="E13" s="37" t="s">
        <v>32</v>
      </c>
      <c r="G13" s="32"/>
      <c r="I13" s="32"/>
      <c r="K13" s="24">
        <v>5</v>
      </c>
      <c r="L13" s="24"/>
      <c r="M13" s="24">
        <v>193009500</v>
      </c>
      <c r="N13" s="24"/>
      <c r="O13" s="24">
        <f t="shared" si="0"/>
        <v>965047500</v>
      </c>
      <c r="P13" s="24"/>
      <c r="Q13" s="24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24">
        <v>0</v>
      </c>
      <c r="Z13" s="24"/>
      <c r="AA13" s="24">
        <v>0</v>
      </c>
      <c r="AB13" s="24"/>
      <c r="AC13" s="24">
        <f t="shared" si="1"/>
        <v>0</v>
      </c>
      <c r="AD13" s="24"/>
      <c r="AE13" s="24">
        <f t="shared" si="2"/>
        <v>193009500</v>
      </c>
      <c r="AF13" s="24"/>
      <c r="AG13" s="24">
        <f t="shared" si="3"/>
        <v>0</v>
      </c>
      <c r="AH13" s="24"/>
      <c r="AI13" s="25"/>
      <c r="AJ13" s="24"/>
      <c r="AK13" s="30"/>
      <c r="AL13" s="24"/>
      <c r="AM13" s="24"/>
      <c r="AN13" s="24"/>
      <c r="AO13" s="30"/>
      <c r="AP13" s="24"/>
    </row>
    <row r="14" spans="1:42" s="26" customFormat="1" ht="33" customHeight="1">
      <c r="A14" s="26">
        <v>11</v>
      </c>
      <c r="C14" s="26">
        <v>6843410106</v>
      </c>
      <c r="E14" s="37" t="s">
        <v>34</v>
      </c>
      <c r="G14" s="32"/>
      <c r="I14" s="32" t="s">
        <v>45</v>
      </c>
      <c r="K14" s="29">
        <v>513</v>
      </c>
      <c r="L14" s="24"/>
      <c r="M14" s="24">
        <v>2544750</v>
      </c>
      <c r="N14" s="24"/>
      <c r="O14" s="24">
        <f t="shared" si="0"/>
        <v>1305456750</v>
      </c>
      <c r="P14" s="24"/>
      <c r="Q14" s="24">
        <v>0</v>
      </c>
      <c r="R14" s="24"/>
      <c r="S14" s="29">
        <v>494</v>
      </c>
      <c r="T14" s="24"/>
      <c r="U14" s="24">
        <v>0</v>
      </c>
      <c r="V14" s="24"/>
      <c r="W14" s="24">
        <v>0</v>
      </c>
      <c r="X14" s="24"/>
      <c r="Y14" s="24">
        <v>0</v>
      </c>
      <c r="Z14" s="24"/>
      <c r="AA14" s="24">
        <v>0</v>
      </c>
      <c r="AB14" s="24"/>
      <c r="AC14" s="24">
        <f t="shared" si="1"/>
        <v>494</v>
      </c>
      <c r="AD14" s="24"/>
      <c r="AE14" s="24">
        <f t="shared" si="2"/>
        <v>2544750</v>
      </c>
      <c r="AF14" s="24"/>
      <c r="AG14" s="24">
        <f t="shared" si="3"/>
        <v>1257106500</v>
      </c>
      <c r="AH14" s="24"/>
      <c r="AI14" s="25"/>
      <c r="AJ14" s="24"/>
      <c r="AK14" s="30"/>
      <c r="AL14" s="24"/>
      <c r="AM14" s="24"/>
      <c r="AN14" s="24"/>
      <c r="AO14" s="30"/>
      <c r="AP14" s="24"/>
    </row>
    <row r="15" spans="1:42" s="26" customFormat="1" ht="33" customHeight="1">
      <c r="A15" s="26">
        <v>12</v>
      </c>
      <c r="C15" s="26">
        <v>6530652102</v>
      </c>
      <c r="E15" s="37" t="s">
        <v>35</v>
      </c>
      <c r="G15" s="32"/>
      <c r="I15" s="32"/>
      <c r="K15" s="24">
        <v>300</v>
      </c>
      <c r="L15" s="24"/>
      <c r="M15" s="24">
        <v>31842000</v>
      </c>
      <c r="N15" s="24"/>
      <c r="O15" s="24">
        <f t="shared" si="0"/>
        <v>9552600000</v>
      </c>
      <c r="P15" s="24"/>
      <c r="Q15" s="24">
        <v>0</v>
      </c>
      <c r="R15" s="24"/>
      <c r="S15" s="24">
        <v>0</v>
      </c>
      <c r="T15" s="24"/>
      <c r="U15" s="24">
        <v>300</v>
      </c>
      <c r="V15" s="24"/>
      <c r="W15" s="24">
        <v>0</v>
      </c>
      <c r="X15" s="24"/>
      <c r="Y15" s="24">
        <v>0</v>
      </c>
      <c r="Z15" s="24"/>
      <c r="AA15" s="24">
        <v>0</v>
      </c>
      <c r="AB15" s="24"/>
      <c r="AC15" s="24">
        <f t="shared" si="1"/>
        <v>300</v>
      </c>
      <c r="AD15" s="24"/>
      <c r="AE15" s="24">
        <f t="shared" si="2"/>
        <v>31842000</v>
      </c>
      <c r="AF15" s="24"/>
      <c r="AG15" s="24">
        <f t="shared" si="3"/>
        <v>9552600000</v>
      </c>
      <c r="AH15" s="24"/>
      <c r="AI15" s="25"/>
      <c r="AJ15" s="24"/>
      <c r="AK15" s="24"/>
      <c r="AL15" s="24"/>
      <c r="AM15" s="24"/>
      <c r="AN15" s="24"/>
      <c r="AO15" s="24"/>
      <c r="AP15" s="24"/>
    </row>
    <row r="16" spans="1:42" s="26" customFormat="1" ht="33" customHeight="1">
      <c r="A16" s="26">
        <v>13</v>
      </c>
      <c r="C16" s="26">
        <v>6530603202</v>
      </c>
      <c r="E16" s="37" t="s">
        <v>36</v>
      </c>
      <c r="G16" s="32"/>
      <c r="I16" s="32"/>
      <c r="K16" s="24">
        <v>2</v>
      </c>
      <c r="L16" s="24"/>
      <c r="M16" s="24">
        <v>62566050</v>
      </c>
      <c r="N16" s="24"/>
      <c r="O16" s="24">
        <f t="shared" si="0"/>
        <v>125132100</v>
      </c>
      <c r="P16" s="24"/>
      <c r="Q16" s="24">
        <v>0</v>
      </c>
      <c r="R16" s="24"/>
      <c r="S16" s="24">
        <v>0</v>
      </c>
      <c r="T16" s="24"/>
      <c r="U16" s="24">
        <v>2</v>
      </c>
      <c r="V16" s="24"/>
      <c r="W16" s="24">
        <v>0</v>
      </c>
      <c r="X16" s="24"/>
      <c r="Y16" s="24">
        <v>0</v>
      </c>
      <c r="Z16" s="24"/>
      <c r="AA16" s="24">
        <v>0</v>
      </c>
      <c r="AB16" s="24"/>
      <c r="AC16" s="24">
        <f t="shared" si="1"/>
        <v>2</v>
      </c>
      <c r="AD16" s="24"/>
      <c r="AE16" s="24">
        <f t="shared" si="2"/>
        <v>62566050</v>
      </c>
      <c r="AF16" s="24"/>
      <c r="AG16" s="24">
        <f t="shared" si="3"/>
        <v>125132100</v>
      </c>
      <c r="AH16" s="24"/>
      <c r="AI16" s="25"/>
      <c r="AJ16" s="24"/>
      <c r="AK16" s="30"/>
      <c r="AL16" s="24"/>
      <c r="AM16" s="24"/>
      <c r="AN16" s="24"/>
      <c r="AO16" s="30"/>
      <c r="AP16" s="24"/>
    </row>
    <row r="17" spans="1:42" s="26" customFormat="1" ht="33" customHeight="1">
      <c r="A17" s="26">
        <v>14</v>
      </c>
      <c r="C17" s="26">
        <v>6530604202</v>
      </c>
      <c r="E17" s="37" t="s">
        <v>37</v>
      </c>
      <c r="G17" s="32"/>
      <c r="I17" s="32"/>
      <c r="K17" s="24">
        <v>2</v>
      </c>
      <c r="L17" s="24"/>
      <c r="M17" s="24">
        <v>64554001</v>
      </c>
      <c r="N17" s="24"/>
      <c r="O17" s="24">
        <f t="shared" si="0"/>
        <v>129108002</v>
      </c>
      <c r="P17" s="24"/>
      <c r="Q17" s="24">
        <v>0</v>
      </c>
      <c r="R17" s="24"/>
      <c r="S17" s="24">
        <v>0</v>
      </c>
      <c r="T17" s="24"/>
      <c r="U17" s="24">
        <v>2</v>
      </c>
      <c r="V17" s="24"/>
      <c r="W17" s="24">
        <v>0</v>
      </c>
      <c r="X17" s="24"/>
      <c r="Y17" s="24">
        <v>0</v>
      </c>
      <c r="Z17" s="24"/>
      <c r="AA17" s="24">
        <v>0</v>
      </c>
      <c r="AB17" s="24"/>
      <c r="AC17" s="24">
        <f t="shared" si="1"/>
        <v>2</v>
      </c>
      <c r="AD17" s="24"/>
      <c r="AE17" s="24">
        <f t="shared" si="2"/>
        <v>64554001</v>
      </c>
      <c r="AF17" s="24"/>
      <c r="AG17" s="24">
        <f t="shared" si="3"/>
        <v>129108002</v>
      </c>
      <c r="AH17" s="24"/>
      <c r="AI17" s="25"/>
      <c r="AJ17" s="24"/>
      <c r="AK17" s="24"/>
      <c r="AL17" s="24"/>
      <c r="AM17" s="24"/>
      <c r="AN17" s="24"/>
      <c r="AO17" s="24"/>
      <c r="AP17" s="24"/>
    </row>
    <row r="18" spans="1:42" s="26" customFormat="1" ht="33" customHeight="1">
      <c r="A18" s="26">
        <v>15</v>
      </c>
      <c r="C18" s="26">
        <v>6530601102</v>
      </c>
      <c r="E18" s="37" t="s">
        <v>38</v>
      </c>
      <c r="G18" s="32"/>
      <c r="I18" s="32"/>
      <c r="K18" s="24">
        <v>2</v>
      </c>
      <c r="L18" s="24"/>
      <c r="M18" s="24">
        <v>57159000</v>
      </c>
      <c r="N18" s="24"/>
      <c r="O18" s="24">
        <f t="shared" si="0"/>
        <v>114318000</v>
      </c>
      <c r="P18" s="24"/>
      <c r="Q18" s="24">
        <v>0</v>
      </c>
      <c r="R18" s="24"/>
      <c r="S18" s="24">
        <v>0</v>
      </c>
      <c r="T18" s="24"/>
      <c r="U18" s="24">
        <v>2</v>
      </c>
      <c r="V18" s="24"/>
      <c r="W18" s="24">
        <v>0</v>
      </c>
      <c r="X18" s="24"/>
      <c r="Y18" s="24">
        <v>0</v>
      </c>
      <c r="Z18" s="24"/>
      <c r="AA18" s="24">
        <v>0</v>
      </c>
      <c r="AB18" s="24"/>
      <c r="AC18" s="24">
        <f t="shared" si="1"/>
        <v>2</v>
      </c>
      <c r="AD18" s="24"/>
      <c r="AE18" s="24">
        <f t="shared" si="2"/>
        <v>57159000</v>
      </c>
      <c r="AF18" s="24"/>
      <c r="AG18" s="24">
        <f t="shared" si="3"/>
        <v>114318000</v>
      </c>
      <c r="AH18" s="24"/>
      <c r="AI18" s="25"/>
      <c r="AJ18" s="24"/>
      <c r="AK18" s="30"/>
      <c r="AL18" s="24"/>
      <c r="AM18" s="24"/>
      <c r="AN18" s="24"/>
      <c r="AO18" s="30"/>
      <c r="AP18" s="24"/>
    </row>
    <row r="19" spans="1:42" s="26" customFormat="1" ht="33" customHeight="1">
      <c r="A19" s="26">
        <v>16</v>
      </c>
      <c r="C19" s="26">
        <v>6530653102</v>
      </c>
      <c r="E19" s="37" t="s">
        <v>39</v>
      </c>
      <c r="G19" s="32"/>
      <c r="I19" s="32" t="s">
        <v>45</v>
      </c>
      <c r="K19" s="29">
        <v>183</v>
      </c>
      <c r="L19" s="24"/>
      <c r="M19" s="24">
        <v>77647500</v>
      </c>
      <c r="N19" s="24"/>
      <c r="O19" s="24">
        <f t="shared" si="0"/>
        <v>14209492500</v>
      </c>
      <c r="P19" s="24"/>
      <c r="Q19" s="24">
        <v>0</v>
      </c>
      <c r="R19" s="24"/>
      <c r="S19" s="29">
        <v>183</v>
      </c>
      <c r="T19" s="24"/>
      <c r="U19" s="24">
        <v>0</v>
      </c>
      <c r="V19" s="24"/>
      <c r="W19" s="24">
        <v>0</v>
      </c>
      <c r="X19" s="24"/>
      <c r="Y19" s="24">
        <v>0</v>
      </c>
      <c r="Z19" s="24"/>
      <c r="AA19" s="24">
        <v>0</v>
      </c>
      <c r="AB19" s="24"/>
      <c r="AC19" s="24">
        <f t="shared" si="1"/>
        <v>183</v>
      </c>
      <c r="AD19" s="24"/>
      <c r="AE19" s="24">
        <f t="shared" si="2"/>
        <v>77647500</v>
      </c>
      <c r="AF19" s="24"/>
      <c r="AG19" s="24">
        <f t="shared" si="3"/>
        <v>14209492500</v>
      </c>
      <c r="AH19" s="24"/>
      <c r="AI19" s="25"/>
      <c r="AJ19" s="24"/>
      <c r="AK19" s="24"/>
      <c r="AL19" s="24"/>
      <c r="AM19" s="24"/>
      <c r="AN19" s="24"/>
      <c r="AO19" s="24"/>
      <c r="AP19" s="24"/>
    </row>
    <row r="20" spans="1:42" s="26" customFormat="1" ht="33" customHeight="1">
      <c r="A20" s="26">
        <v>17</v>
      </c>
      <c r="C20" s="26">
        <v>6530653202</v>
      </c>
      <c r="E20" s="37" t="s">
        <v>40</v>
      </c>
      <c r="G20" s="32"/>
      <c r="I20" s="32" t="s">
        <v>45</v>
      </c>
      <c r="K20" s="29">
        <v>16</v>
      </c>
      <c r="L20" s="24"/>
      <c r="M20" s="24">
        <v>136372500</v>
      </c>
      <c r="N20" s="24"/>
      <c r="O20" s="24">
        <f t="shared" si="0"/>
        <v>2181960000</v>
      </c>
      <c r="P20" s="24"/>
      <c r="Q20" s="24">
        <v>0</v>
      </c>
      <c r="R20" s="24"/>
      <c r="S20" s="29">
        <v>16</v>
      </c>
      <c r="T20" s="24"/>
      <c r="U20" s="24">
        <v>0</v>
      </c>
      <c r="V20" s="24"/>
      <c r="W20" s="24">
        <v>0</v>
      </c>
      <c r="X20" s="24"/>
      <c r="Y20" s="24">
        <v>0</v>
      </c>
      <c r="Z20" s="24"/>
      <c r="AA20" s="24">
        <v>0</v>
      </c>
      <c r="AB20" s="24"/>
      <c r="AC20" s="24">
        <f t="shared" si="1"/>
        <v>16</v>
      </c>
      <c r="AD20" s="24"/>
      <c r="AE20" s="24">
        <f t="shared" si="2"/>
        <v>136372500</v>
      </c>
      <c r="AF20" s="24"/>
      <c r="AG20" s="24">
        <f t="shared" si="3"/>
        <v>2181960000</v>
      </c>
      <c r="AH20" s="24"/>
      <c r="AI20" s="25"/>
      <c r="AJ20" s="24"/>
      <c r="AK20" s="30"/>
      <c r="AL20" s="24"/>
      <c r="AM20" s="24"/>
      <c r="AN20" s="24"/>
      <c r="AO20" s="30"/>
      <c r="AP20" s="24"/>
    </row>
    <row r="21" spans="1:42" s="22" customFormat="1" ht="33" customHeight="1">
      <c r="E21" s="38" t="s">
        <v>98</v>
      </c>
      <c r="G21" s="33" t="s">
        <v>105</v>
      </c>
      <c r="I21" s="33"/>
      <c r="K21" s="23">
        <v>400</v>
      </c>
      <c r="L21" s="24"/>
      <c r="M21" s="24">
        <v>8550000</v>
      </c>
      <c r="N21" s="24"/>
      <c r="O21" s="24">
        <f t="shared" si="0"/>
        <v>3420000000</v>
      </c>
      <c r="P21" s="24"/>
      <c r="Q21" s="23">
        <v>400</v>
      </c>
      <c r="R21" s="24"/>
      <c r="S21" s="24">
        <v>0</v>
      </c>
      <c r="T21" s="24"/>
      <c r="U21" s="24">
        <v>0</v>
      </c>
      <c r="V21" s="24"/>
      <c r="W21" s="24">
        <v>0</v>
      </c>
      <c r="X21" s="24"/>
      <c r="Y21" s="24">
        <v>0</v>
      </c>
      <c r="Z21" s="24"/>
      <c r="AA21" s="24">
        <v>0</v>
      </c>
      <c r="AB21" s="24"/>
      <c r="AC21" s="24">
        <f t="shared" si="1"/>
        <v>400</v>
      </c>
      <c r="AD21" s="24"/>
      <c r="AE21" s="24">
        <f t="shared" si="2"/>
        <v>8550000</v>
      </c>
      <c r="AF21" s="24"/>
      <c r="AG21" s="24">
        <f t="shared" si="3"/>
        <v>3420000000</v>
      </c>
      <c r="AH21" s="24"/>
      <c r="AI21" s="25"/>
      <c r="AJ21" s="24"/>
      <c r="AK21" s="24"/>
      <c r="AL21" s="24"/>
      <c r="AM21" s="24"/>
      <c r="AN21" s="24"/>
      <c r="AO21" s="24"/>
      <c r="AP21" s="24"/>
    </row>
    <row r="22" spans="1:42" s="22" customFormat="1" ht="33" customHeight="1">
      <c r="E22" s="38" t="s">
        <v>99</v>
      </c>
      <c r="G22" s="33" t="s">
        <v>106</v>
      </c>
      <c r="I22" s="33"/>
      <c r="K22" s="23">
        <v>150</v>
      </c>
      <c r="L22" s="24"/>
      <c r="M22" s="24">
        <v>5950000</v>
      </c>
      <c r="N22" s="24"/>
      <c r="O22" s="24">
        <f t="shared" si="0"/>
        <v>892500000</v>
      </c>
      <c r="P22" s="24"/>
      <c r="Q22" s="23">
        <v>150</v>
      </c>
      <c r="R22" s="24"/>
      <c r="S22" s="24">
        <v>0</v>
      </c>
      <c r="T22" s="24"/>
      <c r="U22" s="24">
        <v>0</v>
      </c>
      <c r="V22" s="24"/>
      <c r="W22" s="24">
        <v>0</v>
      </c>
      <c r="X22" s="24"/>
      <c r="Y22" s="24">
        <v>0</v>
      </c>
      <c r="Z22" s="24"/>
      <c r="AA22" s="24">
        <v>0</v>
      </c>
      <c r="AB22" s="24"/>
      <c r="AC22" s="24">
        <f t="shared" si="1"/>
        <v>150</v>
      </c>
      <c r="AD22" s="24"/>
      <c r="AE22" s="24">
        <f t="shared" si="2"/>
        <v>5950000</v>
      </c>
      <c r="AF22" s="24"/>
      <c r="AG22" s="24">
        <f t="shared" si="3"/>
        <v>892500000</v>
      </c>
      <c r="AH22" s="24"/>
      <c r="AI22" s="25"/>
      <c r="AJ22" s="24"/>
      <c r="AK22" s="24"/>
      <c r="AL22" s="24"/>
      <c r="AM22" s="24"/>
      <c r="AN22" s="24"/>
      <c r="AO22" s="24"/>
      <c r="AP22" s="24"/>
    </row>
    <row r="23" spans="1:42" s="22" customFormat="1" ht="33" customHeight="1">
      <c r="E23" s="38" t="s">
        <v>100</v>
      </c>
      <c r="G23" s="33" t="s">
        <v>106</v>
      </c>
      <c r="I23" s="33"/>
      <c r="K23" s="23">
        <v>85</v>
      </c>
      <c r="L23" s="24"/>
      <c r="M23" s="24">
        <v>4950000</v>
      </c>
      <c r="N23" s="24"/>
      <c r="O23" s="24">
        <f t="shared" si="0"/>
        <v>420750000</v>
      </c>
      <c r="P23" s="24"/>
      <c r="Q23" s="23">
        <v>85</v>
      </c>
      <c r="R23" s="24"/>
      <c r="S23" s="24">
        <v>0</v>
      </c>
      <c r="T23" s="24"/>
      <c r="U23" s="24">
        <v>0</v>
      </c>
      <c r="V23" s="24"/>
      <c r="W23" s="24">
        <v>0</v>
      </c>
      <c r="X23" s="24"/>
      <c r="Y23" s="24">
        <v>0</v>
      </c>
      <c r="Z23" s="24"/>
      <c r="AA23" s="24">
        <v>0</v>
      </c>
      <c r="AB23" s="24"/>
      <c r="AC23" s="24">
        <f t="shared" si="1"/>
        <v>85</v>
      </c>
      <c r="AD23" s="24"/>
      <c r="AE23" s="24">
        <f t="shared" si="2"/>
        <v>4950000</v>
      </c>
      <c r="AF23" s="24"/>
      <c r="AG23" s="24">
        <f t="shared" si="3"/>
        <v>420750000</v>
      </c>
      <c r="AH23" s="24"/>
      <c r="AI23" s="25"/>
      <c r="AJ23" s="24"/>
      <c r="AK23" s="24"/>
      <c r="AL23" s="24"/>
      <c r="AM23" s="24"/>
      <c r="AN23" s="24"/>
      <c r="AO23" s="24"/>
      <c r="AP23" s="24"/>
    </row>
    <row r="24" spans="1:42" s="22" customFormat="1" ht="33" customHeight="1">
      <c r="E24" s="38" t="s">
        <v>101</v>
      </c>
      <c r="G24" s="33" t="s">
        <v>106</v>
      </c>
      <c r="I24" s="33"/>
      <c r="K24" s="23">
        <v>50</v>
      </c>
      <c r="L24" s="24"/>
      <c r="M24" s="24">
        <v>6000000</v>
      </c>
      <c r="N24" s="24"/>
      <c r="O24" s="24">
        <f t="shared" si="0"/>
        <v>300000000</v>
      </c>
      <c r="P24" s="24"/>
      <c r="Q24" s="23">
        <v>50</v>
      </c>
      <c r="R24" s="24"/>
      <c r="S24" s="24">
        <v>0</v>
      </c>
      <c r="T24" s="24"/>
      <c r="U24" s="24">
        <v>0</v>
      </c>
      <c r="V24" s="24"/>
      <c r="W24" s="24">
        <v>0</v>
      </c>
      <c r="X24" s="24"/>
      <c r="Y24" s="24">
        <v>0</v>
      </c>
      <c r="Z24" s="24"/>
      <c r="AA24" s="24">
        <v>0</v>
      </c>
      <c r="AB24" s="24"/>
      <c r="AC24" s="24">
        <f t="shared" si="1"/>
        <v>50</v>
      </c>
      <c r="AD24" s="24"/>
      <c r="AE24" s="24">
        <f t="shared" si="2"/>
        <v>6000000</v>
      </c>
      <c r="AF24" s="24"/>
      <c r="AG24" s="24">
        <f t="shared" si="3"/>
        <v>300000000</v>
      </c>
      <c r="AH24" s="24"/>
      <c r="AI24" s="25"/>
      <c r="AJ24" s="24"/>
      <c r="AK24" s="24"/>
      <c r="AL24" s="24"/>
      <c r="AM24" s="24"/>
      <c r="AN24" s="24"/>
      <c r="AO24" s="24"/>
      <c r="AP24" s="24"/>
    </row>
    <row r="25" spans="1:42" s="22" customFormat="1" ht="33" customHeight="1">
      <c r="E25" s="38" t="s">
        <v>102</v>
      </c>
      <c r="G25" s="33" t="s">
        <v>106</v>
      </c>
      <c r="I25" s="33"/>
      <c r="K25" s="23">
        <v>5</v>
      </c>
      <c r="L25" s="24"/>
      <c r="M25" s="24">
        <v>34600000</v>
      </c>
      <c r="N25" s="24"/>
      <c r="O25" s="24">
        <f t="shared" si="0"/>
        <v>173000000</v>
      </c>
      <c r="P25" s="24"/>
      <c r="Q25" s="23">
        <v>5</v>
      </c>
      <c r="R25" s="24"/>
      <c r="S25" s="24">
        <v>0</v>
      </c>
      <c r="T25" s="24"/>
      <c r="U25" s="24">
        <v>0</v>
      </c>
      <c r="V25" s="24"/>
      <c r="W25" s="24">
        <v>0</v>
      </c>
      <c r="X25" s="24"/>
      <c r="Y25" s="24">
        <v>0</v>
      </c>
      <c r="Z25" s="24"/>
      <c r="AA25" s="24">
        <v>0</v>
      </c>
      <c r="AB25" s="24"/>
      <c r="AC25" s="24">
        <f t="shared" si="1"/>
        <v>5</v>
      </c>
      <c r="AD25" s="24"/>
      <c r="AE25" s="24">
        <f t="shared" si="2"/>
        <v>34600000</v>
      </c>
      <c r="AF25" s="24"/>
      <c r="AG25" s="24">
        <f t="shared" si="3"/>
        <v>173000000</v>
      </c>
      <c r="AH25" s="24"/>
      <c r="AI25" s="25"/>
      <c r="AJ25" s="24"/>
      <c r="AK25" s="24"/>
      <c r="AL25" s="24"/>
      <c r="AM25" s="24"/>
      <c r="AN25" s="24"/>
      <c r="AO25" s="24"/>
      <c r="AP25" s="24"/>
    </row>
    <row r="26" spans="1:42" s="22" customFormat="1" ht="33" customHeight="1">
      <c r="E26" s="38" t="s">
        <v>103</v>
      </c>
      <c r="G26" s="33" t="s">
        <v>106</v>
      </c>
      <c r="I26" s="33"/>
      <c r="K26" s="23">
        <v>5</v>
      </c>
      <c r="L26" s="24"/>
      <c r="M26" s="24">
        <v>34627500</v>
      </c>
      <c r="N26" s="24"/>
      <c r="O26" s="24">
        <f t="shared" si="0"/>
        <v>173137500</v>
      </c>
      <c r="P26" s="24"/>
      <c r="Q26" s="23">
        <v>5</v>
      </c>
      <c r="R26" s="24"/>
      <c r="S26" s="24">
        <v>0</v>
      </c>
      <c r="T26" s="24"/>
      <c r="U26" s="24">
        <v>0</v>
      </c>
      <c r="V26" s="24"/>
      <c r="W26" s="24">
        <v>0</v>
      </c>
      <c r="X26" s="24"/>
      <c r="Y26" s="24">
        <v>0</v>
      </c>
      <c r="Z26" s="24"/>
      <c r="AA26" s="24">
        <v>0</v>
      </c>
      <c r="AB26" s="24"/>
      <c r="AC26" s="24">
        <f t="shared" si="1"/>
        <v>5</v>
      </c>
      <c r="AD26" s="24"/>
      <c r="AE26" s="24">
        <f t="shared" si="2"/>
        <v>34627500</v>
      </c>
      <c r="AF26" s="24"/>
      <c r="AG26" s="24">
        <f t="shared" si="3"/>
        <v>173137500</v>
      </c>
      <c r="AH26" s="24"/>
      <c r="AI26" s="25"/>
      <c r="AJ26" s="24"/>
      <c r="AK26" s="24"/>
      <c r="AL26" s="24"/>
      <c r="AM26" s="24"/>
      <c r="AN26" s="24"/>
      <c r="AO26" s="24"/>
      <c r="AP26" s="24"/>
    </row>
    <row r="27" spans="1:42" s="22" customFormat="1" ht="33" customHeight="1">
      <c r="E27" s="38" t="s">
        <v>104</v>
      </c>
      <c r="G27" s="33" t="s">
        <v>106</v>
      </c>
      <c r="I27" s="33"/>
      <c r="K27" s="23">
        <v>5</v>
      </c>
      <c r="L27" s="24"/>
      <c r="M27" s="24">
        <v>35910000</v>
      </c>
      <c r="N27" s="24"/>
      <c r="O27" s="24">
        <f t="shared" si="0"/>
        <v>179550000</v>
      </c>
      <c r="P27" s="24"/>
      <c r="Q27" s="23">
        <v>5</v>
      </c>
      <c r="R27" s="24"/>
      <c r="S27" s="24">
        <v>0</v>
      </c>
      <c r="T27" s="24"/>
      <c r="U27" s="24">
        <v>0</v>
      </c>
      <c r="V27" s="24"/>
      <c r="W27" s="24">
        <v>0</v>
      </c>
      <c r="X27" s="24"/>
      <c r="Y27" s="24">
        <v>0</v>
      </c>
      <c r="Z27" s="24"/>
      <c r="AA27" s="24">
        <v>0</v>
      </c>
      <c r="AB27" s="24"/>
      <c r="AC27" s="24">
        <f t="shared" si="1"/>
        <v>5</v>
      </c>
      <c r="AD27" s="24"/>
      <c r="AE27" s="24">
        <f t="shared" si="2"/>
        <v>35910000</v>
      </c>
      <c r="AF27" s="24"/>
      <c r="AG27" s="24">
        <f t="shared" si="3"/>
        <v>179550000</v>
      </c>
      <c r="AH27" s="24"/>
      <c r="AI27" s="25"/>
      <c r="AJ27" s="24"/>
      <c r="AK27" s="24"/>
      <c r="AL27" s="24"/>
      <c r="AM27" s="24"/>
      <c r="AN27" s="24"/>
      <c r="AO27" s="24"/>
      <c r="AP27" s="24"/>
    </row>
    <row r="28" spans="1:42" s="26" customFormat="1" ht="33" customHeight="1">
      <c r="C28" s="26">
        <v>6530863052</v>
      </c>
      <c r="E28" s="37" t="s">
        <v>85</v>
      </c>
      <c r="G28" s="32" t="s">
        <v>86</v>
      </c>
      <c r="I28" s="32"/>
      <c r="K28" s="27">
        <v>140</v>
      </c>
      <c r="L28" s="24"/>
      <c r="M28" s="24">
        <v>480000</v>
      </c>
      <c r="N28" s="24"/>
      <c r="O28" s="24">
        <f t="shared" si="0"/>
        <v>67200000</v>
      </c>
      <c r="P28" s="24"/>
      <c r="Q28" s="24">
        <v>0</v>
      </c>
      <c r="R28" s="24"/>
      <c r="S28" s="24">
        <v>0</v>
      </c>
      <c r="T28" s="24"/>
      <c r="U28" s="24">
        <v>0</v>
      </c>
      <c r="V28" s="24"/>
      <c r="W28" s="24">
        <v>0</v>
      </c>
      <c r="X28" s="24"/>
      <c r="Y28" s="27">
        <v>140</v>
      </c>
      <c r="Z28" s="24"/>
      <c r="AA28" s="27">
        <v>140</v>
      </c>
      <c r="AB28" s="24"/>
      <c r="AC28" s="24">
        <f t="shared" si="1"/>
        <v>140</v>
      </c>
      <c r="AD28" s="24"/>
      <c r="AE28" s="24">
        <f t="shared" si="2"/>
        <v>480000</v>
      </c>
      <c r="AF28" s="24"/>
      <c r="AG28" s="24">
        <f t="shared" si="3"/>
        <v>67200000</v>
      </c>
      <c r="AH28" s="24"/>
      <c r="AI28" s="25"/>
      <c r="AJ28" s="24"/>
      <c r="AK28" s="24"/>
      <c r="AL28" s="24"/>
      <c r="AM28" s="24"/>
      <c r="AN28" s="24"/>
      <c r="AO28" s="24"/>
      <c r="AP28" s="24"/>
    </row>
    <row r="29" spans="1:42" s="26" customFormat="1" ht="33" customHeight="1">
      <c r="C29" s="26">
        <v>6530863102</v>
      </c>
      <c r="E29" s="37" t="s">
        <v>87</v>
      </c>
      <c r="G29" s="32" t="s">
        <v>88</v>
      </c>
      <c r="I29" s="32"/>
      <c r="K29" s="27">
        <v>4</v>
      </c>
      <c r="L29" s="24"/>
      <c r="M29" s="24">
        <v>7000000</v>
      </c>
      <c r="N29" s="24"/>
      <c r="O29" s="24">
        <f t="shared" si="0"/>
        <v>28000000</v>
      </c>
      <c r="P29" s="24"/>
      <c r="Q29" s="24">
        <v>0</v>
      </c>
      <c r="R29" s="24"/>
      <c r="S29" s="24">
        <v>0</v>
      </c>
      <c r="T29" s="24"/>
      <c r="U29" s="24">
        <v>0</v>
      </c>
      <c r="V29" s="24"/>
      <c r="W29" s="24">
        <v>0</v>
      </c>
      <c r="X29" s="24"/>
      <c r="Y29" s="27">
        <v>4</v>
      </c>
      <c r="Z29" s="24"/>
      <c r="AA29" s="27">
        <v>4</v>
      </c>
      <c r="AB29" s="24"/>
      <c r="AC29" s="24">
        <f t="shared" si="1"/>
        <v>4</v>
      </c>
      <c r="AD29" s="24"/>
      <c r="AE29" s="24">
        <f t="shared" si="2"/>
        <v>7000000</v>
      </c>
      <c r="AF29" s="24"/>
      <c r="AG29" s="24">
        <f t="shared" si="3"/>
        <v>28000000</v>
      </c>
      <c r="AH29" s="24"/>
      <c r="AI29" s="25"/>
      <c r="AJ29" s="24"/>
      <c r="AK29" s="24"/>
      <c r="AL29" s="24"/>
      <c r="AM29" s="24"/>
      <c r="AN29" s="24"/>
      <c r="AO29" s="24"/>
      <c r="AP29" s="24"/>
    </row>
    <row r="30" spans="1:42" s="26" customFormat="1" ht="33" customHeight="1">
      <c r="C30" s="26">
        <v>6530863202</v>
      </c>
      <c r="E30" s="37" t="s">
        <v>89</v>
      </c>
      <c r="G30" s="32" t="s">
        <v>88</v>
      </c>
      <c r="I30" s="32"/>
      <c r="K30" s="27">
        <v>2</v>
      </c>
      <c r="L30" s="24"/>
      <c r="M30" s="24">
        <v>11000000</v>
      </c>
      <c r="N30" s="24"/>
      <c r="O30" s="24">
        <f t="shared" si="0"/>
        <v>22000000</v>
      </c>
      <c r="P30" s="24"/>
      <c r="Q30" s="24">
        <v>0</v>
      </c>
      <c r="R30" s="24"/>
      <c r="S30" s="24">
        <v>0</v>
      </c>
      <c r="T30" s="24"/>
      <c r="U30" s="24">
        <v>0</v>
      </c>
      <c r="V30" s="24"/>
      <c r="W30" s="24">
        <v>0</v>
      </c>
      <c r="X30" s="24"/>
      <c r="Y30" s="27">
        <v>2</v>
      </c>
      <c r="Z30" s="24"/>
      <c r="AA30" s="27">
        <v>2</v>
      </c>
      <c r="AB30" s="24"/>
      <c r="AC30" s="24">
        <f t="shared" si="1"/>
        <v>2</v>
      </c>
      <c r="AD30" s="24"/>
      <c r="AE30" s="24">
        <f t="shared" si="2"/>
        <v>11000000</v>
      </c>
      <c r="AF30" s="24"/>
      <c r="AG30" s="24">
        <f t="shared" si="3"/>
        <v>22000000</v>
      </c>
      <c r="AH30" s="24"/>
      <c r="AI30" s="25"/>
      <c r="AJ30" s="24"/>
      <c r="AK30" s="24"/>
      <c r="AL30" s="24"/>
      <c r="AM30" s="24"/>
      <c r="AN30" s="24"/>
      <c r="AO30" s="24"/>
      <c r="AP30" s="24"/>
    </row>
    <row r="31" spans="1:42" s="26" customFormat="1" ht="33" customHeight="1">
      <c r="C31" s="26">
        <v>6530863302</v>
      </c>
      <c r="E31" s="37" t="s">
        <v>90</v>
      </c>
      <c r="G31" s="32" t="s">
        <v>88</v>
      </c>
      <c r="I31" s="32"/>
      <c r="K31" s="27">
        <v>2</v>
      </c>
      <c r="L31" s="24"/>
      <c r="M31" s="24">
        <v>11000000</v>
      </c>
      <c r="N31" s="24"/>
      <c r="O31" s="24">
        <f t="shared" si="0"/>
        <v>22000000</v>
      </c>
      <c r="P31" s="24"/>
      <c r="Q31" s="24">
        <v>0</v>
      </c>
      <c r="R31" s="24"/>
      <c r="S31" s="24">
        <v>0</v>
      </c>
      <c r="T31" s="24"/>
      <c r="U31" s="24">
        <v>0</v>
      </c>
      <c r="V31" s="24"/>
      <c r="W31" s="24">
        <v>0</v>
      </c>
      <c r="X31" s="24"/>
      <c r="Y31" s="27">
        <v>2</v>
      </c>
      <c r="Z31" s="24"/>
      <c r="AA31" s="27">
        <v>2</v>
      </c>
      <c r="AB31" s="24"/>
      <c r="AC31" s="24">
        <f t="shared" si="1"/>
        <v>2</v>
      </c>
      <c r="AD31" s="24"/>
      <c r="AE31" s="24">
        <f t="shared" si="2"/>
        <v>11000000</v>
      </c>
      <c r="AF31" s="24"/>
      <c r="AG31" s="24">
        <f t="shared" si="3"/>
        <v>22000000</v>
      </c>
      <c r="AH31" s="24"/>
      <c r="AI31" s="25"/>
      <c r="AJ31" s="24"/>
      <c r="AK31" s="24"/>
      <c r="AL31" s="24"/>
      <c r="AM31" s="24"/>
      <c r="AN31" s="24"/>
      <c r="AO31" s="24"/>
      <c r="AP31" s="24"/>
    </row>
    <row r="32" spans="1:42" s="26" customFormat="1" ht="33" customHeight="1">
      <c r="C32" s="26">
        <v>6530863402</v>
      </c>
      <c r="E32" s="37" t="s">
        <v>91</v>
      </c>
      <c r="G32" s="32" t="s">
        <v>88</v>
      </c>
      <c r="I32" s="32"/>
      <c r="K32" s="27">
        <v>2</v>
      </c>
      <c r="L32" s="24"/>
      <c r="M32" s="24">
        <v>11000000</v>
      </c>
      <c r="N32" s="24"/>
      <c r="O32" s="24">
        <f t="shared" si="0"/>
        <v>22000000</v>
      </c>
      <c r="P32" s="24"/>
      <c r="Q32" s="24">
        <v>0</v>
      </c>
      <c r="R32" s="24"/>
      <c r="S32" s="24">
        <v>0</v>
      </c>
      <c r="T32" s="24"/>
      <c r="U32" s="24">
        <v>0</v>
      </c>
      <c r="V32" s="24"/>
      <c r="W32" s="24">
        <v>0</v>
      </c>
      <c r="X32" s="24"/>
      <c r="Y32" s="27">
        <v>2</v>
      </c>
      <c r="Z32" s="24"/>
      <c r="AA32" s="27">
        <v>2</v>
      </c>
      <c r="AB32" s="24"/>
      <c r="AC32" s="24">
        <f t="shared" si="1"/>
        <v>2</v>
      </c>
      <c r="AD32" s="24"/>
      <c r="AE32" s="24">
        <f t="shared" si="2"/>
        <v>11000000</v>
      </c>
      <c r="AF32" s="24"/>
      <c r="AG32" s="24">
        <f t="shared" si="3"/>
        <v>22000000</v>
      </c>
      <c r="AH32" s="24"/>
      <c r="AI32" s="25"/>
      <c r="AJ32" s="24"/>
      <c r="AK32" s="24"/>
      <c r="AL32" s="24"/>
      <c r="AM32" s="24"/>
      <c r="AN32" s="24"/>
      <c r="AO32" s="24"/>
      <c r="AP32" s="24"/>
    </row>
    <row r="33" spans="3:42" s="26" customFormat="1" ht="33" customHeight="1">
      <c r="C33" s="26">
        <v>6530863602</v>
      </c>
      <c r="E33" s="37" t="s">
        <v>92</v>
      </c>
      <c r="G33" s="32" t="s">
        <v>88</v>
      </c>
      <c r="I33" s="32"/>
      <c r="K33" s="27">
        <v>2</v>
      </c>
      <c r="L33" s="24"/>
      <c r="M33" s="24">
        <v>11000000</v>
      </c>
      <c r="N33" s="24"/>
      <c r="O33" s="24">
        <f t="shared" si="0"/>
        <v>22000000</v>
      </c>
      <c r="P33" s="24"/>
      <c r="Q33" s="24">
        <v>0</v>
      </c>
      <c r="R33" s="24"/>
      <c r="S33" s="24">
        <v>0</v>
      </c>
      <c r="T33" s="24"/>
      <c r="U33" s="24">
        <v>0</v>
      </c>
      <c r="V33" s="24"/>
      <c r="W33" s="24">
        <v>0</v>
      </c>
      <c r="X33" s="24"/>
      <c r="Y33" s="27">
        <v>2</v>
      </c>
      <c r="Z33" s="24"/>
      <c r="AA33" s="27">
        <v>2</v>
      </c>
      <c r="AB33" s="24"/>
      <c r="AC33" s="24">
        <f t="shared" si="1"/>
        <v>2</v>
      </c>
      <c r="AD33" s="24"/>
      <c r="AE33" s="24">
        <f t="shared" si="2"/>
        <v>11000000</v>
      </c>
      <c r="AF33" s="24"/>
      <c r="AG33" s="24">
        <f t="shared" si="3"/>
        <v>22000000</v>
      </c>
      <c r="AH33" s="24"/>
      <c r="AI33" s="25"/>
      <c r="AJ33" s="24"/>
      <c r="AK33" s="24"/>
      <c r="AL33" s="24"/>
      <c r="AM33" s="24"/>
      <c r="AN33" s="24"/>
      <c r="AO33" s="24"/>
      <c r="AP33" s="24"/>
    </row>
    <row r="34" spans="3:42" s="26" customFormat="1" ht="33" customHeight="1">
      <c r="C34" s="26">
        <v>6530863802</v>
      </c>
      <c r="E34" s="37" t="s">
        <v>93</v>
      </c>
      <c r="G34" s="32" t="s">
        <v>88</v>
      </c>
      <c r="I34" s="32"/>
      <c r="K34" s="27">
        <v>2</v>
      </c>
      <c r="L34" s="24"/>
      <c r="M34" s="24">
        <v>11000000</v>
      </c>
      <c r="N34" s="24"/>
      <c r="O34" s="24">
        <f t="shared" si="0"/>
        <v>22000000</v>
      </c>
      <c r="P34" s="24"/>
      <c r="Q34" s="24">
        <v>0</v>
      </c>
      <c r="R34" s="24"/>
      <c r="S34" s="24">
        <v>0</v>
      </c>
      <c r="T34" s="24"/>
      <c r="U34" s="24">
        <v>0</v>
      </c>
      <c r="V34" s="24"/>
      <c r="W34" s="24">
        <v>0</v>
      </c>
      <c r="X34" s="24"/>
      <c r="Y34" s="27">
        <v>2</v>
      </c>
      <c r="Z34" s="24"/>
      <c r="AA34" s="27">
        <v>2</v>
      </c>
      <c r="AB34" s="24"/>
      <c r="AC34" s="24">
        <f t="shared" si="1"/>
        <v>2</v>
      </c>
      <c r="AD34" s="24"/>
      <c r="AE34" s="24">
        <f t="shared" si="2"/>
        <v>11000000</v>
      </c>
      <c r="AF34" s="24"/>
      <c r="AG34" s="24">
        <f t="shared" si="3"/>
        <v>22000000</v>
      </c>
      <c r="AH34" s="24"/>
      <c r="AI34" s="25"/>
      <c r="AJ34" s="24"/>
      <c r="AK34" s="24"/>
      <c r="AL34" s="24"/>
      <c r="AM34" s="24"/>
      <c r="AN34" s="24"/>
      <c r="AO34" s="24"/>
      <c r="AP34" s="24"/>
    </row>
    <row r="35" spans="3:42" s="26" customFormat="1" ht="33" customHeight="1">
      <c r="C35" s="26">
        <v>6530864302</v>
      </c>
      <c r="E35" s="37" t="s">
        <v>94</v>
      </c>
      <c r="G35" s="32" t="s">
        <v>86</v>
      </c>
      <c r="I35" s="32"/>
      <c r="K35" s="27">
        <v>4</v>
      </c>
      <c r="L35" s="24"/>
      <c r="M35" s="24">
        <v>7120000</v>
      </c>
      <c r="N35" s="24"/>
      <c r="O35" s="24">
        <f t="shared" si="0"/>
        <v>28480000</v>
      </c>
      <c r="P35" s="24"/>
      <c r="Q35" s="24">
        <v>0</v>
      </c>
      <c r="R35" s="24"/>
      <c r="S35" s="24">
        <v>0</v>
      </c>
      <c r="T35" s="24"/>
      <c r="U35" s="24">
        <v>0</v>
      </c>
      <c r="V35" s="24"/>
      <c r="W35" s="24">
        <v>0</v>
      </c>
      <c r="X35" s="24"/>
      <c r="Y35" s="27">
        <v>4</v>
      </c>
      <c r="Z35" s="24"/>
      <c r="AA35" s="27">
        <v>4</v>
      </c>
      <c r="AB35" s="24"/>
      <c r="AC35" s="24">
        <f t="shared" si="1"/>
        <v>4</v>
      </c>
      <c r="AD35" s="24"/>
      <c r="AE35" s="24">
        <f t="shared" si="2"/>
        <v>7120000</v>
      </c>
      <c r="AF35" s="24"/>
      <c r="AG35" s="24">
        <f t="shared" si="3"/>
        <v>28480000</v>
      </c>
      <c r="AH35" s="24"/>
      <c r="AI35" s="25"/>
      <c r="AJ35" s="24"/>
      <c r="AK35" s="24"/>
      <c r="AL35" s="24"/>
      <c r="AM35" s="24"/>
      <c r="AN35" s="24"/>
      <c r="AO35" s="24"/>
      <c r="AP35" s="24"/>
    </row>
    <row r="36" spans="3:42" s="26" customFormat="1" ht="33" customHeight="1">
      <c r="C36" s="26">
        <v>6530866451</v>
      </c>
      <c r="E36" s="37" t="s">
        <v>95</v>
      </c>
      <c r="G36" s="32" t="s">
        <v>88</v>
      </c>
      <c r="I36" s="32"/>
      <c r="K36" s="27">
        <v>8</v>
      </c>
      <c r="L36" s="24"/>
      <c r="M36" s="24">
        <v>132000000</v>
      </c>
      <c r="N36" s="24"/>
      <c r="O36" s="24">
        <f t="shared" si="0"/>
        <v>1056000000</v>
      </c>
      <c r="P36" s="24"/>
      <c r="Q36" s="24">
        <v>0</v>
      </c>
      <c r="R36" s="24"/>
      <c r="S36" s="24">
        <v>0</v>
      </c>
      <c r="T36" s="24"/>
      <c r="U36" s="24">
        <v>0</v>
      </c>
      <c r="V36" s="24"/>
      <c r="W36" s="24">
        <v>0</v>
      </c>
      <c r="X36" s="24"/>
      <c r="Y36" s="27">
        <v>8</v>
      </c>
      <c r="Z36" s="24"/>
      <c r="AA36" s="27">
        <v>8</v>
      </c>
      <c r="AB36" s="24"/>
      <c r="AC36" s="24">
        <f t="shared" si="1"/>
        <v>8</v>
      </c>
      <c r="AD36" s="24"/>
      <c r="AE36" s="24">
        <f t="shared" si="2"/>
        <v>132000000</v>
      </c>
      <c r="AF36" s="24"/>
      <c r="AG36" s="24">
        <f t="shared" si="3"/>
        <v>1056000000</v>
      </c>
      <c r="AH36" s="24"/>
      <c r="AI36" s="25"/>
      <c r="AJ36" s="24"/>
      <c r="AK36" s="24"/>
      <c r="AL36" s="24"/>
      <c r="AM36" s="24"/>
      <c r="AN36" s="24"/>
      <c r="AO36" s="24"/>
      <c r="AP36" s="24"/>
    </row>
    <row r="37" spans="3:42" s="26" customFormat="1" ht="33" customHeight="1">
      <c r="C37" s="26">
        <v>6530866501</v>
      </c>
      <c r="E37" s="37" t="s">
        <v>96</v>
      </c>
      <c r="G37" s="32" t="s">
        <v>88</v>
      </c>
      <c r="I37" s="32"/>
      <c r="K37" s="27">
        <v>6</v>
      </c>
      <c r="L37" s="24"/>
      <c r="M37" s="24">
        <v>148000000</v>
      </c>
      <c r="N37" s="24"/>
      <c r="O37" s="24">
        <f t="shared" si="0"/>
        <v>888000000</v>
      </c>
      <c r="P37" s="24"/>
      <c r="Q37" s="24">
        <v>0</v>
      </c>
      <c r="R37" s="24"/>
      <c r="S37" s="24">
        <v>0</v>
      </c>
      <c r="T37" s="24"/>
      <c r="U37" s="24">
        <v>0</v>
      </c>
      <c r="V37" s="24"/>
      <c r="W37" s="24">
        <v>0</v>
      </c>
      <c r="X37" s="24"/>
      <c r="Y37" s="27">
        <v>6</v>
      </c>
      <c r="Z37" s="24"/>
      <c r="AA37" s="27">
        <v>6</v>
      </c>
      <c r="AB37" s="24"/>
      <c r="AC37" s="24">
        <f t="shared" si="1"/>
        <v>6</v>
      </c>
      <c r="AD37" s="24"/>
      <c r="AE37" s="24">
        <f t="shared" si="2"/>
        <v>148000000</v>
      </c>
      <c r="AF37" s="24"/>
      <c r="AG37" s="24">
        <f t="shared" si="3"/>
        <v>888000000</v>
      </c>
      <c r="AH37" s="24"/>
      <c r="AI37" s="25"/>
      <c r="AJ37" s="24"/>
      <c r="AK37" s="24"/>
      <c r="AL37" s="24"/>
      <c r="AM37" s="24"/>
      <c r="AN37" s="24"/>
      <c r="AO37" s="24"/>
      <c r="AP37" s="24"/>
    </row>
    <row r="38" spans="3:42" s="26" customFormat="1" ht="33" customHeight="1">
      <c r="C38" s="26">
        <v>6530652102</v>
      </c>
      <c r="E38" s="37" t="s">
        <v>35</v>
      </c>
      <c r="G38" s="32" t="s">
        <v>61</v>
      </c>
      <c r="I38" s="32"/>
      <c r="K38" s="28">
        <v>1200</v>
      </c>
      <c r="L38" s="24"/>
      <c r="M38" s="24">
        <v>9620000</v>
      </c>
      <c r="N38" s="24"/>
      <c r="O38" s="24">
        <f t="shared" si="0"/>
        <v>11544000000</v>
      </c>
      <c r="P38" s="24"/>
      <c r="Q38" s="24">
        <v>0</v>
      </c>
      <c r="R38" s="24"/>
      <c r="S38" s="24">
        <v>0</v>
      </c>
      <c r="T38" s="24"/>
      <c r="U38" s="24">
        <v>0</v>
      </c>
      <c r="V38" s="24"/>
      <c r="W38" s="24">
        <v>0</v>
      </c>
      <c r="X38" s="24"/>
      <c r="Y38" s="24">
        <v>0</v>
      </c>
      <c r="Z38" s="24"/>
      <c r="AA38" s="24">
        <v>0</v>
      </c>
      <c r="AB38" s="24"/>
      <c r="AC38" s="24">
        <f t="shared" si="1"/>
        <v>0</v>
      </c>
      <c r="AD38" s="24"/>
      <c r="AE38" s="24">
        <f t="shared" si="2"/>
        <v>9620000</v>
      </c>
      <c r="AF38" s="24"/>
      <c r="AG38" s="24">
        <f t="shared" ref="AG38:AG62" si="4">AE38*AC38</f>
        <v>0</v>
      </c>
      <c r="AH38" s="24"/>
      <c r="AI38" s="25"/>
      <c r="AJ38" s="24"/>
      <c r="AK38" s="24"/>
      <c r="AL38" s="24"/>
      <c r="AM38" s="24"/>
      <c r="AN38" s="24"/>
      <c r="AO38" s="24"/>
      <c r="AP38" s="24"/>
    </row>
    <row r="39" spans="3:42" s="26" customFormat="1" ht="33" customHeight="1">
      <c r="C39" s="26">
        <v>6530657362</v>
      </c>
      <c r="E39" s="37" t="s">
        <v>62</v>
      </c>
      <c r="G39" s="32" t="s">
        <v>63</v>
      </c>
      <c r="I39" s="32"/>
      <c r="K39" s="28">
        <v>4</v>
      </c>
      <c r="L39" s="24"/>
      <c r="M39" s="24">
        <v>411120000</v>
      </c>
      <c r="N39" s="24"/>
      <c r="O39" s="24">
        <f t="shared" si="0"/>
        <v>1644480000</v>
      </c>
      <c r="P39" s="24"/>
      <c r="Q39" s="24">
        <v>0</v>
      </c>
      <c r="R39" s="24"/>
      <c r="S39" s="24">
        <v>0</v>
      </c>
      <c r="T39" s="24"/>
      <c r="U39" s="24">
        <v>0</v>
      </c>
      <c r="V39" s="24"/>
      <c r="W39" s="24">
        <v>0</v>
      </c>
      <c r="X39" s="24"/>
      <c r="Y39" s="24">
        <v>0</v>
      </c>
      <c r="Z39" s="24"/>
      <c r="AA39" s="24">
        <v>0</v>
      </c>
      <c r="AB39" s="24"/>
      <c r="AC39" s="24">
        <f t="shared" si="1"/>
        <v>0</v>
      </c>
      <c r="AD39" s="24"/>
      <c r="AE39" s="24">
        <f t="shared" si="2"/>
        <v>411120000</v>
      </c>
      <c r="AF39" s="24"/>
      <c r="AG39" s="24">
        <f t="shared" si="4"/>
        <v>0</v>
      </c>
      <c r="AH39" s="24"/>
      <c r="AI39" s="25"/>
      <c r="AJ39" s="24"/>
      <c r="AK39" s="24"/>
      <c r="AL39" s="24"/>
      <c r="AM39" s="24"/>
      <c r="AN39" s="24"/>
      <c r="AO39" s="24"/>
      <c r="AP39" s="24"/>
    </row>
    <row r="40" spans="3:42" s="26" customFormat="1" ht="33" customHeight="1">
      <c r="C40" s="26">
        <v>6530603202</v>
      </c>
      <c r="E40" s="37" t="s">
        <v>36</v>
      </c>
      <c r="G40" s="32" t="s">
        <v>64</v>
      </c>
      <c r="I40" s="32"/>
      <c r="K40" s="28">
        <v>6</v>
      </c>
      <c r="L40" s="24"/>
      <c r="M40" s="24">
        <v>39000000</v>
      </c>
      <c r="N40" s="24"/>
      <c r="O40" s="24">
        <f t="shared" si="0"/>
        <v>234000000</v>
      </c>
      <c r="P40" s="24"/>
      <c r="Q40" s="24">
        <v>0</v>
      </c>
      <c r="R40" s="24"/>
      <c r="S40" s="24">
        <v>0</v>
      </c>
      <c r="T40" s="24"/>
      <c r="U40" s="24">
        <v>0</v>
      </c>
      <c r="V40" s="24"/>
      <c r="W40" s="24">
        <v>0</v>
      </c>
      <c r="X40" s="24"/>
      <c r="Y40" s="24">
        <v>0</v>
      </c>
      <c r="Z40" s="24"/>
      <c r="AA40" s="24">
        <v>0</v>
      </c>
      <c r="AB40" s="24"/>
      <c r="AC40" s="24">
        <f t="shared" si="1"/>
        <v>0</v>
      </c>
      <c r="AD40" s="24"/>
      <c r="AE40" s="24">
        <f t="shared" si="2"/>
        <v>39000000</v>
      </c>
      <c r="AF40" s="24"/>
      <c r="AG40" s="24">
        <f t="shared" si="4"/>
        <v>0</v>
      </c>
      <c r="AH40" s="24"/>
      <c r="AI40" s="25"/>
      <c r="AJ40" s="24"/>
      <c r="AK40" s="24"/>
      <c r="AL40" s="24"/>
      <c r="AM40" s="24"/>
      <c r="AN40" s="24"/>
      <c r="AO40" s="24"/>
      <c r="AP40" s="24"/>
    </row>
    <row r="41" spans="3:42" s="26" customFormat="1" ht="33" customHeight="1">
      <c r="C41" s="26">
        <v>6530604202</v>
      </c>
      <c r="E41" s="37" t="s">
        <v>37</v>
      </c>
      <c r="G41" s="32" t="s">
        <v>64</v>
      </c>
      <c r="I41" s="32"/>
      <c r="K41" s="28">
        <v>6</v>
      </c>
      <c r="L41" s="24"/>
      <c r="M41" s="24">
        <v>39000000</v>
      </c>
      <c r="N41" s="24"/>
      <c r="O41" s="24">
        <f t="shared" si="0"/>
        <v>234000000</v>
      </c>
      <c r="P41" s="24"/>
      <c r="Q41" s="24">
        <v>0</v>
      </c>
      <c r="R41" s="24"/>
      <c r="S41" s="24">
        <v>0</v>
      </c>
      <c r="T41" s="24"/>
      <c r="U41" s="24">
        <v>0</v>
      </c>
      <c r="V41" s="24"/>
      <c r="W41" s="24">
        <v>0</v>
      </c>
      <c r="X41" s="24"/>
      <c r="Y41" s="24">
        <v>0</v>
      </c>
      <c r="Z41" s="24"/>
      <c r="AA41" s="24">
        <v>0</v>
      </c>
      <c r="AB41" s="24"/>
      <c r="AC41" s="24">
        <f t="shared" si="1"/>
        <v>0</v>
      </c>
      <c r="AD41" s="24"/>
      <c r="AE41" s="24">
        <f t="shared" si="2"/>
        <v>39000000</v>
      </c>
      <c r="AF41" s="24"/>
      <c r="AG41" s="24">
        <f t="shared" si="4"/>
        <v>0</v>
      </c>
      <c r="AH41" s="24"/>
      <c r="AI41" s="25"/>
      <c r="AJ41" s="24"/>
      <c r="AK41" s="24"/>
      <c r="AL41" s="24"/>
      <c r="AM41" s="24"/>
      <c r="AN41" s="24"/>
      <c r="AO41" s="24"/>
      <c r="AP41" s="24"/>
    </row>
    <row r="42" spans="3:42" s="26" customFormat="1" ht="33" customHeight="1">
      <c r="C42" s="26">
        <v>6530601102</v>
      </c>
      <c r="E42" s="37" t="s">
        <v>38</v>
      </c>
      <c r="G42" s="32" t="s">
        <v>64</v>
      </c>
      <c r="I42" s="32"/>
      <c r="K42" s="28">
        <v>6</v>
      </c>
      <c r="L42" s="24"/>
      <c r="M42" s="24">
        <v>41000000</v>
      </c>
      <c r="N42" s="24"/>
      <c r="O42" s="24">
        <f t="shared" si="0"/>
        <v>246000000</v>
      </c>
      <c r="P42" s="24"/>
      <c r="Q42" s="24">
        <v>0</v>
      </c>
      <c r="R42" s="24"/>
      <c r="S42" s="24">
        <v>0</v>
      </c>
      <c r="T42" s="24"/>
      <c r="U42" s="24">
        <v>0</v>
      </c>
      <c r="V42" s="24"/>
      <c r="W42" s="24">
        <v>0</v>
      </c>
      <c r="X42" s="24"/>
      <c r="Y42" s="24">
        <v>0</v>
      </c>
      <c r="Z42" s="24"/>
      <c r="AA42" s="24">
        <v>0</v>
      </c>
      <c r="AB42" s="24"/>
      <c r="AC42" s="24">
        <f t="shared" si="1"/>
        <v>0</v>
      </c>
      <c r="AD42" s="24"/>
      <c r="AE42" s="24">
        <f t="shared" si="2"/>
        <v>41000000</v>
      </c>
      <c r="AF42" s="24"/>
      <c r="AG42" s="24">
        <f t="shared" si="4"/>
        <v>0</v>
      </c>
      <c r="AH42" s="24"/>
      <c r="AI42" s="25"/>
      <c r="AJ42" s="24"/>
      <c r="AK42" s="24"/>
      <c r="AL42" s="24"/>
      <c r="AM42" s="24"/>
      <c r="AN42" s="24"/>
      <c r="AO42" s="24"/>
      <c r="AP42" s="24"/>
    </row>
    <row r="43" spans="3:42" s="26" customFormat="1" ht="33" customHeight="1">
      <c r="C43" s="26">
        <v>6530603302</v>
      </c>
      <c r="E43" s="37" t="s">
        <v>65</v>
      </c>
      <c r="G43" s="32" t="s">
        <v>64</v>
      </c>
      <c r="I43" s="32"/>
      <c r="K43" s="28">
        <v>1</v>
      </c>
      <c r="L43" s="24"/>
      <c r="M43" s="24">
        <v>11500000</v>
      </c>
      <c r="N43" s="24"/>
      <c r="O43" s="24">
        <f t="shared" si="0"/>
        <v>11500000</v>
      </c>
      <c r="P43" s="24"/>
      <c r="Q43" s="24">
        <v>0</v>
      </c>
      <c r="R43" s="24"/>
      <c r="S43" s="24">
        <v>0</v>
      </c>
      <c r="T43" s="24"/>
      <c r="U43" s="24">
        <v>0</v>
      </c>
      <c r="V43" s="24"/>
      <c r="W43" s="24">
        <v>0</v>
      </c>
      <c r="X43" s="24"/>
      <c r="Y43" s="24">
        <v>0</v>
      </c>
      <c r="Z43" s="24"/>
      <c r="AA43" s="24">
        <v>0</v>
      </c>
      <c r="AB43" s="24"/>
      <c r="AC43" s="24">
        <f t="shared" si="1"/>
        <v>0</v>
      </c>
      <c r="AD43" s="24"/>
      <c r="AE43" s="24">
        <f t="shared" si="2"/>
        <v>11500000</v>
      </c>
      <c r="AF43" s="24"/>
      <c r="AG43" s="24">
        <f t="shared" si="4"/>
        <v>0</v>
      </c>
      <c r="AH43" s="24"/>
      <c r="AI43" s="25"/>
      <c r="AJ43" s="24"/>
      <c r="AK43" s="24"/>
      <c r="AL43" s="24"/>
      <c r="AM43" s="24"/>
      <c r="AN43" s="24"/>
      <c r="AO43" s="24"/>
      <c r="AP43" s="24"/>
    </row>
    <row r="44" spans="3:42" s="26" customFormat="1" ht="33" customHeight="1">
      <c r="C44" s="26">
        <v>6530653102</v>
      </c>
      <c r="E44" s="37" t="s">
        <v>66</v>
      </c>
      <c r="G44" s="32" t="s">
        <v>64</v>
      </c>
      <c r="I44" s="32"/>
      <c r="K44" s="28">
        <v>50</v>
      </c>
      <c r="L44" s="24"/>
      <c r="M44" s="24">
        <v>76030000</v>
      </c>
      <c r="N44" s="24"/>
      <c r="O44" s="24">
        <f t="shared" si="0"/>
        <v>3801500000</v>
      </c>
      <c r="P44" s="24"/>
      <c r="Q44" s="24">
        <v>0</v>
      </c>
      <c r="R44" s="24"/>
      <c r="S44" s="24">
        <v>0</v>
      </c>
      <c r="T44" s="24"/>
      <c r="U44" s="24">
        <v>0</v>
      </c>
      <c r="V44" s="24"/>
      <c r="W44" s="24">
        <v>0</v>
      </c>
      <c r="X44" s="24"/>
      <c r="Y44" s="24">
        <v>0</v>
      </c>
      <c r="Z44" s="24"/>
      <c r="AA44" s="24">
        <v>0</v>
      </c>
      <c r="AB44" s="24"/>
      <c r="AC44" s="24">
        <f t="shared" si="1"/>
        <v>0</v>
      </c>
      <c r="AD44" s="24"/>
      <c r="AE44" s="24">
        <f t="shared" si="2"/>
        <v>76030000</v>
      </c>
      <c r="AF44" s="24"/>
      <c r="AG44" s="24">
        <f t="shared" si="4"/>
        <v>0</v>
      </c>
      <c r="AH44" s="24"/>
      <c r="AI44" s="25"/>
      <c r="AJ44" s="24"/>
      <c r="AK44" s="24"/>
      <c r="AL44" s="24"/>
      <c r="AM44" s="24"/>
      <c r="AN44" s="24"/>
      <c r="AO44" s="24"/>
      <c r="AP44" s="24"/>
    </row>
    <row r="45" spans="3:42" s="26" customFormat="1" ht="33" customHeight="1">
      <c r="C45" s="26">
        <v>6530653202</v>
      </c>
      <c r="E45" s="37" t="s">
        <v>67</v>
      </c>
      <c r="G45" s="32" t="s">
        <v>64</v>
      </c>
      <c r="I45" s="32"/>
      <c r="K45" s="28">
        <v>6</v>
      </c>
      <c r="L45" s="24"/>
      <c r="M45" s="24">
        <v>128100000</v>
      </c>
      <c r="N45" s="24"/>
      <c r="O45" s="24">
        <f t="shared" si="0"/>
        <v>768600000</v>
      </c>
      <c r="P45" s="24"/>
      <c r="Q45" s="24">
        <v>0</v>
      </c>
      <c r="R45" s="24"/>
      <c r="S45" s="24">
        <v>0</v>
      </c>
      <c r="T45" s="24"/>
      <c r="U45" s="24">
        <v>0</v>
      </c>
      <c r="V45" s="24"/>
      <c r="W45" s="24">
        <v>0</v>
      </c>
      <c r="X45" s="24"/>
      <c r="Y45" s="24">
        <v>0</v>
      </c>
      <c r="Z45" s="24"/>
      <c r="AA45" s="24">
        <v>0</v>
      </c>
      <c r="AB45" s="24"/>
      <c r="AC45" s="24">
        <f t="shared" si="1"/>
        <v>0</v>
      </c>
      <c r="AD45" s="24"/>
      <c r="AE45" s="24">
        <f t="shared" si="2"/>
        <v>128100000</v>
      </c>
      <c r="AF45" s="24"/>
      <c r="AG45" s="24">
        <f t="shared" si="4"/>
        <v>0</v>
      </c>
      <c r="AH45" s="24"/>
      <c r="AI45" s="25"/>
      <c r="AJ45" s="24"/>
      <c r="AK45" s="24"/>
      <c r="AL45" s="24"/>
      <c r="AM45" s="24"/>
      <c r="AN45" s="24"/>
      <c r="AO45" s="24"/>
      <c r="AP45" s="24"/>
    </row>
    <row r="46" spans="3:42" s="26" customFormat="1" ht="33" customHeight="1">
      <c r="C46" s="26">
        <v>6530654072</v>
      </c>
      <c r="E46" s="37" t="s">
        <v>68</v>
      </c>
      <c r="G46" s="32" t="s">
        <v>64</v>
      </c>
      <c r="I46" s="32"/>
      <c r="K46" s="28">
        <v>30</v>
      </c>
      <c r="L46" s="24"/>
      <c r="M46" s="24">
        <v>12330000</v>
      </c>
      <c r="N46" s="24"/>
      <c r="O46" s="24">
        <f t="shared" si="0"/>
        <v>369900000</v>
      </c>
      <c r="P46" s="24"/>
      <c r="Q46" s="24">
        <v>0</v>
      </c>
      <c r="R46" s="24"/>
      <c r="S46" s="24">
        <v>0</v>
      </c>
      <c r="T46" s="24"/>
      <c r="U46" s="24">
        <v>0</v>
      </c>
      <c r="V46" s="24"/>
      <c r="W46" s="24">
        <v>0</v>
      </c>
      <c r="X46" s="24"/>
      <c r="Y46" s="24">
        <v>0</v>
      </c>
      <c r="Z46" s="24"/>
      <c r="AA46" s="24">
        <v>0</v>
      </c>
      <c r="AB46" s="24"/>
      <c r="AC46" s="24">
        <f t="shared" si="1"/>
        <v>0</v>
      </c>
      <c r="AD46" s="24"/>
      <c r="AE46" s="24">
        <f t="shared" si="2"/>
        <v>12330000</v>
      </c>
      <c r="AF46" s="24"/>
      <c r="AG46" s="24">
        <f t="shared" si="4"/>
        <v>0</v>
      </c>
      <c r="AH46" s="24"/>
      <c r="AI46" s="25"/>
      <c r="AJ46" s="24"/>
      <c r="AK46" s="24"/>
      <c r="AL46" s="24"/>
      <c r="AM46" s="24"/>
      <c r="AN46" s="24"/>
      <c r="AO46" s="24"/>
      <c r="AP46" s="24"/>
    </row>
    <row r="47" spans="3:42" s="26" customFormat="1" ht="33" customHeight="1">
      <c r="C47" s="26">
        <v>6530654152</v>
      </c>
      <c r="E47" s="37" t="s">
        <v>69</v>
      </c>
      <c r="G47" s="32" t="s">
        <v>64</v>
      </c>
      <c r="I47" s="32"/>
      <c r="K47" s="28">
        <v>68</v>
      </c>
      <c r="L47" s="24"/>
      <c r="M47" s="24">
        <v>26550000</v>
      </c>
      <c r="N47" s="24"/>
      <c r="O47" s="24">
        <f t="shared" si="0"/>
        <v>1805400000</v>
      </c>
      <c r="P47" s="24"/>
      <c r="Q47" s="24">
        <v>0</v>
      </c>
      <c r="R47" s="24"/>
      <c r="S47" s="24">
        <v>0</v>
      </c>
      <c r="T47" s="24"/>
      <c r="U47" s="24">
        <v>0</v>
      </c>
      <c r="V47" s="24"/>
      <c r="W47" s="24">
        <v>0</v>
      </c>
      <c r="X47" s="24"/>
      <c r="Y47" s="24">
        <v>0</v>
      </c>
      <c r="Z47" s="24"/>
      <c r="AA47" s="24">
        <v>0</v>
      </c>
      <c r="AB47" s="24"/>
      <c r="AC47" s="24">
        <f t="shared" si="1"/>
        <v>0</v>
      </c>
      <c r="AD47" s="24"/>
      <c r="AE47" s="24">
        <f t="shared" si="2"/>
        <v>26550000</v>
      </c>
      <c r="AF47" s="24"/>
      <c r="AG47" s="24">
        <f t="shared" si="4"/>
        <v>0</v>
      </c>
      <c r="AH47" s="24"/>
      <c r="AI47" s="25"/>
      <c r="AJ47" s="24"/>
      <c r="AK47" s="24"/>
      <c r="AL47" s="24"/>
      <c r="AM47" s="24"/>
      <c r="AN47" s="24"/>
      <c r="AO47" s="24"/>
      <c r="AP47" s="24"/>
    </row>
    <row r="48" spans="3:42" s="26" customFormat="1" ht="33" customHeight="1">
      <c r="C48" s="26">
        <v>6530654202</v>
      </c>
      <c r="E48" s="37" t="s">
        <v>70</v>
      </c>
      <c r="G48" s="32" t="s">
        <v>64</v>
      </c>
      <c r="I48" s="32"/>
      <c r="K48" s="28">
        <v>72</v>
      </c>
      <c r="L48" s="24"/>
      <c r="M48" s="24">
        <v>35400000</v>
      </c>
      <c r="N48" s="24"/>
      <c r="O48" s="24">
        <f t="shared" si="0"/>
        <v>2548800000</v>
      </c>
      <c r="P48" s="24"/>
      <c r="Q48" s="24">
        <v>0</v>
      </c>
      <c r="R48" s="24"/>
      <c r="S48" s="24">
        <v>0</v>
      </c>
      <c r="T48" s="24"/>
      <c r="U48" s="24">
        <v>0</v>
      </c>
      <c r="V48" s="24"/>
      <c r="W48" s="24">
        <v>0</v>
      </c>
      <c r="X48" s="24"/>
      <c r="Y48" s="24">
        <v>0</v>
      </c>
      <c r="Z48" s="24"/>
      <c r="AA48" s="24">
        <v>0</v>
      </c>
      <c r="AB48" s="24"/>
      <c r="AC48" s="24">
        <f t="shared" si="1"/>
        <v>0</v>
      </c>
      <c r="AD48" s="24"/>
      <c r="AE48" s="24">
        <f t="shared" si="2"/>
        <v>35400000</v>
      </c>
      <c r="AF48" s="24"/>
      <c r="AG48" s="24">
        <f t="shared" si="4"/>
        <v>0</v>
      </c>
      <c r="AH48" s="24"/>
      <c r="AI48" s="25"/>
      <c r="AJ48" s="24"/>
      <c r="AK48" s="24"/>
      <c r="AL48" s="24"/>
      <c r="AM48" s="24"/>
      <c r="AN48" s="24"/>
      <c r="AO48" s="24"/>
      <c r="AP48" s="24"/>
    </row>
    <row r="49" spans="3:42" s="26" customFormat="1" ht="33" customHeight="1">
      <c r="C49" s="26">
        <v>6530654252</v>
      </c>
      <c r="E49" s="37" t="s">
        <v>71</v>
      </c>
      <c r="G49" s="32" t="s">
        <v>64</v>
      </c>
      <c r="I49" s="32"/>
      <c r="K49" s="28">
        <v>112</v>
      </c>
      <c r="L49" s="24"/>
      <c r="M49" s="24">
        <v>44250000</v>
      </c>
      <c r="N49" s="24"/>
      <c r="O49" s="24">
        <f t="shared" si="0"/>
        <v>4956000000</v>
      </c>
      <c r="P49" s="24"/>
      <c r="Q49" s="24">
        <v>0</v>
      </c>
      <c r="R49" s="24"/>
      <c r="S49" s="24">
        <v>0</v>
      </c>
      <c r="T49" s="24"/>
      <c r="U49" s="24">
        <v>0</v>
      </c>
      <c r="V49" s="24"/>
      <c r="W49" s="24">
        <v>0</v>
      </c>
      <c r="X49" s="24"/>
      <c r="Y49" s="24">
        <v>0</v>
      </c>
      <c r="Z49" s="24"/>
      <c r="AA49" s="24">
        <v>0</v>
      </c>
      <c r="AB49" s="24"/>
      <c r="AC49" s="24">
        <f t="shared" si="1"/>
        <v>0</v>
      </c>
      <c r="AD49" s="24"/>
      <c r="AE49" s="24">
        <f t="shared" si="2"/>
        <v>44250000</v>
      </c>
      <c r="AF49" s="24"/>
      <c r="AG49" s="24">
        <f t="shared" si="4"/>
        <v>0</v>
      </c>
      <c r="AH49" s="24"/>
      <c r="AI49" s="25"/>
      <c r="AJ49" s="24"/>
      <c r="AK49" s="24"/>
      <c r="AL49" s="24"/>
      <c r="AM49" s="24"/>
      <c r="AN49" s="24"/>
      <c r="AO49" s="24"/>
      <c r="AP49" s="24"/>
    </row>
    <row r="50" spans="3:42" s="26" customFormat="1" ht="33" customHeight="1">
      <c r="C50" s="26">
        <v>6530605092</v>
      </c>
      <c r="E50" s="37" t="s">
        <v>72</v>
      </c>
      <c r="G50" s="32" t="s">
        <v>64</v>
      </c>
      <c r="I50" s="32"/>
      <c r="K50" s="28">
        <v>1</v>
      </c>
      <c r="L50" s="24"/>
      <c r="M50" s="24">
        <v>114510000</v>
      </c>
      <c r="N50" s="24"/>
      <c r="O50" s="24">
        <f t="shared" si="0"/>
        <v>114510000</v>
      </c>
      <c r="P50" s="24"/>
      <c r="Q50" s="24">
        <v>0</v>
      </c>
      <c r="R50" s="24"/>
      <c r="S50" s="24">
        <v>0</v>
      </c>
      <c r="T50" s="24"/>
      <c r="U50" s="24">
        <v>0</v>
      </c>
      <c r="V50" s="24"/>
      <c r="W50" s="28">
        <v>1</v>
      </c>
      <c r="X50" s="24"/>
      <c r="Y50" s="24">
        <v>0</v>
      </c>
      <c r="Z50" s="24"/>
      <c r="AA50" s="24">
        <v>0</v>
      </c>
      <c r="AB50" s="24"/>
      <c r="AC50" s="24">
        <f t="shared" si="1"/>
        <v>1</v>
      </c>
      <c r="AD50" s="24"/>
      <c r="AE50" s="24">
        <f t="shared" si="2"/>
        <v>114510000</v>
      </c>
      <c r="AF50" s="24"/>
      <c r="AG50" s="24">
        <f t="shared" si="4"/>
        <v>114510000</v>
      </c>
      <c r="AH50" s="24"/>
      <c r="AI50" s="25"/>
      <c r="AJ50" s="24"/>
      <c r="AK50" s="24"/>
      <c r="AL50" s="24"/>
      <c r="AM50" s="24"/>
      <c r="AN50" s="24"/>
      <c r="AO50" s="24"/>
      <c r="AP50" s="24"/>
    </row>
    <row r="51" spans="3:42" s="26" customFormat="1" ht="33" customHeight="1">
      <c r="C51" s="26">
        <v>6530605102</v>
      </c>
      <c r="E51" s="37" t="s">
        <v>73</v>
      </c>
      <c r="G51" s="32" t="s">
        <v>64</v>
      </c>
      <c r="I51" s="32"/>
      <c r="K51" s="28">
        <v>1</v>
      </c>
      <c r="L51" s="24"/>
      <c r="M51" s="24">
        <v>116400000</v>
      </c>
      <c r="N51" s="24"/>
      <c r="O51" s="24">
        <f t="shared" si="0"/>
        <v>116400000</v>
      </c>
      <c r="P51" s="24"/>
      <c r="Q51" s="24">
        <v>0</v>
      </c>
      <c r="R51" s="24"/>
      <c r="S51" s="24">
        <v>0</v>
      </c>
      <c r="T51" s="24"/>
      <c r="U51" s="24">
        <v>0</v>
      </c>
      <c r="V51" s="24"/>
      <c r="W51" s="28">
        <v>1</v>
      </c>
      <c r="X51" s="24"/>
      <c r="Y51" s="24">
        <v>0</v>
      </c>
      <c r="Z51" s="24"/>
      <c r="AA51" s="24">
        <v>0</v>
      </c>
      <c r="AB51" s="24"/>
      <c r="AC51" s="24">
        <f t="shared" si="1"/>
        <v>1</v>
      </c>
      <c r="AD51" s="24"/>
      <c r="AE51" s="24">
        <f t="shared" si="2"/>
        <v>116400000</v>
      </c>
      <c r="AF51" s="24"/>
      <c r="AG51" s="24">
        <f t="shared" si="4"/>
        <v>116400000</v>
      </c>
      <c r="AH51" s="24"/>
      <c r="AI51" s="25"/>
      <c r="AJ51" s="24"/>
      <c r="AK51" s="24"/>
      <c r="AL51" s="24"/>
      <c r="AM51" s="24"/>
      <c r="AN51" s="24"/>
      <c r="AO51" s="24"/>
      <c r="AP51" s="24"/>
    </row>
    <row r="52" spans="3:42" s="26" customFormat="1" ht="33" customHeight="1">
      <c r="C52" s="26">
        <v>6530605112</v>
      </c>
      <c r="E52" s="37" t="s">
        <v>74</v>
      </c>
      <c r="G52" s="32" t="s">
        <v>64</v>
      </c>
      <c r="I52" s="32"/>
      <c r="K52" s="28">
        <v>1</v>
      </c>
      <c r="L52" s="24"/>
      <c r="M52" s="24">
        <v>118290000</v>
      </c>
      <c r="N52" s="24"/>
      <c r="O52" s="24">
        <f t="shared" si="0"/>
        <v>118290000</v>
      </c>
      <c r="P52" s="24"/>
      <c r="Q52" s="24">
        <v>0</v>
      </c>
      <c r="R52" s="24"/>
      <c r="S52" s="24">
        <v>0</v>
      </c>
      <c r="T52" s="24"/>
      <c r="U52" s="24">
        <v>0</v>
      </c>
      <c r="V52" s="24"/>
      <c r="W52" s="28">
        <v>1</v>
      </c>
      <c r="X52" s="24"/>
      <c r="Y52" s="24">
        <v>0</v>
      </c>
      <c r="Z52" s="24"/>
      <c r="AA52" s="24">
        <v>0</v>
      </c>
      <c r="AB52" s="24"/>
      <c r="AC52" s="24">
        <f t="shared" si="1"/>
        <v>1</v>
      </c>
      <c r="AD52" s="24"/>
      <c r="AE52" s="24">
        <f t="shared" si="2"/>
        <v>118290000</v>
      </c>
      <c r="AF52" s="24"/>
      <c r="AG52" s="24">
        <f t="shared" si="4"/>
        <v>118290000</v>
      </c>
      <c r="AH52" s="24"/>
      <c r="AI52" s="25"/>
      <c r="AJ52" s="24"/>
      <c r="AK52" s="24"/>
      <c r="AL52" s="24"/>
      <c r="AM52" s="24"/>
      <c r="AN52" s="24"/>
      <c r="AO52" s="24"/>
      <c r="AP52" s="24"/>
    </row>
    <row r="53" spans="3:42" s="26" customFormat="1" ht="33" customHeight="1">
      <c r="C53" s="26">
        <v>6530605152</v>
      </c>
      <c r="E53" s="37" t="s">
        <v>75</v>
      </c>
      <c r="G53" s="32" t="s">
        <v>64</v>
      </c>
      <c r="I53" s="32"/>
      <c r="K53" s="28">
        <v>1</v>
      </c>
      <c r="L53" s="24"/>
      <c r="M53" s="24">
        <v>125850000</v>
      </c>
      <c r="N53" s="24"/>
      <c r="O53" s="24">
        <f t="shared" si="0"/>
        <v>125850000</v>
      </c>
      <c r="P53" s="24"/>
      <c r="Q53" s="24">
        <v>0</v>
      </c>
      <c r="R53" s="24"/>
      <c r="S53" s="24">
        <v>0</v>
      </c>
      <c r="T53" s="24"/>
      <c r="U53" s="24">
        <v>0</v>
      </c>
      <c r="V53" s="24"/>
      <c r="W53" s="28">
        <v>1</v>
      </c>
      <c r="X53" s="24"/>
      <c r="Y53" s="24">
        <v>0</v>
      </c>
      <c r="Z53" s="24"/>
      <c r="AA53" s="24">
        <v>0</v>
      </c>
      <c r="AB53" s="24"/>
      <c r="AC53" s="24">
        <f t="shared" si="1"/>
        <v>1</v>
      </c>
      <c r="AD53" s="24"/>
      <c r="AE53" s="24">
        <f t="shared" si="2"/>
        <v>125850000</v>
      </c>
      <c r="AF53" s="24"/>
      <c r="AG53" s="24">
        <f t="shared" si="4"/>
        <v>125850000</v>
      </c>
      <c r="AH53" s="24"/>
      <c r="AI53" s="25"/>
      <c r="AJ53" s="24"/>
      <c r="AK53" s="24"/>
      <c r="AL53" s="24"/>
      <c r="AM53" s="24"/>
      <c r="AN53" s="24"/>
      <c r="AO53" s="24"/>
      <c r="AP53" s="24"/>
    </row>
    <row r="54" spans="3:42" s="26" customFormat="1" ht="33" customHeight="1">
      <c r="C54" s="26">
        <v>6530605172</v>
      </c>
      <c r="E54" s="37" t="s">
        <v>76</v>
      </c>
      <c r="G54" s="32" t="s">
        <v>64</v>
      </c>
      <c r="I54" s="32"/>
      <c r="K54" s="28">
        <v>4</v>
      </c>
      <c r="L54" s="24"/>
      <c r="M54" s="24">
        <v>129630000</v>
      </c>
      <c r="N54" s="24"/>
      <c r="O54" s="24">
        <f t="shared" si="0"/>
        <v>518520000</v>
      </c>
      <c r="P54" s="24"/>
      <c r="Q54" s="24">
        <v>0</v>
      </c>
      <c r="R54" s="24"/>
      <c r="S54" s="24">
        <v>0</v>
      </c>
      <c r="T54" s="24"/>
      <c r="U54" s="24">
        <v>0</v>
      </c>
      <c r="V54" s="24"/>
      <c r="W54" s="28">
        <v>4</v>
      </c>
      <c r="X54" s="24"/>
      <c r="Y54" s="24">
        <v>0</v>
      </c>
      <c r="Z54" s="24"/>
      <c r="AA54" s="24">
        <v>0</v>
      </c>
      <c r="AB54" s="24"/>
      <c r="AC54" s="24">
        <f t="shared" si="1"/>
        <v>4</v>
      </c>
      <c r="AD54" s="24"/>
      <c r="AE54" s="24">
        <f t="shared" si="2"/>
        <v>129630000</v>
      </c>
      <c r="AF54" s="24"/>
      <c r="AG54" s="24">
        <f t="shared" si="4"/>
        <v>518520000</v>
      </c>
      <c r="AH54" s="24"/>
      <c r="AI54" s="25"/>
      <c r="AJ54" s="24"/>
      <c r="AK54" s="24"/>
      <c r="AL54" s="24"/>
      <c r="AM54" s="24"/>
      <c r="AN54" s="24"/>
      <c r="AO54" s="24"/>
      <c r="AP54" s="24"/>
    </row>
    <row r="55" spans="3:42" s="26" customFormat="1" ht="33" customHeight="1">
      <c r="C55" s="26">
        <v>6530605182</v>
      </c>
      <c r="E55" s="37" t="s">
        <v>77</v>
      </c>
      <c r="G55" s="32" t="s">
        <v>64</v>
      </c>
      <c r="I55" s="32"/>
      <c r="K55" s="28">
        <v>2</v>
      </c>
      <c r="L55" s="24"/>
      <c r="M55" s="24">
        <v>131520000</v>
      </c>
      <c r="N55" s="24"/>
      <c r="O55" s="24">
        <f t="shared" si="0"/>
        <v>263040000</v>
      </c>
      <c r="P55" s="24"/>
      <c r="Q55" s="24">
        <v>0</v>
      </c>
      <c r="R55" s="24"/>
      <c r="S55" s="24">
        <v>0</v>
      </c>
      <c r="T55" s="24"/>
      <c r="U55" s="24">
        <v>0</v>
      </c>
      <c r="V55" s="24"/>
      <c r="W55" s="28">
        <v>2</v>
      </c>
      <c r="X55" s="24"/>
      <c r="Y55" s="24">
        <v>0</v>
      </c>
      <c r="Z55" s="24"/>
      <c r="AA55" s="24">
        <v>0</v>
      </c>
      <c r="AB55" s="24"/>
      <c r="AC55" s="24">
        <f t="shared" si="1"/>
        <v>2</v>
      </c>
      <c r="AD55" s="24"/>
      <c r="AE55" s="24">
        <f t="shared" si="2"/>
        <v>131520000</v>
      </c>
      <c r="AF55" s="24"/>
      <c r="AG55" s="24">
        <f t="shared" si="4"/>
        <v>263040000</v>
      </c>
      <c r="AH55" s="24"/>
      <c r="AI55" s="25"/>
      <c r="AJ55" s="24"/>
      <c r="AK55" s="24"/>
      <c r="AL55" s="24"/>
      <c r="AM55" s="24"/>
      <c r="AN55" s="24"/>
      <c r="AO55" s="24"/>
      <c r="AP55" s="24"/>
    </row>
    <row r="56" spans="3:42" s="26" customFormat="1" ht="33" customHeight="1">
      <c r="C56" s="26">
        <v>6530605222</v>
      </c>
      <c r="E56" s="37" t="s">
        <v>78</v>
      </c>
      <c r="G56" s="32" t="s">
        <v>64</v>
      </c>
      <c r="I56" s="32"/>
      <c r="K56" s="28">
        <v>5</v>
      </c>
      <c r="L56" s="24"/>
      <c r="M56" s="24">
        <v>139080000</v>
      </c>
      <c r="N56" s="24"/>
      <c r="O56" s="24">
        <f t="shared" si="0"/>
        <v>695400000</v>
      </c>
      <c r="P56" s="24"/>
      <c r="Q56" s="24">
        <v>0</v>
      </c>
      <c r="R56" s="24"/>
      <c r="S56" s="24">
        <v>0</v>
      </c>
      <c r="T56" s="24"/>
      <c r="U56" s="24">
        <v>0</v>
      </c>
      <c r="V56" s="24"/>
      <c r="W56" s="28">
        <v>5</v>
      </c>
      <c r="X56" s="24"/>
      <c r="Y56" s="24">
        <v>0</v>
      </c>
      <c r="Z56" s="24"/>
      <c r="AA56" s="24">
        <v>0</v>
      </c>
      <c r="AB56" s="24"/>
      <c r="AC56" s="24">
        <f t="shared" si="1"/>
        <v>5</v>
      </c>
      <c r="AD56" s="24"/>
      <c r="AE56" s="24">
        <f t="shared" si="2"/>
        <v>139080000</v>
      </c>
      <c r="AF56" s="24"/>
      <c r="AG56" s="24">
        <f t="shared" si="4"/>
        <v>695400000</v>
      </c>
      <c r="AH56" s="24"/>
      <c r="AI56" s="25"/>
      <c r="AJ56" s="24"/>
      <c r="AK56" s="24"/>
      <c r="AL56" s="24"/>
      <c r="AM56" s="24"/>
      <c r="AN56" s="24"/>
      <c r="AO56" s="24"/>
      <c r="AP56" s="24"/>
    </row>
    <row r="57" spans="3:42" s="26" customFormat="1" ht="33" customHeight="1">
      <c r="C57" s="26">
        <v>6530605242</v>
      </c>
      <c r="E57" s="37" t="s">
        <v>79</v>
      </c>
      <c r="G57" s="32" t="s">
        <v>64</v>
      </c>
      <c r="I57" s="32"/>
      <c r="K57" s="28">
        <v>1</v>
      </c>
      <c r="L57" s="24"/>
      <c r="M57" s="24">
        <v>142860000</v>
      </c>
      <c r="N57" s="24"/>
      <c r="O57" s="24">
        <f t="shared" si="0"/>
        <v>142860000</v>
      </c>
      <c r="P57" s="24"/>
      <c r="Q57" s="24">
        <v>0</v>
      </c>
      <c r="R57" s="24"/>
      <c r="S57" s="24">
        <v>0</v>
      </c>
      <c r="T57" s="24"/>
      <c r="U57" s="24">
        <v>0</v>
      </c>
      <c r="V57" s="24"/>
      <c r="W57" s="28">
        <v>1</v>
      </c>
      <c r="X57" s="24"/>
      <c r="Y57" s="24">
        <v>0</v>
      </c>
      <c r="Z57" s="24"/>
      <c r="AA57" s="24">
        <v>0</v>
      </c>
      <c r="AB57" s="24"/>
      <c r="AC57" s="24">
        <f t="shared" si="1"/>
        <v>1</v>
      </c>
      <c r="AD57" s="24"/>
      <c r="AE57" s="24">
        <f t="shared" si="2"/>
        <v>142860000</v>
      </c>
      <c r="AF57" s="24"/>
      <c r="AG57" s="24">
        <f t="shared" si="4"/>
        <v>142860000</v>
      </c>
      <c r="AH57" s="24"/>
      <c r="AI57" s="25"/>
      <c r="AJ57" s="24"/>
      <c r="AK57" s="24"/>
      <c r="AL57" s="24"/>
      <c r="AM57" s="24"/>
      <c r="AN57" s="24"/>
      <c r="AO57" s="24"/>
      <c r="AP57" s="24"/>
    </row>
    <row r="58" spans="3:42" s="26" customFormat="1" ht="33" customHeight="1">
      <c r="C58" s="26">
        <v>6530605262</v>
      </c>
      <c r="E58" s="37" t="s">
        <v>80</v>
      </c>
      <c r="G58" s="32" t="s">
        <v>64</v>
      </c>
      <c r="I58" s="32"/>
      <c r="K58" s="28">
        <v>2</v>
      </c>
      <c r="L58" s="24"/>
      <c r="M58" s="24">
        <v>146640000</v>
      </c>
      <c r="N58" s="24"/>
      <c r="O58" s="24">
        <f t="shared" si="0"/>
        <v>293280000</v>
      </c>
      <c r="P58" s="24"/>
      <c r="Q58" s="24">
        <v>0</v>
      </c>
      <c r="R58" s="24"/>
      <c r="S58" s="24">
        <v>0</v>
      </c>
      <c r="T58" s="24"/>
      <c r="U58" s="24">
        <v>0</v>
      </c>
      <c r="V58" s="24"/>
      <c r="W58" s="28">
        <v>2</v>
      </c>
      <c r="X58" s="24"/>
      <c r="Y58" s="24">
        <v>0</v>
      </c>
      <c r="Z58" s="24"/>
      <c r="AA58" s="24">
        <v>0</v>
      </c>
      <c r="AB58" s="24"/>
      <c r="AC58" s="24">
        <f t="shared" si="1"/>
        <v>2</v>
      </c>
      <c r="AD58" s="24"/>
      <c r="AE58" s="24">
        <f t="shared" si="2"/>
        <v>146640000</v>
      </c>
      <c r="AF58" s="24"/>
      <c r="AG58" s="24">
        <f t="shared" si="4"/>
        <v>293280000</v>
      </c>
      <c r="AH58" s="24"/>
      <c r="AI58" s="25"/>
      <c r="AJ58" s="24"/>
      <c r="AK58" s="24"/>
      <c r="AL58" s="24"/>
      <c r="AM58" s="24"/>
      <c r="AN58" s="24"/>
      <c r="AO58" s="24"/>
      <c r="AP58" s="24"/>
    </row>
    <row r="59" spans="3:42" s="26" customFormat="1" ht="33" customHeight="1">
      <c r="C59" s="26">
        <v>6530605282</v>
      </c>
      <c r="E59" s="37" t="s">
        <v>81</v>
      </c>
      <c r="G59" s="32" t="s">
        <v>64</v>
      </c>
      <c r="I59" s="32"/>
      <c r="K59" s="28">
        <v>2</v>
      </c>
      <c r="L59" s="24"/>
      <c r="M59" s="24">
        <v>150420000</v>
      </c>
      <c r="N59" s="24"/>
      <c r="O59" s="24">
        <f t="shared" si="0"/>
        <v>300840000</v>
      </c>
      <c r="P59" s="24"/>
      <c r="Q59" s="24">
        <v>0</v>
      </c>
      <c r="R59" s="24"/>
      <c r="S59" s="24">
        <v>0</v>
      </c>
      <c r="T59" s="24"/>
      <c r="U59" s="24">
        <v>0</v>
      </c>
      <c r="V59" s="24"/>
      <c r="W59" s="28">
        <v>2</v>
      </c>
      <c r="X59" s="24"/>
      <c r="Y59" s="24">
        <v>0</v>
      </c>
      <c r="Z59" s="24"/>
      <c r="AA59" s="24">
        <v>0</v>
      </c>
      <c r="AB59" s="24"/>
      <c r="AC59" s="24">
        <f t="shared" si="1"/>
        <v>2</v>
      </c>
      <c r="AD59" s="24"/>
      <c r="AE59" s="24">
        <f t="shared" si="2"/>
        <v>150420000</v>
      </c>
      <c r="AF59" s="24"/>
      <c r="AG59" s="24">
        <f t="shared" si="4"/>
        <v>300840000</v>
      </c>
      <c r="AH59" s="24"/>
      <c r="AI59" s="25"/>
      <c r="AJ59" s="24"/>
      <c r="AK59" s="24"/>
      <c r="AL59" s="24"/>
      <c r="AM59" s="24"/>
      <c r="AN59" s="24"/>
      <c r="AO59" s="24"/>
      <c r="AP59" s="24"/>
    </row>
    <row r="60" spans="3:42" s="26" customFormat="1" ht="33" customHeight="1">
      <c r="C60" s="26">
        <v>6530605302</v>
      </c>
      <c r="E60" s="37" t="s">
        <v>82</v>
      </c>
      <c r="G60" s="32" t="s">
        <v>64</v>
      </c>
      <c r="I60" s="32"/>
      <c r="K60" s="28">
        <v>2</v>
      </c>
      <c r="L60" s="24"/>
      <c r="M60" s="24">
        <v>154200000</v>
      </c>
      <c r="N60" s="24"/>
      <c r="O60" s="24">
        <f t="shared" si="0"/>
        <v>308400000</v>
      </c>
      <c r="P60" s="24"/>
      <c r="Q60" s="24">
        <v>0</v>
      </c>
      <c r="R60" s="24"/>
      <c r="S60" s="24">
        <v>0</v>
      </c>
      <c r="T60" s="24"/>
      <c r="U60" s="24">
        <v>0</v>
      </c>
      <c r="V60" s="24"/>
      <c r="W60" s="28">
        <v>2</v>
      </c>
      <c r="X60" s="24"/>
      <c r="Y60" s="24">
        <v>0</v>
      </c>
      <c r="Z60" s="24"/>
      <c r="AA60" s="24">
        <v>0</v>
      </c>
      <c r="AB60" s="24"/>
      <c r="AC60" s="24">
        <f t="shared" si="1"/>
        <v>2</v>
      </c>
      <c r="AD60" s="24"/>
      <c r="AE60" s="24">
        <f t="shared" si="2"/>
        <v>154200000</v>
      </c>
      <c r="AF60" s="24"/>
      <c r="AG60" s="24">
        <f t="shared" si="4"/>
        <v>308400000</v>
      </c>
      <c r="AH60" s="24"/>
      <c r="AI60" s="25"/>
      <c r="AJ60" s="24"/>
      <c r="AK60" s="24"/>
      <c r="AL60" s="24"/>
      <c r="AM60" s="24"/>
      <c r="AN60" s="24"/>
      <c r="AO60" s="24"/>
      <c r="AP60" s="24"/>
    </row>
    <row r="61" spans="3:42" s="26" customFormat="1" ht="33" customHeight="1">
      <c r="C61" s="26">
        <v>6530605362</v>
      </c>
      <c r="E61" s="37" t="s">
        <v>83</v>
      </c>
      <c r="G61" s="32" t="s">
        <v>64</v>
      </c>
      <c r="I61" s="32"/>
      <c r="K61" s="28">
        <v>2</v>
      </c>
      <c r="L61" s="24"/>
      <c r="M61" s="24">
        <v>165540000</v>
      </c>
      <c r="N61" s="24"/>
      <c r="O61" s="24">
        <f t="shared" si="0"/>
        <v>331080000</v>
      </c>
      <c r="P61" s="24"/>
      <c r="Q61" s="24">
        <v>0</v>
      </c>
      <c r="R61" s="24"/>
      <c r="S61" s="24">
        <v>0</v>
      </c>
      <c r="T61" s="24"/>
      <c r="U61" s="24">
        <v>0</v>
      </c>
      <c r="V61" s="24"/>
      <c r="W61" s="28">
        <v>2</v>
      </c>
      <c r="X61" s="24"/>
      <c r="Y61" s="24">
        <v>0</v>
      </c>
      <c r="Z61" s="24"/>
      <c r="AA61" s="24">
        <v>0</v>
      </c>
      <c r="AB61" s="24"/>
      <c r="AC61" s="24">
        <f t="shared" si="1"/>
        <v>2</v>
      </c>
      <c r="AD61" s="24"/>
      <c r="AE61" s="24">
        <f t="shared" si="2"/>
        <v>165540000</v>
      </c>
      <c r="AF61" s="24"/>
      <c r="AG61" s="24">
        <f t="shared" si="4"/>
        <v>331080000</v>
      </c>
      <c r="AH61" s="24"/>
      <c r="AI61" s="25"/>
      <c r="AJ61" s="24"/>
      <c r="AK61" s="24"/>
      <c r="AL61" s="24"/>
      <c r="AM61" s="24"/>
      <c r="AN61" s="24"/>
      <c r="AO61" s="24"/>
      <c r="AP61" s="24"/>
    </row>
    <row r="62" spans="3:42" s="26" customFormat="1" ht="33" customHeight="1">
      <c r="C62" s="26">
        <v>6530605402</v>
      </c>
      <c r="E62" s="37" t="s">
        <v>84</v>
      </c>
      <c r="G62" s="32" t="s">
        <v>64</v>
      </c>
      <c r="I62" s="32"/>
      <c r="K62" s="28">
        <v>1</v>
      </c>
      <c r="L62" s="24"/>
      <c r="M62" s="24">
        <v>173100000</v>
      </c>
      <c r="N62" s="24"/>
      <c r="O62" s="24">
        <f t="shared" si="0"/>
        <v>173100000</v>
      </c>
      <c r="P62" s="24"/>
      <c r="Q62" s="24">
        <v>0</v>
      </c>
      <c r="R62" s="24"/>
      <c r="S62" s="24">
        <v>0</v>
      </c>
      <c r="T62" s="24"/>
      <c r="U62" s="24">
        <v>0</v>
      </c>
      <c r="V62" s="24"/>
      <c r="W62" s="28">
        <v>1</v>
      </c>
      <c r="X62" s="24"/>
      <c r="Y62" s="24">
        <v>0</v>
      </c>
      <c r="Z62" s="24"/>
      <c r="AA62" s="24">
        <v>0</v>
      </c>
      <c r="AB62" s="24"/>
      <c r="AC62" s="24">
        <f t="shared" si="1"/>
        <v>1</v>
      </c>
      <c r="AD62" s="24"/>
      <c r="AE62" s="24">
        <f t="shared" si="2"/>
        <v>173100000</v>
      </c>
      <c r="AF62" s="24"/>
      <c r="AG62" s="24">
        <f t="shared" si="4"/>
        <v>173100000</v>
      </c>
      <c r="AH62" s="24"/>
      <c r="AI62" s="25"/>
      <c r="AJ62" s="24"/>
      <c r="AK62" s="24"/>
      <c r="AL62" s="24"/>
      <c r="AM62" s="24"/>
      <c r="AN62" s="24"/>
      <c r="AO62" s="24"/>
      <c r="AP62" s="24"/>
    </row>
    <row r="63" spans="3:42" ht="39" customHeight="1">
      <c r="K63" s="2" t="s">
        <v>13</v>
      </c>
      <c r="O63" s="2">
        <f>SUM(O6:O62)</f>
        <v>91404697412</v>
      </c>
      <c r="AE63" s="2" t="s">
        <v>13</v>
      </c>
      <c r="AG63" s="2">
        <f>SUM(AG6:AG62)</f>
        <v>42239913662</v>
      </c>
    </row>
    <row r="64" spans="3:42" ht="39" customHeight="1">
      <c r="K64" s="2" t="s">
        <v>14</v>
      </c>
      <c r="O64" s="2">
        <f>O63*9%</f>
        <v>8226422767.0799999</v>
      </c>
      <c r="AE64" s="2" t="s">
        <v>14</v>
      </c>
      <c r="AG64" s="2">
        <f>AG63*9%</f>
        <v>3801592229.5799999</v>
      </c>
    </row>
    <row r="65" spans="3:33" ht="39" customHeight="1" thickBot="1">
      <c r="K65" s="2" t="s">
        <v>15</v>
      </c>
      <c r="O65" s="2">
        <f>O64+O63</f>
        <v>99631120179.080002</v>
      </c>
      <c r="AE65" s="2" t="s">
        <v>15</v>
      </c>
      <c r="AG65" s="3">
        <f>AG63+AG64</f>
        <v>46041505891.580002</v>
      </c>
    </row>
    <row r="66" spans="3:33" ht="39" customHeight="1" thickTop="1"/>
    <row r="67" spans="3:33" ht="39" customHeight="1"/>
    <row r="68" spans="3:33" ht="39" customHeight="1"/>
    <row r="69" spans="3:33" ht="40.5" customHeight="1">
      <c r="E69" s="39" t="s">
        <v>51</v>
      </c>
      <c r="I69" s="41">
        <f>AG65</f>
        <v>46041505891.580002</v>
      </c>
    </row>
    <row r="70" spans="3:33" ht="40.5" customHeight="1">
      <c r="E70" s="39" t="s">
        <v>52</v>
      </c>
      <c r="I70" s="41">
        <v>21629866217</v>
      </c>
    </row>
    <row r="71" spans="3:33" ht="40.5" customHeight="1">
      <c r="E71" s="39" t="s">
        <v>53</v>
      </c>
      <c r="I71" s="41">
        <v>10814933109</v>
      </c>
    </row>
    <row r="72" spans="3:33" ht="40.5" customHeight="1">
      <c r="E72" s="39" t="s">
        <v>54</v>
      </c>
      <c r="I72" s="41">
        <v>10814933108</v>
      </c>
    </row>
    <row r="73" spans="3:33" ht="40.5" customHeight="1">
      <c r="E73" s="39" t="s">
        <v>55</v>
      </c>
      <c r="I73" s="41">
        <f>I69-I71-I72</f>
        <v>24411639674.580002</v>
      </c>
    </row>
    <row r="74" spans="3:33" ht="40.5" customHeight="1">
      <c r="E74" s="39" t="s">
        <v>57</v>
      </c>
      <c r="I74" s="41">
        <f>I73*50%</f>
        <v>12205819837.290001</v>
      </c>
    </row>
    <row r="75" spans="3:33" ht="40.5" customHeight="1" thickBot="1">
      <c r="E75" s="40" t="s">
        <v>58</v>
      </c>
      <c r="F75" s="12"/>
      <c r="G75" s="34"/>
      <c r="H75" s="12"/>
      <c r="I75" s="42">
        <f>I73-I74</f>
        <v>12205819837.290001</v>
      </c>
    </row>
    <row r="76" spans="3:33" ht="40.5" customHeight="1">
      <c r="I76" s="41"/>
    </row>
    <row r="78" spans="3:33" ht="40.5" customHeight="1">
      <c r="C78" s="18">
        <v>6530863052</v>
      </c>
      <c r="D78" s="19" t="s">
        <v>85</v>
      </c>
      <c r="E78" s="18" t="s">
        <v>86</v>
      </c>
      <c r="F78" s="20">
        <v>140</v>
      </c>
      <c r="G78" s="35">
        <v>480000</v>
      </c>
      <c r="H78" s="15">
        <f t="shared" ref="H78:H102" si="5">G78*F78</f>
        <v>67200000</v>
      </c>
    </row>
    <row r="79" spans="3:33" ht="40.5" customHeight="1">
      <c r="C79" s="18">
        <v>6530863102</v>
      </c>
      <c r="D79" s="19" t="s">
        <v>87</v>
      </c>
      <c r="E79" s="18" t="s">
        <v>88</v>
      </c>
      <c r="F79" s="20">
        <v>4</v>
      </c>
      <c r="G79" s="35">
        <v>7000000</v>
      </c>
      <c r="H79" s="15">
        <f t="shared" si="5"/>
        <v>28000000</v>
      </c>
    </row>
    <row r="80" spans="3:33" ht="40.5" customHeight="1">
      <c r="C80" s="18">
        <v>6530863202</v>
      </c>
      <c r="D80" s="19" t="s">
        <v>89</v>
      </c>
      <c r="E80" s="18" t="s">
        <v>88</v>
      </c>
      <c r="F80" s="20">
        <v>2</v>
      </c>
      <c r="G80" s="35">
        <v>11000000</v>
      </c>
      <c r="H80" s="15">
        <f t="shared" si="5"/>
        <v>22000000</v>
      </c>
    </row>
    <row r="81" spans="3:8" ht="40.5" customHeight="1">
      <c r="C81" s="18">
        <v>6530863302</v>
      </c>
      <c r="D81" s="19" t="s">
        <v>90</v>
      </c>
      <c r="E81" s="18" t="s">
        <v>88</v>
      </c>
      <c r="F81" s="20">
        <v>2</v>
      </c>
      <c r="G81" s="35">
        <v>11000000</v>
      </c>
      <c r="H81" s="15">
        <f t="shared" si="5"/>
        <v>22000000</v>
      </c>
    </row>
    <row r="82" spans="3:8" ht="40.5" customHeight="1">
      <c r="C82" s="18">
        <v>6530863402</v>
      </c>
      <c r="D82" s="19" t="s">
        <v>91</v>
      </c>
      <c r="E82" s="18" t="s">
        <v>88</v>
      </c>
      <c r="F82" s="20">
        <v>2</v>
      </c>
      <c r="G82" s="35">
        <v>11000000</v>
      </c>
      <c r="H82" s="15">
        <f t="shared" si="5"/>
        <v>22000000</v>
      </c>
    </row>
    <row r="83" spans="3:8" ht="40.5" customHeight="1">
      <c r="C83" s="18">
        <v>6530863602</v>
      </c>
      <c r="D83" s="19" t="s">
        <v>92</v>
      </c>
      <c r="E83" s="18" t="s">
        <v>88</v>
      </c>
      <c r="F83" s="20">
        <v>2</v>
      </c>
      <c r="G83" s="35">
        <v>11000000</v>
      </c>
      <c r="H83" s="15">
        <f t="shared" si="5"/>
        <v>22000000</v>
      </c>
    </row>
    <row r="84" spans="3:8" ht="40.5" customHeight="1">
      <c r="C84" s="18">
        <v>6530863802</v>
      </c>
      <c r="D84" s="19" t="s">
        <v>93</v>
      </c>
      <c r="E84" s="18" t="s">
        <v>88</v>
      </c>
      <c r="F84" s="20">
        <v>2</v>
      </c>
      <c r="G84" s="35">
        <v>11000000</v>
      </c>
      <c r="H84" s="15">
        <f>G84*F84</f>
        <v>22000000</v>
      </c>
    </row>
    <row r="85" spans="3:8" ht="40.5" customHeight="1">
      <c r="C85" s="18">
        <v>6530864302</v>
      </c>
      <c r="D85" s="19" t="s">
        <v>94</v>
      </c>
      <c r="E85" s="18" t="s">
        <v>86</v>
      </c>
      <c r="F85" s="20">
        <v>4</v>
      </c>
      <c r="G85" s="35">
        <v>7120000</v>
      </c>
      <c r="H85" s="15">
        <f t="shared" si="5"/>
        <v>28480000</v>
      </c>
    </row>
    <row r="86" spans="3:8" ht="40.5" customHeight="1">
      <c r="C86" s="18">
        <v>6530866451</v>
      </c>
      <c r="D86" s="19" t="s">
        <v>95</v>
      </c>
      <c r="E86" s="18" t="s">
        <v>88</v>
      </c>
      <c r="F86" s="20">
        <v>8</v>
      </c>
      <c r="G86" s="35">
        <v>132000000</v>
      </c>
      <c r="H86" s="15">
        <f t="shared" si="5"/>
        <v>1056000000</v>
      </c>
    </row>
    <row r="87" spans="3:8" ht="40.5" customHeight="1">
      <c r="C87" s="18">
        <v>6530866501</v>
      </c>
      <c r="D87" s="19" t="s">
        <v>96</v>
      </c>
      <c r="E87" s="18" t="s">
        <v>88</v>
      </c>
      <c r="F87" s="20">
        <v>6</v>
      </c>
      <c r="G87" s="35">
        <v>148000000</v>
      </c>
      <c r="H87" s="15">
        <f t="shared" si="5"/>
        <v>888000000</v>
      </c>
    </row>
    <row r="88" spans="3:8" ht="40.5" customHeight="1">
      <c r="D88" s="13" t="s">
        <v>70</v>
      </c>
      <c r="E88" s="17" t="s">
        <v>64</v>
      </c>
      <c r="F88" s="14">
        <v>72</v>
      </c>
      <c r="G88" s="14">
        <v>35400000</v>
      </c>
      <c r="H88" s="15">
        <f t="shared" si="5"/>
        <v>2548800000</v>
      </c>
    </row>
    <row r="89" spans="3:8" ht="40.5" customHeight="1">
      <c r="D89" s="13" t="s">
        <v>71</v>
      </c>
      <c r="E89" s="17" t="s">
        <v>64</v>
      </c>
      <c r="F89" s="14">
        <v>112</v>
      </c>
      <c r="G89" s="14">
        <v>44250000</v>
      </c>
      <c r="H89" s="15">
        <f t="shared" si="5"/>
        <v>4956000000</v>
      </c>
    </row>
    <row r="90" spans="3:8" ht="40.5" customHeight="1">
      <c r="D90" s="16" t="s">
        <v>72</v>
      </c>
      <c r="E90" s="17" t="s">
        <v>64</v>
      </c>
      <c r="F90" s="14">
        <v>1</v>
      </c>
      <c r="G90" s="14">
        <v>114510000</v>
      </c>
      <c r="H90" s="15">
        <f t="shared" si="5"/>
        <v>114510000</v>
      </c>
    </row>
    <row r="91" spans="3:8" ht="40.5" customHeight="1">
      <c r="D91" s="16" t="s">
        <v>73</v>
      </c>
      <c r="E91" s="17" t="s">
        <v>64</v>
      </c>
      <c r="F91" s="14">
        <v>1</v>
      </c>
      <c r="G91" s="14">
        <v>116400000</v>
      </c>
      <c r="H91" s="15">
        <f t="shared" si="5"/>
        <v>116400000</v>
      </c>
    </row>
    <row r="92" spans="3:8" ht="40.5" customHeight="1">
      <c r="D92" s="16" t="s">
        <v>74</v>
      </c>
      <c r="E92" s="17" t="s">
        <v>64</v>
      </c>
      <c r="F92" s="14">
        <v>1</v>
      </c>
      <c r="G92" s="14">
        <v>118290000</v>
      </c>
      <c r="H92" s="15">
        <f t="shared" si="5"/>
        <v>118290000</v>
      </c>
    </row>
    <row r="93" spans="3:8" ht="40.5" customHeight="1">
      <c r="D93" s="16" t="s">
        <v>75</v>
      </c>
      <c r="E93" s="17" t="s">
        <v>64</v>
      </c>
      <c r="F93" s="14">
        <v>1</v>
      </c>
      <c r="G93" s="14">
        <v>125850000</v>
      </c>
      <c r="H93" s="15">
        <f t="shared" si="5"/>
        <v>125850000</v>
      </c>
    </row>
    <row r="94" spans="3:8" ht="40.5" customHeight="1">
      <c r="D94" s="16" t="s">
        <v>76</v>
      </c>
      <c r="E94" s="17" t="s">
        <v>64</v>
      </c>
      <c r="F94" s="14">
        <v>4</v>
      </c>
      <c r="G94" s="14">
        <v>129630000</v>
      </c>
      <c r="H94" s="15">
        <f t="shared" si="5"/>
        <v>518520000</v>
      </c>
    </row>
    <row r="95" spans="3:8" ht="40.5" customHeight="1">
      <c r="D95" s="16" t="s">
        <v>77</v>
      </c>
      <c r="E95" s="17" t="s">
        <v>64</v>
      </c>
      <c r="F95" s="14">
        <v>2</v>
      </c>
      <c r="G95" s="14">
        <v>131520000</v>
      </c>
      <c r="H95" s="15">
        <f t="shared" si="5"/>
        <v>263040000</v>
      </c>
    </row>
    <row r="96" spans="3:8" ht="40.5" customHeight="1">
      <c r="D96" s="16" t="s">
        <v>78</v>
      </c>
      <c r="E96" s="17" t="s">
        <v>64</v>
      </c>
      <c r="F96" s="14">
        <v>5</v>
      </c>
      <c r="G96" s="14">
        <v>139080000</v>
      </c>
      <c r="H96" s="15">
        <f t="shared" si="5"/>
        <v>695400000</v>
      </c>
    </row>
    <row r="97" spans="4:8" ht="40.5" customHeight="1">
      <c r="D97" s="16" t="s">
        <v>79</v>
      </c>
      <c r="E97" s="17" t="s">
        <v>64</v>
      </c>
      <c r="F97" s="14">
        <v>1</v>
      </c>
      <c r="G97" s="14">
        <v>142860000</v>
      </c>
      <c r="H97" s="15">
        <f t="shared" si="5"/>
        <v>142860000</v>
      </c>
    </row>
    <row r="98" spans="4:8" ht="40.5" customHeight="1">
      <c r="D98" s="16" t="s">
        <v>80</v>
      </c>
      <c r="E98" s="17" t="s">
        <v>64</v>
      </c>
      <c r="F98" s="14">
        <v>2</v>
      </c>
      <c r="G98" s="14">
        <v>146640000</v>
      </c>
      <c r="H98" s="15">
        <f t="shared" si="5"/>
        <v>293280000</v>
      </c>
    </row>
    <row r="99" spans="4:8" ht="40.5" customHeight="1">
      <c r="D99" s="16" t="s">
        <v>81</v>
      </c>
      <c r="E99" s="17" t="s">
        <v>64</v>
      </c>
      <c r="F99" s="14">
        <v>2</v>
      </c>
      <c r="G99" s="14">
        <v>150420000</v>
      </c>
      <c r="H99" s="15">
        <f t="shared" si="5"/>
        <v>300840000</v>
      </c>
    </row>
    <row r="100" spans="4:8" ht="40.5" customHeight="1">
      <c r="D100" s="16" t="s">
        <v>82</v>
      </c>
      <c r="E100" s="17" t="s">
        <v>64</v>
      </c>
      <c r="F100" s="14">
        <v>2</v>
      </c>
      <c r="G100" s="14">
        <v>154200000</v>
      </c>
      <c r="H100" s="15">
        <f t="shared" si="5"/>
        <v>308400000</v>
      </c>
    </row>
    <row r="101" spans="4:8" ht="40.5" customHeight="1">
      <c r="D101" s="16" t="s">
        <v>83</v>
      </c>
      <c r="E101" s="17" t="s">
        <v>64</v>
      </c>
      <c r="F101" s="14">
        <v>2</v>
      </c>
      <c r="G101" s="14">
        <v>165540000</v>
      </c>
      <c r="H101" s="15">
        <f t="shared" si="5"/>
        <v>331080000</v>
      </c>
    </row>
    <row r="102" spans="4:8" ht="40.5" customHeight="1">
      <c r="D102" s="16" t="s">
        <v>84</v>
      </c>
      <c r="E102" s="17" t="s">
        <v>64</v>
      </c>
      <c r="F102" s="14">
        <v>1</v>
      </c>
      <c r="G102" s="14">
        <v>173100000</v>
      </c>
      <c r="H102" s="15">
        <f t="shared" si="5"/>
        <v>173100000</v>
      </c>
    </row>
  </sheetData>
  <autoFilter ref="A5:AP65" xr:uid="{7A30331D-8CE7-4D2B-AD57-B7E2FFF3FFD0}"/>
  <mergeCells count="8">
    <mergeCell ref="A1:AP1"/>
    <mergeCell ref="A2:AP2"/>
    <mergeCell ref="A3:A5"/>
    <mergeCell ref="C3:C5"/>
    <mergeCell ref="E3:E5"/>
    <mergeCell ref="G3:G5"/>
    <mergeCell ref="I3:I5"/>
    <mergeCell ref="K3:AO3"/>
  </mergeCells>
  <phoneticPr fontId="5" type="noConversion"/>
  <printOptions horizontalCentered="1" verticalCentered="1"/>
  <pageMargins left="0" right="0" top="0" bottom="0" header="0" footer="0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SgDataSet (2)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Imaghian AmirAbbas</cp:lastModifiedBy>
  <cp:lastPrinted>2023-06-14T06:25:18Z</cp:lastPrinted>
  <dcterms:created xsi:type="dcterms:W3CDTF">2023-06-10T07:12:02Z</dcterms:created>
  <dcterms:modified xsi:type="dcterms:W3CDTF">2023-06-24T10:27:13Z</dcterms:modified>
</cp:coreProperties>
</file>