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fp\Finance\Adish Refinery\Adish Group\OLD Personal\Hosseini\تامین کنندگان و پیمانکاران\پایا صنعت تیران\"/>
    </mc:Choice>
  </mc:AlternateContent>
  <xr:revisionPtr revIDLastSave="0" documentId="8_{4F38560D-2A62-42E1-99E7-E6674A4DE351}" xr6:coauthVersionLast="47" xr6:coauthVersionMax="47" xr10:uidLastSave="{00000000-0000-0000-0000-000000000000}"/>
  <bookViews>
    <workbookView xWindow="-120" yWindow="-120" windowWidth="29040" windowHeight="15840" activeTab="1" xr2:uid="{E183B81A-7E2C-45D9-8D30-0F410039A596}"/>
  </bookViews>
  <sheets>
    <sheet name="Sheet1" sheetId="1" r:id="rId1"/>
    <sheet name="Sheet2" sheetId="2" r:id="rId2"/>
  </sheets>
  <definedNames>
    <definedName name="_xlnm.Print_Area" localSheetId="1">Sheet2!$A$1:$W$25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13" i="2" l="1"/>
  <c r="L16" i="2" s="1"/>
  <c r="L22" i="2" s="1"/>
  <c r="L11" i="2"/>
  <c r="N11" i="2" s="1"/>
  <c r="N13" i="2" s="1"/>
  <c r="J13" i="2"/>
  <c r="L9" i="2"/>
  <c r="N9" i="2" s="1"/>
  <c r="L7" i="2"/>
  <c r="N7" i="2" s="1"/>
  <c r="J9" i="1"/>
  <c r="L17" i="2" l="1"/>
  <c r="L18" i="2"/>
  <c r="L24" i="2" s="1"/>
</calcChain>
</file>

<file path=xl/sharedStrings.xml><?xml version="1.0" encoding="utf-8"?>
<sst xmlns="http://schemas.openxmlformats.org/spreadsheetml/2006/main" count="69" uniqueCount="61">
  <si>
    <t>Project</t>
  </si>
  <si>
    <t>SACR - South Adish Gas Condensate Refinery</t>
  </si>
  <si>
    <t>Created By</t>
  </si>
  <si>
    <t>Esmaeil BoostaniToday, 08:31</t>
  </si>
  <si>
    <t>MRS No.</t>
  </si>
  <si>
    <t>MRS-SLD-9001-669</t>
  </si>
  <si>
    <t>Packing List No.</t>
  </si>
  <si>
    <t>SACR-PL-SLD-9001-648</t>
  </si>
  <si>
    <t>OPI No.</t>
  </si>
  <si>
    <t>OPI-SLD-9001-667</t>
  </si>
  <si>
    <t>Gross Weight</t>
  </si>
  <si>
    <t>1 Kg</t>
  </si>
  <si>
    <t>Signed Copy</t>
  </si>
  <si>
    <t>Please upload signed copy of OPI!</t>
  </si>
  <si>
    <t>#</t>
  </si>
  <si>
    <t>Group</t>
  </si>
  <si>
    <t>Mark No.</t>
  </si>
  <si>
    <t>Description</t>
  </si>
  <si>
    <t>Size</t>
  </si>
  <si>
    <t>Quantity</t>
  </si>
  <si>
    <t>Unit</t>
  </si>
  <si>
    <t>Weight</t>
  </si>
  <si>
    <t>Storage</t>
  </si>
  <si>
    <t>Remark</t>
  </si>
  <si>
    <t>Sub Item of 1000</t>
  </si>
  <si>
    <t>تری اتیلن گلایکول</t>
  </si>
  <si>
    <t>-</t>
  </si>
  <si>
    <t>Kg</t>
  </si>
  <si>
    <t>WH2 / A</t>
  </si>
  <si>
    <t>خریدار: شرکت پالایشگاه میعانات گازی آدیش جنوبی</t>
  </si>
  <si>
    <t>ردیف</t>
  </si>
  <si>
    <t>QT</t>
  </si>
  <si>
    <t>Receipt</t>
  </si>
  <si>
    <t>مانده</t>
  </si>
  <si>
    <t>100%</t>
  </si>
  <si>
    <t>جمع</t>
  </si>
  <si>
    <t>خلاصه محاسبات قرارداد</t>
  </si>
  <si>
    <t>کسر می شود :</t>
  </si>
  <si>
    <t>10%سپرده حسن انجام</t>
  </si>
  <si>
    <t xml:space="preserve">شماره فاکتور </t>
  </si>
  <si>
    <t>شرح کالا</t>
  </si>
  <si>
    <t>اسکلت فلزی سنگین</t>
  </si>
  <si>
    <t>اسکلت فلزی سبک</t>
  </si>
  <si>
    <t>kg</t>
  </si>
  <si>
    <t>فی</t>
  </si>
  <si>
    <t>ریال</t>
  </si>
  <si>
    <t>پیش پرداخت اولیه</t>
  </si>
  <si>
    <t>خلاصه مالی خرید STEEL STRUCTURE</t>
  </si>
  <si>
    <t>شماره قرارداد : ADISH-P-PO-GE-097</t>
  </si>
  <si>
    <t>فروشنده: شرکت پایا صنعت تیران</t>
  </si>
  <si>
    <t>258تا285</t>
  </si>
  <si>
    <t>286تا302</t>
  </si>
  <si>
    <t>PL No.</t>
  </si>
  <si>
    <t>درصد</t>
  </si>
  <si>
    <t>مبلغ+9%ارزش افزوده</t>
  </si>
  <si>
    <t>مبلغ قرارداد</t>
  </si>
  <si>
    <t>پرداخت علی الحساب</t>
  </si>
  <si>
    <t>مانده قابل پرداخت</t>
  </si>
  <si>
    <r>
      <rPr>
        <b/>
        <sz val="11"/>
        <color rgb="FF000000"/>
        <rFont val="B Nazanin"/>
        <charset val="178"/>
      </rPr>
      <t>توضیحات :</t>
    </r>
    <r>
      <rPr>
        <sz val="11"/>
        <color rgb="FF000000"/>
        <rFont val="B Nazanin"/>
        <charset val="178"/>
      </rPr>
      <t xml:space="preserve"> تاریخ انعقاد قرارداد در زمان پرداخت پیش پرداخت می باشد و </t>
    </r>
    <r>
      <rPr>
        <b/>
        <u/>
        <sz val="11"/>
        <color rgb="FF000000"/>
        <rFont val="B Nazanin"/>
        <charset val="178"/>
      </rPr>
      <t>تاریخ تحویل اولیه 4 ماه پس از پرداخت پیش پرداخت بوده است. تاریخ شروع قرارداد طبق پیش پرداخت انجام شده 1401/12/24 می باشد</t>
    </r>
    <r>
      <rPr>
        <sz val="11"/>
        <color rgb="FF000000"/>
        <rFont val="B Nazanin"/>
        <charset val="178"/>
      </rPr>
      <t>.همچنین کالای اصلی در تاریخ 1401/05/02  به کارگاه ارسال شده و رسید انبار صادر شده است .کلیه اقلام قرارداد بهمراه sub item توسط کارگاه رسید شده است</t>
    </r>
  </si>
  <si>
    <t>سپرده حسن انجام کار قرارداد معادل31.133.531.858ریال می باشد و نزد شرکت آدیش بعنوان طلب می باشد.</t>
  </si>
  <si>
    <r>
      <t>باتوجه به تکمیل متریال قراردادی و ارسال صورتحساب و ثبت کلیه MRS ها و مانده قابل پرداخت بابت تسویه و درخواست ابطال ضمانتنامه از سوی پایاصنعت طی نامه 1021/097/AD/1402 مورخ 1402/06/05 امکان تقلیل و ابطال ضمانت نامه میسر می باشد و</t>
    </r>
    <r>
      <rPr>
        <b/>
        <sz val="11"/>
        <color rgb="FF000000"/>
        <rFont val="B Nazanin"/>
        <charset val="178"/>
      </rPr>
      <t xml:space="preserve"> منوط به دستور مدیریت می باشد.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</si>
</sst>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000000"/>
      <name val="B Nazanin"/>
      <charset val="178"/>
    </font>
    <font>
      <sz val="12"/>
      <color theme="1"/>
      <name val="B Nazanin"/>
      <charset val="178"/>
    </font>
    <font>
      <sz val="12"/>
      <name val="B Nazanin"/>
      <charset val="178"/>
    </font>
    <font>
      <b/>
      <sz val="12"/>
      <color theme="1"/>
      <name val="B Nazanin"/>
      <charset val="178"/>
    </font>
    <font>
      <b/>
      <sz val="12"/>
      <color rgb="FF000000"/>
      <name val="B Nazanin"/>
      <charset val="178"/>
    </font>
    <font>
      <sz val="11"/>
      <color rgb="FF000000"/>
      <name val="B Nazanin"/>
      <charset val="178"/>
    </font>
    <font>
      <b/>
      <sz val="11"/>
      <color rgb="FF000000"/>
      <name val="B Nazanin"/>
      <charset val="178"/>
    </font>
    <font>
      <b/>
      <u/>
      <sz val="11"/>
      <color rgb="FF000000"/>
      <name val="B Nazanin"/>
      <charset val="178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7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 shrinkToFit="1"/>
    </xf>
    <xf numFmtId="3" fontId="2" fillId="0" borderId="0" xfId="0" applyNumberFormat="1" applyFont="1" applyAlignment="1">
      <alignment horizontal="center" vertical="center" wrapText="1" shrinkToFit="1"/>
    </xf>
    <xf numFmtId="0" fontId="3" fillId="0" borderId="0" xfId="0" applyFont="1" applyAlignment="1">
      <alignment horizontal="center" vertical="center"/>
    </xf>
    <xf numFmtId="10" fontId="3" fillId="0" borderId="0" xfId="2" applyNumberFormat="1" applyFont="1" applyBorder="1" applyAlignment="1">
      <alignment horizontal="center" vertical="center"/>
    </xf>
    <xf numFmtId="3" fontId="3" fillId="0" borderId="0" xfId="1" applyNumberFormat="1" applyFont="1" applyAlignment="1">
      <alignment horizontal="center" vertical="center"/>
    </xf>
    <xf numFmtId="3" fontId="2" fillId="0" borderId="0" xfId="0" applyNumberFormat="1" applyFont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1" fontId="2" fillId="0" borderId="0" xfId="2" applyNumberFormat="1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3" fontId="2" fillId="0" borderId="0" xfId="1" applyNumberFormat="1" applyFont="1" applyBorder="1" applyAlignment="1">
      <alignment horizontal="center" vertical="center" wrapText="1" shrinkToFit="1"/>
    </xf>
    <xf numFmtId="0" fontId="4" fillId="0" borderId="0" xfId="0" applyFont="1" applyAlignment="1">
      <alignment horizontal="center" vertical="center" wrapText="1" shrinkToFit="1"/>
    </xf>
    <xf numFmtId="0" fontId="5" fillId="0" borderId="0" xfId="0" applyFont="1" applyAlignment="1">
      <alignment horizontal="center" vertical="center"/>
    </xf>
    <xf numFmtId="10" fontId="5" fillId="0" borderId="0" xfId="2" applyNumberFormat="1" applyFont="1" applyBorder="1" applyAlignment="1">
      <alignment horizontal="center" vertical="center"/>
    </xf>
    <xf numFmtId="3" fontId="5" fillId="0" borderId="0" xfId="1" applyNumberFormat="1" applyFont="1" applyAlignment="1">
      <alignment horizontal="center" vertical="center"/>
    </xf>
    <xf numFmtId="3" fontId="6" fillId="0" borderId="0" xfId="0" applyNumberFormat="1" applyFont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3" fontId="2" fillId="0" borderId="0" xfId="1" applyNumberFormat="1" applyFont="1" applyFill="1" applyBorder="1" applyAlignment="1">
      <alignment horizontal="center" vertical="center" shrinkToFit="1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3" fontId="6" fillId="0" borderId="0" xfId="0" applyNumberFormat="1" applyFont="1" applyAlignment="1">
      <alignment horizontal="right" vertical="center" shrinkToFit="1"/>
    </xf>
    <xf numFmtId="0" fontId="6" fillId="0" borderId="0" xfId="0" applyFont="1" applyAlignment="1">
      <alignment horizontal="right" vertical="center" shrinkToFit="1"/>
    </xf>
    <xf numFmtId="0" fontId="5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3" fontId="2" fillId="0" borderId="0" xfId="1" applyNumberFormat="1" applyFont="1" applyAlignment="1">
      <alignment horizontal="center" vertical="center" shrinkToFit="1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3" fontId="6" fillId="0" borderId="0" xfId="0" applyNumberFormat="1" applyFont="1" applyAlignment="1">
      <alignment horizontal="center" vertical="center" shrinkToFit="1"/>
    </xf>
    <xf numFmtId="3" fontId="2" fillId="0" borderId="0" xfId="1" applyNumberFormat="1" applyFont="1" applyBorder="1" applyAlignment="1">
      <alignment horizontal="center" vertical="center" shrinkToFit="1"/>
    </xf>
    <xf numFmtId="0" fontId="2" fillId="0" borderId="0" xfId="0" applyFont="1" applyAlignment="1">
      <alignment horizontal="right" vertical="center"/>
    </xf>
    <xf numFmtId="38" fontId="2" fillId="0" borderId="0" xfId="0" applyNumberFormat="1" applyFont="1" applyAlignment="1">
      <alignment horizontal="center" vertical="center" shrinkToFit="1"/>
    </xf>
    <xf numFmtId="3" fontId="7" fillId="0" borderId="0" xfId="0" applyNumberFormat="1" applyFont="1" applyAlignment="1">
      <alignment horizontal="right" vertical="top" wrapText="1"/>
    </xf>
    <xf numFmtId="0" fontId="2" fillId="0" borderId="0" xfId="0" applyFont="1" applyAlignment="1">
      <alignment horizontal="right" vertical="center"/>
    </xf>
    <xf numFmtId="38" fontId="6" fillId="0" borderId="1" xfId="0" applyNumberFormat="1" applyFont="1" applyBorder="1" applyAlignment="1">
      <alignment horizontal="center" vertical="center" shrinkToFit="1"/>
    </xf>
    <xf numFmtId="0" fontId="2" fillId="0" borderId="0" xfId="0" applyFont="1" applyAlignment="1">
      <alignment horizontal="left" vertical="center" shrinkToFit="1"/>
    </xf>
    <xf numFmtId="3" fontId="6" fillId="0" borderId="0" xfId="0" applyNumberFormat="1" applyFont="1" applyAlignment="1">
      <alignment horizontal="right" vertical="center" wrapText="1" shrinkToFit="1"/>
    </xf>
    <xf numFmtId="3" fontId="6" fillId="0" borderId="0" xfId="1" applyNumberFormat="1" applyFont="1" applyAlignment="1">
      <alignment horizontal="center" vertical="center" shrinkToFit="1"/>
    </xf>
    <xf numFmtId="38" fontId="6" fillId="0" borderId="0" xfId="0" applyNumberFormat="1" applyFont="1" applyAlignment="1">
      <alignment horizontal="center" vertical="center" shrinkToFit="1"/>
    </xf>
    <xf numFmtId="3" fontId="6" fillId="0" borderId="0" xfId="1" applyNumberFormat="1" applyFont="1" applyFill="1" applyBorder="1" applyAlignment="1">
      <alignment horizontal="center" vertical="center" shrinkToFit="1"/>
    </xf>
    <xf numFmtId="0" fontId="2" fillId="0" borderId="0" xfId="0" applyFont="1" applyAlignment="1">
      <alignment horizontal="right" vertical="center" shrinkToFit="1"/>
    </xf>
    <xf numFmtId="3" fontId="2" fillId="0" borderId="0" xfId="0" applyNumberFormat="1" applyFont="1" applyAlignment="1">
      <alignment horizontal="right" vertical="center" wrapText="1" shrinkToFit="1"/>
    </xf>
    <xf numFmtId="38" fontId="2" fillId="0" borderId="2" xfId="0" applyNumberFormat="1" applyFont="1" applyBorder="1" applyAlignment="1">
      <alignment horizontal="center" vertical="center" shrinkToFit="1"/>
    </xf>
    <xf numFmtId="38" fontId="6" fillId="0" borderId="0" xfId="0" applyNumberFormat="1" applyFont="1" applyAlignment="1">
      <alignment horizontal="center" vertical="center" shrinkToFit="1"/>
    </xf>
    <xf numFmtId="3" fontId="2" fillId="0" borderId="0" xfId="0" applyNumberFormat="1" applyFont="1" applyAlignment="1">
      <alignment horizontal="right" vertical="center" shrinkToFit="1"/>
    </xf>
    <xf numFmtId="3" fontId="8" fillId="0" borderId="0" xfId="0" applyNumberFormat="1" applyFont="1" applyAlignment="1">
      <alignment horizontal="right" vertical="top" wrapText="1"/>
    </xf>
    <xf numFmtId="3" fontId="7" fillId="2" borderId="0" xfId="0" applyNumberFormat="1" applyFont="1" applyFill="1" applyAlignment="1">
      <alignment horizontal="center" vertical="center" wrapText="1" shrinkToFit="1"/>
    </xf>
    <xf numFmtId="0" fontId="7" fillId="0" borderId="0" xfId="0" applyFont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 shrinkToFit="1"/>
    </xf>
    <xf numFmtId="3" fontId="7" fillId="0" borderId="0" xfId="1" applyNumberFormat="1" applyFont="1" applyFill="1" applyBorder="1" applyAlignment="1">
      <alignment horizontal="center" vertical="center" wrapText="1" shrinkToFit="1"/>
    </xf>
    <xf numFmtId="0" fontId="7" fillId="0" borderId="0" xfId="0" applyFont="1" applyAlignment="1">
      <alignment horizontal="center" vertical="center" wrapText="1" shrinkToFit="1"/>
    </xf>
    <xf numFmtId="3" fontId="7" fillId="2" borderId="0" xfId="1" applyNumberFormat="1" applyFont="1" applyFill="1" applyBorder="1" applyAlignment="1">
      <alignment horizontal="center" vertical="center" wrapText="1" shrinkToFit="1"/>
    </xf>
    <xf numFmtId="3" fontId="7" fillId="0" borderId="0" xfId="0" applyNumberFormat="1" applyFont="1" applyAlignment="1">
      <alignment horizontal="center" vertical="center" wrapText="1" shrinkToFit="1"/>
    </xf>
    <xf numFmtId="1" fontId="7" fillId="2" borderId="0" xfId="2" applyNumberFormat="1" applyFont="1" applyFill="1" applyBorder="1" applyAlignment="1">
      <alignment horizontal="center" vertical="center" wrapText="1" shrinkToFit="1"/>
    </xf>
    <xf numFmtId="3" fontId="6" fillId="0" borderId="1" xfId="1" applyNumberFormat="1" applyFont="1" applyBorder="1" applyAlignment="1">
      <alignment horizontal="center" vertical="center" shrinkToFit="1"/>
    </xf>
    <xf numFmtId="3" fontId="6" fillId="0" borderId="1" xfId="1" applyNumberFormat="1" applyFont="1" applyFill="1" applyBorder="1" applyAlignment="1">
      <alignment horizontal="center" vertical="center" shrinkToFit="1"/>
    </xf>
    <xf numFmtId="1" fontId="6" fillId="0" borderId="0" xfId="2" applyNumberFormat="1" applyFont="1" applyBorder="1" applyAlignment="1">
      <alignment horizontal="center" vertical="center" shrinkToFit="1"/>
    </xf>
  </cellXfs>
  <cellStyles count="3">
    <cellStyle name="Comma" xfId="1" builtinId="3"/>
    <cellStyle name="Normal" xfId="0" builtinId="0"/>
    <cellStyle name="Percent" xfId="2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A3BA57-8C54-4455-887F-675E3F848901}">
  <dimension ref="A1:J9"/>
  <sheetViews>
    <sheetView rightToLeft="1" workbookViewId="0">
      <selection activeCell="D9" sqref="D9"/>
    </sheetView>
  </sheetViews>
  <sheetFormatPr defaultRowHeight="15" x14ac:dyDescent="0.25"/>
  <cols>
    <col min="1" max="1" width="14.85546875" bestFit="1" customWidth="1"/>
    <col min="2" max="2" width="41.28515625" bestFit="1" customWidth="1"/>
    <col min="3" max="3" width="9" bestFit="1" customWidth="1"/>
    <col min="4" max="4" width="14.28515625" bestFit="1" customWidth="1"/>
    <col min="5" max="5" width="4.5703125" bestFit="1" customWidth="1"/>
    <col min="6" max="6" width="8.7109375" bestFit="1" customWidth="1"/>
    <col min="7" max="7" width="4.7109375" bestFit="1" customWidth="1"/>
    <col min="8" max="8" width="7.42578125" bestFit="1" customWidth="1"/>
    <col min="9" max="9" width="8.140625" bestFit="1" customWidth="1"/>
    <col min="10" max="10" width="17.28515625" bestFit="1" customWidth="1"/>
  </cols>
  <sheetData>
    <row r="1" spans="1:10" x14ac:dyDescent="0.25">
      <c r="A1" t="s">
        <v>0</v>
      </c>
      <c r="B1" t="s">
        <v>1</v>
      </c>
    </row>
    <row r="2" spans="1:10" x14ac:dyDescent="0.25">
      <c r="A2" t="s">
        <v>2</v>
      </c>
      <c r="B2" t="s">
        <v>3</v>
      </c>
    </row>
    <row r="3" spans="1:10" x14ac:dyDescent="0.25">
      <c r="A3" t="s">
        <v>4</v>
      </c>
      <c r="B3" t="s">
        <v>5</v>
      </c>
    </row>
    <row r="4" spans="1:10" x14ac:dyDescent="0.25">
      <c r="A4" t="s">
        <v>6</v>
      </c>
      <c r="B4" t="s">
        <v>7</v>
      </c>
    </row>
    <row r="5" spans="1:10" x14ac:dyDescent="0.25">
      <c r="A5" t="s">
        <v>8</v>
      </c>
      <c r="B5" t="s">
        <v>9</v>
      </c>
    </row>
    <row r="6" spans="1:10" x14ac:dyDescent="0.25">
      <c r="A6" t="s">
        <v>10</v>
      </c>
      <c r="B6" t="s">
        <v>11</v>
      </c>
    </row>
    <row r="7" spans="1:10" x14ac:dyDescent="0.25">
      <c r="A7" t="s">
        <v>12</v>
      </c>
      <c r="B7" t="s">
        <v>13</v>
      </c>
    </row>
    <row r="8" spans="1:10" x14ac:dyDescent="0.25">
      <c r="A8" t="s">
        <v>14</v>
      </c>
      <c r="B8" t="s">
        <v>15</v>
      </c>
      <c r="C8" t="s">
        <v>16</v>
      </c>
      <c r="D8" t="s">
        <v>17</v>
      </c>
      <c r="E8" t="s">
        <v>18</v>
      </c>
      <c r="F8" t="s">
        <v>19</v>
      </c>
      <c r="G8" t="s">
        <v>20</v>
      </c>
      <c r="H8" t="s">
        <v>21</v>
      </c>
      <c r="I8" t="s">
        <v>22</v>
      </c>
      <c r="J8" t="s">
        <v>23</v>
      </c>
    </row>
    <row r="9" spans="1:10" x14ac:dyDescent="0.25">
      <c r="A9">
        <v>1</v>
      </c>
      <c r="B9" t="s">
        <v>24</v>
      </c>
      <c r="C9">
        <v>7</v>
      </c>
      <c r="D9" t="s">
        <v>25</v>
      </c>
      <c r="E9" t="s">
        <v>26</v>
      </c>
      <c r="F9">
        <v>1080</v>
      </c>
      <c r="G9" t="s">
        <v>27</v>
      </c>
      <c r="H9" t="s">
        <v>26</v>
      </c>
      <c r="I9" t="s">
        <v>28</v>
      </c>
      <c r="J9" t="str">
        <f>CONCATENATE(B9," ",C9)</f>
        <v>Sub Item of 1000 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9FA156-4484-4C2B-B110-C3DAE3E2F015}">
  <sheetPr>
    <pageSetUpPr fitToPage="1"/>
  </sheetPr>
  <dimension ref="B1:Z26"/>
  <sheetViews>
    <sheetView rightToLeft="1" tabSelected="1" view="pageBreakPreview" zoomScale="110" zoomScaleNormal="100" zoomScaleSheetLayoutView="110" workbookViewId="0">
      <selection activeCell="Z8" sqref="Z8"/>
    </sheetView>
  </sheetViews>
  <sheetFormatPr defaultColWidth="23.85546875" defaultRowHeight="18.75" x14ac:dyDescent="0.25"/>
  <cols>
    <col min="1" max="1" width="0.7109375" style="10" customWidth="1"/>
    <col min="2" max="2" width="5.7109375" style="10" customWidth="1"/>
    <col min="3" max="3" width="0.5703125" style="10" customWidth="1"/>
    <col min="4" max="4" width="9.42578125" style="35" customWidth="1"/>
    <col min="5" max="5" width="0.5703125" style="7" customWidth="1"/>
    <col min="6" max="6" width="18" style="35" customWidth="1"/>
    <col min="7" max="7" width="0.5703125" style="8" customWidth="1"/>
    <col min="8" max="8" width="5.42578125" style="8" customWidth="1"/>
    <col min="9" max="9" width="0.5703125" style="8" customWidth="1"/>
    <col min="10" max="10" width="10.5703125" style="25" customWidth="1"/>
    <col min="11" max="11" width="0.5703125" style="7" customWidth="1"/>
    <col min="12" max="12" width="10.5703125" style="18" customWidth="1"/>
    <col min="13" max="13" width="0.5703125" style="7" customWidth="1"/>
    <col min="14" max="14" width="8" style="18" bestFit="1" customWidth="1"/>
    <col min="15" max="15" width="0.5703125" style="7" customWidth="1"/>
    <col min="16" max="16" width="10.5703125" style="18" customWidth="1"/>
    <col min="17" max="17" width="0.5703125" style="18" customWidth="1"/>
    <col min="18" max="18" width="18.5703125" style="18" customWidth="1"/>
    <col min="19" max="19" width="0.5703125" style="18" customWidth="1"/>
    <col min="20" max="20" width="14" style="18" customWidth="1"/>
    <col min="21" max="21" width="0.5703125" style="18" customWidth="1"/>
    <col min="22" max="22" width="8.7109375" style="9" customWidth="1"/>
    <col min="23" max="23" width="0.7109375" style="10" customWidth="1"/>
    <col min="24" max="16384" width="23.85546875" style="10"/>
  </cols>
  <sheetData>
    <row r="1" spans="2:26" ht="21" x14ac:dyDescent="0.25">
      <c r="B1" s="19" t="s">
        <v>47</v>
      </c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20" t="s">
        <v>48</v>
      </c>
      <c r="S1" s="20"/>
      <c r="T1" s="20"/>
      <c r="U1" s="20"/>
      <c r="V1" s="20"/>
    </row>
    <row r="2" spans="2:26" ht="21" x14ac:dyDescent="0.25">
      <c r="B2" s="19" t="s">
        <v>29</v>
      </c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21"/>
      <c r="R2" s="16"/>
      <c r="S2" s="17"/>
      <c r="T2" s="22"/>
      <c r="U2" s="22"/>
      <c r="V2" s="23"/>
    </row>
    <row r="3" spans="2:26" ht="21" x14ac:dyDescent="0.25">
      <c r="B3" s="19" t="s">
        <v>49</v>
      </c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21"/>
      <c r="R3" s="16"/>
      <c r="S3" s="17"/>
      <c r="T3" s="22"/>
      <c r="U3" s="22"/>
      <c r="V3" s="23"/>
    </row>
    <row r="4" spans="2:26" ht="3.75" customHeight="1" x14ac:dyDescent="0.25">
      <c r="B4" s="13"/>
      <c r="C4" s="13"/>
      <c r="D4" s="13"/>
      <c r="E4" s="14"/>
      <c r="F4" s="13"/>
      <c r="G4" s="13"/>
      <c r="H4" s="4"/>
      <c r="I4" s="13"/>
      <c r="J4" s="15"/>
      <c r="K4" s="16"/>
      <c r="L4" s="16"/>
      <c r="M4" s="16"/>
      <c r="N4" s="16"/>
      <c r="O4" s="16"/>
      <c r="P4" s="16"/>
      <c r="Q4" s="16"/>
      <c r="R4" s="16"/>
      <c r="S4" s="17"/>
      <c r="T4" s="17"/>
      <c r="U4" s="17"/>
    </row>
    <row r="5" spans="2:26" s="47" customFormat="1" ht="38.25" customHeight="1" x14ac:dyDescent="0.25">
      <c r="B5" s="46" t="s">
        <v>30</v>
      </c>
      <c r="D5" s="48" t="s">
        <v>39</v>
      </c>
      <c r="E5" s="49"/>
      <c r="F5" s="48" t="s">
        <v>40</v>
      </c>
      <c r="G5" s="50"/>
      <c r="H5" s="48" t="s">
        <v>20</v>
      </c>
      <c r="I5" s="50"/>
      <c r="J5" s="51" t="s">
        <v>31</v>
      </c>
      <c r="K5" s="52"/>
      <c r="L5" s="51" t="s">
        <v>32</v>
      </c>
      <c r="M5" s="52"/>
      <c r="N5" s="51" t="s">
        <v>33</v>
      </c>
      <c r="O5" s="52"/>
      <c r="P5" s="51" t="s">
        <v>44</v>
      </c>
      <c r="Q5" s="52"/>
      <c r="R5" s="51" t="s">
        <v>54</v>
      </c>
      <c r="S5" s="52"/>
      <c r="T5" s="51" t="s">
        <v>52</v>
      </c>
      <c r="U5" s="52"/>
      <c r="V5" s="53" t="s">
        <v>53</v>
      </c>
    </row>
    <row r="6" spans="2:26" ht="3.75" customHeight="1" x14ac:dyDescent="0.25">
      <c r="B6" s="4"/>
      <c r="C6" s="4"/>
      <c r="D6" s="4"/>
      <c r="E6" s="5"/>
      <c r="F6" s="4"/>
      <c r="G6" s="4"/>
      <c r="H6" s="4"/>
      <c r="I6" s="4"/>
      <c r="J6" s="6"/>
      <c r="L6" s="7"/>
      <c r="N6" s="7"/>
      <c r="P6" s="7"/>
      <c r="Q6" s="7"/>
      <c r="R6" s="7"/>
      <c r="S6" s="8"/>
      <c r="T6" s="8"/>
      <c r="U6" s="8"/>
    </row>
    <row r="7" spans="2:26" s="1" customFormat="1" ht="38.25" customHeight="1" x14ac:dyDescent="0.25">
      <c r="B7" s="2">
        <v>1</v>
      </c>
      <c r="C7" s="2"/>
      <c r="D7" s="2">
        <v>2394</v>
      </c>
      <c r="E7" s="2"/>
      <c r="F7" s="2" t="s">
        <v>42</v>
      </c>
      <c r="G7" s="2"/>
      <c r="H7" s="2" t="s">
        <v>43</v>
      </c>
      <c r="I7" s="2"/>
      <c r="J7" s="11">
        <v>226590</v>
      </c>
      <c r="K7" s="11"/>
      <c r="L7" s="11">
        <f>J7</f>
        <v>226590</v>
      </c>
      <c r="M7" s="11"/>
      <c r="N7" s="11">
        <f>J7-L7</f>
        <v>0</v>
      </c>
      <c r="O7" s="11"/>
      <c r="P7" s="11">
        <v>694661.2977</v>
      </c>
      <c r="Q7" s="11"/>
      <c r="R7" s="11">
        <v>157403303449</v>
      </c>
      <c r="S7" s="2"/>
      <c r="T7" s="2" t="s">
        <v>50</v>
      </c>
      <c r="U7" s="2"/>
      <c r="V7" s="2" t="s">
        <v>34</v>
      </c>
    </row>
    <row r="8" spans="2:26" ht="3.75" customHeight="1" x14ac:dyDescent="0.25">
      <c r="B8" s="4"/>
      <c r="C8" s="4"/>
      <c r="D8" s="4"/>
      <c r="E8" s="5"/>
      <c r="F8" s="4"/>
      <c r="G8" s="4"/>
      <c r="H8" s="4"/>
      <c r="I8" s="4"/>
      <c r="J8" s="6"/>
      <c r="L8" s="7"/>
      <c r="N8" s="7"/>
      <c r="P8" s="7"/>
      <c r="Q8" s="7"/>
      <c r="R8" s="7"/>
      <c r="S8" s="8"/>
      <c r="T8" s="8"/>
      <c r="U8" s="8"/>
    </row>
    <row r="9" spans="2:26" s="1" customFormat="1" ht="38.25" customHeight="1" x14ac:dyDescent="0.25">
      <c r="B9" s="2">
        <v>2</v>
      </c>
      <c r="C9" s="2"/>
      <c r="D9" s="12">
        <v>2392</v>
      </c>
      <c r="E9" s="2"/>
      <c r="F9" s="2" t="s">
        <v>41</v>
      </c>
      <c r="G9" s="2"/>
      <c r="H9" s="2" t="s">
        <v>43</v>
      </c>
      <c r="I9" s="2"/>
      <c r="J9" s="11">
        <v>17262.400000000001</v>
      </c>
      <c r="K9" s="11"/>
      <c r="L9" s="11">
        <f>J9</f>
        <v>17262.400000000001</v>
      </c>
      <c r="M9" s="11"/>
      <c r="N9" s="11">
        <f>J9-L9</f>
        <v>0</v>
      </c>
      <c r="O9" s="11"/>
      <c r="P9" s="11">
        <v>621539</v>
      </c>
      <c r="Q9" s="11"/>
      <c r="R9" s="11">
        <v>10729255798</v>
      </c>
      <c r="S9" s="2"/>
      <c r="T9" s="2" t="s">
        <v>51</v>
      </c>
      <c r="U9" s="2"/>
      <c r="V9" s="2" t="s">
        <v>34</v>
      </c>
    </row>
    <row r="10" spans="2:26" ht="3.75" customHeight="1" x14ac:dyDescent="0.25">
      <c r="B10" s="4"/>
      <c r="C10" s="4"/>
      <c r="D10" s="4"/>
      <c r="E10" s="5"/>
      <c r="F10" s="4"/>
      <c r="G10" s="4"/>
      <c r="H10" s="4"/>
      <c r="I10" s="4"/>
      <c r="J10" s="6"/>
      <c r="L10" s="7"/>
      <c r="N10" s="7"/>
      <c r="P10" s="7"/>
      <c r="Q10" s="7"/>
      <c r="R10" s="7"/>
      <c r="S10" s="8"/>
      <c r="T10" s="8"/>
      <c r="U10" s="8"/>
    </row>
    <row r="11" spans="2:26" s="1" customFormat="1" ht="38.25" customHeight="1" x14ac:dyDescent="0.25">
      <c r="B11" s="2">
        <v>3</v>
      </c>
      <c r="C11" s="2"/>
      <c r="D11" s="12">
        <v>2392</v>
      </c>
      <c r="E11" s="2"/>
      <c r="F11" s="2" t="s">
        <v>42</v>
      </c>
      <c r="G11" s="2"/>
      <c r="H11" s="2" t="s">
        <v>43</v>
      </c>
      <c r="I11" s="2"/>
      <c r="J11" s="11">
        <v>206147.6</v>
      </c>
      <c r="K11" s="11"/>
      <c r="L11" s="11">
        <f>J11</f>
        <v>206147.6</v>
      </c>
      <c r="M11" s="11"/>
      <c r="N11" s="11">
        <f t="shared" ref="N11" si="0">J11-L11</f>
        <v>0</v>
      </c>
      <c r="O11" s="11"/>
      <c r="P11" s="11">
        <v>694661</v>
      </c>
      <c r="Q11" s="11"/>
      <c r="R11" s="11">
        <v>143202759336</v>
      </c>
      <c r="S11" s="2"/>
      <c r="T11" s="2" t="s">
        <v>51</v>
      </c>
      <c r="U11" s="2"/>
      <c r="V11" s="2" t="s">
        <v>34</v>
      </c>
    </row>
    <row r="12" spans="2:26" ht="3.75" customHeight="1" x14ac:dyDescent="0.25">
      <c r="B12" s="13"/>
      <c r="C12" s="13"/>
      <c r="D12" s="13"/>
      <c r="E12" s="14"/>
      <c r="F12" s="13"/>
      <c r="G12" s="13"/>
      <c r="H12" s="4"/>
      <c r="I12" s="13"/>
      <c r="J12" s="15"/>
      <c r="K12" s="16"/>
      <c r="L12" s="16"/>
      <c r="M12" s="16"/>
      <c r="N12" s="16"/>
      <c r="O12" s="16"/>
      <c r="P12" s="16"/>
      <c r="Q12" s="16"/>
      <c r="R12" s="16"/>
      <c r="S12" s="17"/>
      <c r="T12" s="17"/>
      <c r="U12" s="17"/>
    </row>
    <row r="13" spans="2:26" s="27" customFormat="1" ht="21.75" thickBot="1" x14ac:dyDescent="0.3">
      <c r="D13" s="17"/>
      <c r="E13" s="16"/>
      <c r="F13" s="17" t="s">
        <v>35</v>
      </c>
      <c r="G13" s="17"/>
      <c r="H13" s="17"/>
      <c r="I13" s="17"/>
      <c r="J13" s="54">
        <f>SUM(J7:J11)</f>
        <v>450000</v>
      </c>
      <c r="K13" s="16"/>
      <c r="L13" s="39"/>
      <c r="M13" s="16"/>
      <c r="N13" s="55">
        <f>SUM(N11:N11)</f>
        <v>0</v>
      </c>
      <c r="O13" s="16"/>
      <c r="P13" s="39"/>
      <c r="Q13" s="39"/>
      <c r="R13" s="55">
        <f>R7+R9+R11</f>
        <v>311335318583</v>
      </c>
      <c r="S13" s="39"/>
      <c r="T13" s="39"/>
      <c r="U13" s="39"/>
      <c r="V13" s="56"/>
    </row>
    <row r="14" spans="2:26" ht="19.5" thickTop="1" x14ac:dyDescent="0.25">
      <c r="B14" s="24"/>
      <c r="C14" s="24"/>
      <c r="D14" s="24"/>
      <c r="E14" s="24"/>
      <c r="F14" s="24"/>
    </row>
    <row r="15" spans="2:26" ht="21.75" customHeight="1" x14ac:dyDescent="0.25">
      <c r="B15" s="26" t="s">
        <v>36</v>
      </c>
      <c r="C15" s="26"/>
      <c r="D15" s="26"/>
      <c r="E15" s="26"/>
      <c r="F15" s="26"/>
      <c r="G15" s="27"/>
      <c r="H15" s="10"/>
      <c r="L15" s="28" t="s">
        <v>45</v>
      </c>
      <c r="M15" s="28"/>
      <c r="N15" s="28"/>
      <c r="O15" s="18"/>
      <c r="P15" s="32" t="s">
        <v>58</v>
      </c>
      <c r="Q15" s="32"/>
      <c r="R15" s="32"/>
      <c r="S15" s="32"/>
      <c r="T15" s="32"/>
      <c r="U15" s="32"/>
      <c r="V15" s="32"/>
      <c r="W15" s="32"/>
      <c r="X15" s="29"/>
      <c r="Y15" s="7"/>
      <c r="Z15" s="29"/>
    </row>
    <row r="16" spans="2:26" ht="21.75" customHeight="1" x14ac:dyDescent="0.25">
      <c r="B16" s="30" t="s">
        <v>55</v>
      </c>
      <c r="C16" s="30"/>
      <c r="D16" s="30"/>
      <c r="E16" s="30"/>
      <c r="F16" s="30"/>
      <c r="G16" s="10"/>
      <c r="H16" s="10"/>
      <c r="L16" s="31">
        <f>R13</f>
        <v>311335318583</v>
      </c>
      <c r="M16" s="31"/>
      <c r="N16" s="31"/>
      <c r="O16" s="18"/>
      <c r="P16" s="32"/>
      <c r="Q16" s="32"/>
      <c r="R16" s="32"/>
      <c r="S16" s="32"/>
      <c r="T16" s="32"/>
      <c r="U16" s="32"/>
      <c r="V16" s="32"/>
      <c r="W16" s="32"/>
      <c r="X16" s="29"/>
      <c r="Y16" s="7"/>
      <c r="Z16" s="29"/>
    </row>
    <row r="17" spans="2:26" ht="21.75" customHeight="1" x14ac:dyDescent="0.25">
      <c r="B17" s="33"/>
      <c r="C17" s="33"/>
      <c r="D17" s="33"/>
      <c r="E17" s="33"/>
      <c r="F17" s="33"/>
      <c r="G17" s="10"/>
      <c r="H17" s="10"/>
      <c r="L17" s="31">
        <f>L16*9%</f>
        <v>28020178672.469997</v>
      </c>
      <c r="M17" s="31"/>
      <c r="N17" s="31"/>
      <c r="O17" s="18"/>
      <c r="P17" s="32"/>
      <c r="Q17" s="32"/>
      <c r="R17" s="32"/>
      <c r="S17" s="32"/>
      <c r="T17" s="32"/>
      <c r="U17" s="32"/>
      <c r="V17" s="32"/>
      <c r="W17" s="32"/>
      <c r="X17" s="29"/>
      <c r="Y17" s="7"/>
      <c r="Z17" s="29"/>
    </row>
    <row r="18" spans="2:26" ht="21.75" customHeight="1" thickBot="1" x14ac:dyDescent="0.3">
      <c r="B18" s="30"/>
      <c r="C18" s="30"/>
      <c r="D18" s="30"/>
      <c r="E18" s="30"/>
      <c r="F18" s="30"/>
      <c r="G18" s="10"/>
      <c r="H18" s="10"/>
      <c r="L18" s="34">
        <f>SUM(L16:N17)</f>
        <v>339355497255.46997</v>
      </c>
      <c r="M18" s="34"/>
      <c r="N18" s="34"/>
      <c r="O18" s="18"/>
      <c r="P18" s="32"/>
      <c r="Q18" s="32"/>
      <c r="R18" s="32"/>
      <c r="S18" s="32"/>
      <c r="T18" s="32"/>
      <c r="U18" s="32"/>
      <c r="V18" s="32"/>
      <c r="W18" s="32"/>
      <c r="X18" s="29"/>
      <c r="Y18" s="7"/>
      <c r="Z18" s="29"/>
    </row>
    <row r="19" spans="2:26" ht="21.75" customHeight="1" thickTop="1" x14ac:dyDescent="0.25">
      <c r="P19" s="32"/>
      <c r="Q19" s="32"/>
      <c r="R19" s="32"/>
      <c r="S19" s="32"/>
      <c r="T19" s="32"/>
      <c r="U19" s="32"/>
      <c r="V19" s="32"/>
      <c r="W19" s="32"/>
    </row>
    <row r="20" spans="2:26" ht="21.75" customHeight="1" x14ac:dyDescent="0.25">
      <c r="B20" s="26" t="s">
        <v>37</v>
      </c>
      <c r="C20" s="26"/>
      <c r="D20" s="26"/>
      <c r="E20" s="22"/>
      <c r="F20" s="36"/>
      <c r="G20" s="16"/>
      <c r="I20" s="17"/>
      <c r="J20" s="37"/>
      <c r="K20" s="16"/>
      <c r="L20" s="38"/>
      <c r="M20" s="38"/>
      <c r="N20" s="38"/>
      <c r="O20" s="39"/>
      <c r="P20" s="45" t="s">
        <v>59</v>
      </c>
      <c r="Q20" s="45"/>
      <c r="R20" s="45"/>
      <c r="S20" s="45"/>
      <c r="T20" s="45"/>
      <c r="U20" s="45"/>
      <c r="V20" s="45"/>
      <c r="W20" s="44"/>
      <c r="X20" s="29"/>
      <c r="Y20" s="7"/>
      <c r="Z20" s="29"/>
    </row>
    <row r="21" spans="2:26" ht="21.75" customHeight="1" x14ac:dyDescent="0.25">
      <c r="B21" s="30" t="s">
        <v>46</v>
      </c>
      <c r="C21" s="30"/>
      <c r="D21" s="30"/>
      <c r="E21" s="40"/>
      <c r="F21" s="41"/>
      <c r="G21" s="7"/>
      <c r="L21" s="31">
        <v>-123582000000</v>
      </c>
      <c r="M21" s="31"/>
      <c r="N21" s="31"/>
      <c r="O21" s="18"/>
      <c r="P21" s="45"/>
      <c r="Q21" s="45"/>
      <c r="R21" s="45"/>
      <c r="S21" s="45"/>
      <c r="T21" s="45"/>
      <c r="U21" s="45"/>
      <c r="V21" s="45"/>
      <c r="W21" s="44"/>
      <c r="X21" s="29"/>
      <c r="Y21" s="7"/>
      <c r="Z21" s="29"/>
    </row>
    <row r="22" spans="2:26" ht="21.75" customHeight="1" x14ac:dyDescent="0.25">
      <c r="B22" s="30" t="s">
        <v>38</v>
      </c>
      <c r="C22" s="30"/>
      <c r="D22" s="30"/>
      <c r="E22" s="40"/>
      <c r="F22" s="41"/>
      <c r="G22" s="7"/>
      <c r="L22" s="31">
        <f>-L16*10%</f>
        <v>-31133531858.300003</v>
      </c>
      <c r="M22" s="31"/>
      <c r="N22" s="31"/>
      <c r="O22" s="18"/>
      <c r="P22" s="32" t="s">
        <v>60</v>
      </c>
      <c r="Q22" s="32"/>
      <c r="R22" s="32"/>
      <c r="S22" s="32"/>
      <c r="T22" s="32"/>
      <c r="U22" s="32"/>
      <c r="V22" s="32"/>
      <c r="W22" s="7"/>
      <c r="X22" s="29"/>
      <c r="Y22" s="7"/>
      <c r="Z22" s="29"/>
    </row>
    <row r="23" spans="2:26" ht="21.75" customHeight="1" x14ac:dyDescent="0.25">
      <c r="B23" s="30" t="s">
        <v>56</v>
      </c>
      <c r="C23" s="30"/>
      <c r="D23" s="30"/>
      <c r="E23" s="40"/>
      <c r="F23" s="41"/>
      <c r="G23" s="7"/>
      <c r="L23" s="42">
        <v>-75688000000</v>
      </c>
      <c r="M23" s="42"/>
      <c r="N23" s="42"/>
      <c r="O23" s="18"/>
      <c r="P23" s="32"/>
      <c r="Q23" s="32"/>
      <c r="R23" s="32"/>
      <c r="S23" s="32"/>
      <c r="T23" s="32"/>
      <c r="U23" s="32"/>
      <c r="V23" s="32"/>
      <c r="W23" s="7"/>
      <c r="X23" s="29"/>
      <c r="Y23" s="7"/>
      <c r="Z23" s="29"/>
    </row>
    <row r="24" spans="2:26" ht="21.75" customHeight="1" thickBot="1" x14ac:dyDescent="0.3">
      <c r="B24" s="26" t="s">
        <v>57</v>
      </c>
      <c r="C24" s="26"/>
      <c r="D24" s="26"/>
      <c r="E24" s="22"/>
      <c r="F24" s="36"/>
      <c r="G24" s="16"/>
      <c r="I24" s="17"/>
      <c r="J24" s="37"/>
      <c r="K24" s="16"/>
      <c r="L24" s="34">
        <f>SUM(L18:N23)</f>
        <v>108951965397.16998</v>
      </c>
      <c r="M24" s="34"/>
      <c r="N24" s="34"/>
      <c r="O24" s="39"/>
      <c r="P24" s="32"/>
      <c r="Q24" s="32"/>
      <c r="R24" s="32"/>
      <c r="S24" s="32"/>
      <c r="T24" s="32"/>
      <c r="U24" s="32"/>
      <c r="V24" s="32"/>
      <c r="W24" s="7"/>
      <c r="X24" s="29"/>
      <c r="Y24" s="7"/>
      <c r="Z24" s="29"/>
    </row>
    <row r="25" spans="2:26" ht="21.75" customHeight="1" thickTop="1" x14ac:dyDescent="0.25">
      <c r="B25" s="26"/>
      <c r="C25" s="26"/>
      <c r="D25" s="26"/>
      <c r="E25" s="22"/>
      <c r="F25" s="36"/>
      <c r="G25" s="16"/>
      <c r="I25" s="17"/>
      <c r="J25" s="37"/>
      <c r="K25" s="16"/>
      <c r="L25" s="43"/>
      <c r="M25" s="43"/>
      <c r="N25" s="43"/>
      <c r="O25" s="39"/>
      <c r="P25" s="32"/>
      <c r="Q25" s="32"/>
      <c r="R25" s="32"/>
      <c r="S25" s="32"/>
      <c r="T25" s="32"/>
      <c r="U25" s="32"/>
      <c r="V25" s="32"/>
      <c r="W25" s="7"/>
      <c r="X25" s="29"/>
      <c r="Y25" s="7"/>
      <c r="Z25" s="29"/>
    </row>
    <row r="26" spans="2:26" x14ac:dyDescent="0.25">
      <c r="E26" s="8"/>
      <c r="F26" s="3"/>
      <c r="G26" s="7"/>
      <c r="H26" s="35"/>
      <c r="L26" s="7"/>
      <c r="O26" s="18"/>
      <c r="P26" s="10"/>
      <c r="Q26" s="10"/>
      <c r="R26" s="10"/>
      <c r="S26" s="10"/>
      <c r="T26" s="10"/>
      <c r="U26" s="10"/>
      <c r="V26" s="10"/>
      <c r="W26" s="7"/>
      <c r="X26" s="29"/>
      <c r="Y26" s="7"/>
      <c r="Z26" s="29"/>
    </row>
  </sheetData>
  <mergeCells count="18">
    <mergeCell ref="L22:N22"/>
    <mergeCell ref="P22:V25"/>
    <mergeCell ref="L24:N24"/>
    <mergeCell ref="L23:N23"/>
    <mergeCell ref="R1:V1"/>
    <mergeCell ref="P20:V21"/>
    <mergeCell ref="P15:W19"/>
    <mergeCell ref="B1:Q1"/>
    <mergeCell ref="B2:P2"/>
    <mergeCell ref="B3:P3"/>
    <mergeCell ref="L18:N18"/>
    <mergeCell ref="B14:F14"/>
    <mergeCell ref="L15:N15"/>
    <mergeCell ref="L16:N16"/>
    <mergeCell ref="B17:F17"/>
    <mergeCell ref="L17:N17"/>
    <mergeCell ref="L20:N20"/>
    <mergeCell ref="L21:N21"/>
  </mergeCells>
  <conditionalFormatting sqref="D15:D16 D1:D13 D19:D1048576">
    <cfRule type="duplicateValues" dxfId="0" priority="1"/>
  </conditionalFormatting>
  <pageMargins left="0" right="0" top="0" bottom="0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Mohammad Bakhshi</dc:creator>
  <cp:lastModifiedBy>Imaghian AmirAbbas</cp:lastModifiedBy>
  <cp:lastPrinted>2023-09-04T10:01:15Z</cp:lastPrinted>
  <dcterms:created xsi:type="dcterms:W3CDTF">2023-08-30T10:11:54Z</dcterms:created>
  <dcterms:modified xsi:type="dcterms:W3CDTF">2023-09-04T12:32:45Z</dcterms:modified>
</cp:coreProperties>
</file>