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C5959BB9-DD93-483B-BACA-3E3395A22284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ص.و.1" sheetId="2" r:id="rId1"/>
    <sheet name="ص.و.2" sheetId="9" r:id="rId2"/>
    <sheet name="ص.و.3" sheetId="10" r:id="rId3"/>
    <sheet name="ص.و. 4" sheetId="11" r:id="rId4"/>
    <sheet name="ص و 5" sheetId="12" r:id="rId5"/>
    <sheet name="ص و 6" sheetId="13" r:id="rId6"/>
    <sheet name="ص و 7" sheetId="14" r:id="rId7"/>
    <sheet name="ص و 8" sheetId="15" r:id="rId8"/>
    <sheet name="ص و 9 " sheetId="16" r:id="rId9"/>
    <sheet name="ص و 10  " sheetId="17" r:id="rId10"/>
    <sheet name="ص و 11   " sheetId="18" r:id="rId11"/>
    <sheet name="ص و 12    " sheetId="19" r:id="rId12"/>
  </sheets>
  <definedNames>
    <definedName name="_xlnm.Print_Area" localSheetId="9">'ص و 10  '!$A$1:$J$30</definedName>
    <definedName name="_xlnm.Print_Area" localSheetId="10">'ص و 11   '!$A$1:$J$36</definedName>
    <definedName name="_xlnm.Print_Area" localSheetId="11">'ص و 12    '!$A$1:$J$36</definedName>
    <definedName name="_xlnm.Print_Area" localSheetId="4">'ص و 5'!$A$2:$L$36</definedName>
    <definedName name="_xlnm.Print_Area" localSheetId="8">'ص و 9 '!$A$1:$J$30</definedName>
    <definedName name="_xlnm.Print_Area" localSheetId="0">ص.و.1!$A$1:$K$35</definedName>
    <definedName name="_xlnm.Print_Area" localSheetId="1">ص.و.2!$A$1:$K$29</definedName>
    <definedName name="_xlnm.Print_Area" localSheetId="2">ص.و.3!$A$1:$K$35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9" l="1"/>
  <c r="F21" i="19"/>
  <c r="E21" i="19" s="1"/>
  <c r="F23" i="19"/>
  <c r="F24" i="19"/>
  <c r="F19" i="19"/>
  <c r="F16" i="19"/>
  <c r="H27" i="19"/>
  <c r="E24" i="19"/>
  <c r="E23" i="19"/>
  <c r="H22" i="19"/>
  <c r="H20" i="19"/>
  <c r="H26" i="19" s="1"/>
  <c r="H28" i="19" s="1"/>
  <c r="E19" i="19"/>
  <c r="E16" i="19"/>
  <c r="F21" i="18"/>
  <c r="E21" i="18" s="1"/>
  <c r="F23" i="18"/>
  <c r="F24" i="18"/>
  <c r="F19" i="18"/>
  <c r="F16" i="18"/>
  <c r="H27" i="18"/>
  <c r="E24" i="18"/>
  <c r="E23" i="18"/>
  <c r="H22" i="18"/>
  <c r="H20" i="18"/>
  <c r="E19" i="18"/>
  <c r="E16" i="18"/>
  <c r="F21" i="17"/>
  <c r="E21" i="17" s="1"/>
  <c r="F23" i="17"/>
  <c r="F24" i="17"/>
  <c r="F19" i="17"/>
  <c r="F16" i="17"/>
  <c r="E16" i="17" s="1"/>
  <c r="H27" i="17"/>
  <c r="E24" i="17"/>
  <c r="E23" i="17"/>
  <c r="H22" i="17"/>
  <c r="H20" i="17"/>
  <c r="H25" i="17" s="1"/>
  <c r="H26" i="17" s="1"/>
  <c r="E19" i="17"/>
  <c r="F21" i="16"/>
  <c r="E21" i="16" s="1"/>
  <c r="F23" i="16"/>
  <c r="F24" i="16"/>
  <c r="F19" i="16"/>
  <c r="F16" i="16"/>
  <c r="E16" i="16" s="1"/>
  <c r="H27" i="16"/>
  <c r="E24" i="16"/>
  <c r="E23" i="16"/>
  <c r="H22" i="16"/>
  <c r="H20" i="16"/>
  <c r="E19" i="16"/>
  <c r="F16" i="15"/>
  <c r="E16" i="15" s="1"/>
  <c r="H27" i="15"/>
  <c r="E24" i="15"/>
  <c r="E23" i="15"/>
  <c r="H22" i="15"/>
  <c r="E21" i="15"/>
  <c r="H20" i="15"/>
  <c r="E19" i="15"/>
  <c r="E21" i="14"/>
  <c r="E23" i="14"/>
  <c r="E24" i="14"/>
  <c r="E21" i="13"/>
  <c r="E23" i="13"/>
  <c r="E24" i="13"/>
  <c r="F21" i="12"/>
  <c r="F23" i="12"/>
  <c r="F24" i="12"/>
  <c r="F20" i="11"/>
  <c r="F22" i="11"/>
  <c r="F23" i="11"/>
  <c r="F20" i="10"/>
  <c r="F21" i="10"/>
  <c r="F22" i="10"/>
  <c r="F23" i="10"/>
  <c r="F24" i="10"/>
  <c r="F19" i="10"/>
  <c r="G24" i="9"/>
  <c r="F20" i="9"/>
  <c r="F21" i="9"/>
  <c r="G21" i="10" s="1"/>
  <c r="G24" i="10" s="1"/>
  <c r="F19" i="9"/>
  <c r="G19" i="10"/>
  <c r="F15" i="10"/>
  <c r="E16" i="14"/>
  <c r="F16" i="14"/>
  <c r="H27" i="14"/>
  <c r="H22" i="14"/>
  <c r="H20" i="14"/>
  <c r="E19" i="14"/>
  <c r="H27" i="13"/>
  <c r="H22" i="13"/>
  <c r="H20" i="13"/>
  <c r="E19" i="13"/>
  <c r="E16" i="13"/>
  <c r="I27" i="12"/>
  <c r="I22" i="12"/>
  <c r="I20" i="12"/>
  <c r="F19" i="12"/>
  <c r="I26" i="11"/>
  <c r="G21" i="11"/>
  <c r="G19" i="11"/>
  <c r="G24" i="11" s="1"/>
  <c r="G21" i="9"/>
  <c r="G19" i="9"/>
  <c r="G15" i="11"/>
  <c r="F15" i="11" s="1"/>
  <c r="G16" i="12" s="1"/>
  <c r="F16" i="12" s="1"/>
  <c r="I21" i="11"/>
  <c r="F21" i="11" s="1"/>
  <c r="G22" i="12" s="1"/>
  <c r="F22" i="12" s="1"/>
  <c r="F22" i="13" s="1"/>
  <c r="E22" i="13" s="1"/>
  <c r="F22" i="14" s="1"/>
  <c r="E22" i="14" s="1"/>
  <c r="F22" i="15" s="1"/>
  <c r="I19" i="11"/>
  <c r="F19" i="11" s="1"/>
  <c r="G20" i="12" s="1"/>
  <c r="F20" i="12" s="1"/>
  <c r="F20" i="13" s="1"/>
  <c r="F18" i="11"/>
  <c r="G15" i="10"/>
  <c r="I26" i="10"/>
  <c r="I21" i="10"/>
  <c r="I19" i="10"/>
  <c r="I24" i="10" s="1"/>
  <c r="I25" i="10" s="1"/>
  <c r="I27" i="10" s="1"/>
  <c r="F18" i="10"/>
  <c r="M14" i="10"/>
  <c r="M14" i="9"/>
  <c r="F15" i="9"/>
  <c r="G15" i="9"/>
  <c r="F15" i="2"/>
  <c r="I26" i="9"/>
  <c r="I24" i="9"/>
  <c r="I25" i="9" s="1"/>
  <c r="I27" i="9" s="1"/>
  <c r="F23" i="9"/>
  <c r="F22" i="9"/>
  <c r="I21" i="9"/>
  <c r="I19" i="9"/>
  <c r="F18" i="9"/>
  <c r="F25" i="13" l="1"/>
  <c r="E25" i="13" s="1"/>
  <c r="E20" i="13"/>
  <c r="F20" i="14" s="1"/>
  <c r="E22" i="15"/>
  <c r="F22" i="16" s="1"/>
  <c r="E22" i="16" s="1"/>
  <c r="F22" i="17" s="1"/>
  <c r="E22" i="17" s="1"/>
  <c r="F22" i="18" s="1"/>
  <c r="G25" i="12"/>
  <c r="F25" i="12" s="1"/>
  <c r="H25" i="18"/>
  <c r="H26" i="18" s="1"/>
  <c r="H28" i="18" s="1"/>
  <c r="H28" i="17"/>
  <c r="H25" i="16"/>
  <c r="H26" i="16" s="1"/>
  <c r="H28" i="16" s="1"/>
  <c r="H25" i="15"/>
  <c r="H26" i="15" s="1"/>
  <c r="H28" i="15" s="1"/>
  <c r="H25" i="14"/>
  <c r="H26" i="14" s="1"/>
  <c r="H28" i="14" s="1"/>
  <c r="H25" i="13"/>
  <c r="H26" i="13" s="1"/>
  <c r="H28" i="13" s="1"/>
  <c r="I25" i="12"/>
  <c r="I26" i="12" s="1"/>
  <c r="I28" i="12" s="1"/>
  <c r="I24" i="11"/>
  <c r="F24" i="9"/>
  <c r="E22" i="18" l="1"/>
  <c r="F22" i="19" s="1"/>
  <c r="E22" i="19" s="1"/>
  <c r="F25" i="14"/>
  <c r="E25" i="14" s="1"/>
  <c r="E20" i="14"/>
  <c r="F20" i="15" s="1"/>
  <c r="I25" i="11"/>
  <c r="I27" i="11" s="1"/>
  <c r="F24" i="11"/>
  <c r="F23" i="2"/>
  <c r="F22" i="2"/>
  <c r="F20" i="2"/>
  <c r="F18" i="2"/>
  <c r="G24" i="2"/>
  <c r="F25" i="15" l="1"/>
  <c r="E25" i="15" s="1"/>
  <c r="E20" i="15"/>
  <c r="F20" i="16" s="1"/>
  <c r="I26" i="2"/>
  <c r="I21" i="2"/>
  <c r="I19" i="2"/>
  <c r="E20" i="16" l="1"/>
  <c r="F20" i="17" s="1"/>
  <c r="F25" i="16"/>
  <c r="E25" i="16" s="1"/>
  <c r="F19" i="2"/>
  <c r="F21" i="2"/>
  <c r="I24" i="2"/>
  <c r="I25" i="2" s="1"/>
  <c r="I27" i="2" s="1"/>
  <c r="E20" i="17" l="1"/>
  <c r="F20" i="18" s="1"/>
  <c r="F25" i="17"/>
  <c r="E25" i="17" s="1"/>
  <c r="F24" i="2"/>
  <c r="E20" i="18" l="1"/>
  <c r="F20" i="19" s="1"/>
  <c r="F25" i="18"/>
  <c r="E25" i="18" s="1"/>
  <c r="E20" i="19" l="1"/>
  <c r="E25" i="19" s="1"/>
  <c r="F25" i="19"/>
</calcChain>
</file>

<file path=xl/sharedStrings.xml><?xml version="1.0" encoding="utf-8"?>
<sst xmlns="http://schemas.openxmlformats.org/spreadsheetml/2006/main" count="610" uniqueCount="87">
  <si>
    <t>شرح</t>
  </si>
  <si>
    <t>کارکرد این دوره</t>
  </si>
  <si>
    <t>علی الحساب</t>
  </si>
  <si>
    <t>سپرده حسن انجام کار</t>
  </si>
  <si>
    <t>تضمین انجام تعهدات</t>
  </si>
  <si>
    <t>سپرده بیمه</t>
  </si>
  <si>
    <t>خالص قبل از مالیات ارزش افزوده</t>
  </si>
  <si>
    <t>مالیات ارزش افزوده</t>
  </si>
  <si>
    <t>خالص پرداختی با احتساب مالیات ارزش افزوده</t>
  </si>
  <si>
    <t>توضیحات :</t>
  </si>
  <si>
    <t>امضاء و تاریخ :      /     /</t>
  </si>
  <si>
    <t>اتمام قرارداد :</t>
  </si>
  <si>
    <t>موضوع قرارداد:</t>
  </si>
  <si>
    <t>شماره :</t>
  </si>
  <si>
    <t>برگه محاسبه صورت وضعیت /صورتحساب</t>
  </si>
  <si>
    <t>سایر</t>
  </si>
  <si>
    <t xml:space="preserve">تاریخ قرارداد : </t>
  </si>
  <si>
    <t>مبلغ :</t>
  </si>
  <si>
    <t>ریال</t>
  </si>
  <si>
    <t xml:space="preserve">شماره قرارداد : </t>
  </si>
  <si>
    <t xml:space="preserve">دوره انجام کار :  </t>
  </si>
  <si>
    <t>صورت وضعیت قبلی</t>
  </si>
  <si>
    <t>ناخالص صورت وضعیت :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</si>
  <si>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1</t>
    </r>
    <r>
      <rPr>
        <sz val="11"/>
        <color theme="1"/>
        <rFont val="B Nazanin"/>
        <charset val="178"/>
      </rPr>
      <t xml:space="preserve">   </t>
    </r>
  </si>
  <si>
    <t xml:space="preserve"> طراحی و ساخت□   تامین□  نصب□  راه اندازی□   تجهیز□  کارگاه□   سایر□</t>
  </si>
  <si>
    <t>پیش پرداخت</t>
  </si>
  <si>
    <t>مدت قرارداد :</t>
  </si>
  <si>
    <t>کنگان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</si>
  <si>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</si>
  <si>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امضاء و تاریخ :    /     /</t>
  </si>
  <si>
    <t>تصویب کننده :</t>
  </si>
  <si>
    <t>تائیدکننده :</t>
  </si>
  <si>
    <t xml:space="preserve">محل اجرا: </t>
  </si>
  <si>
    <t>کسورات :</t>
  </si>
  <si>
    <t>جمع کسورات :</t>
  </si>
  <si>
    <t>بررسی کننده/ مالی :</t>
  </si>
  <si>
    <t>تاریخ صورتوضعیت/صورتحساب :</t>
  </si>
  <si>
    <t xml:space="preserve"> کار اصلی ■ تعدیل □ کار اضافی□ از قلم افتادگی □ دوباره کاری □</t>
  </si>
  <si>
    <t>1400/12/09</t>
  </si>
  <si>
    <t>نام شرکت :شبکه انتقال داده های رهام تک</t>
  </si>
  <si>
    <t>یکسال</t>
  </si>
  <si>
    <t>1401/10/19</t>
  </si>
  <si>
    <t>1400/10/20الی1401/10/19</t>
  </si>
  <si>
    <t>1400/10/20</t>
  </si>
  <si>
    <t>فروش پهنای باند اختصاصی و اجاره 8 عدد IP</t>
  </si>
  <si>
    <t>بررسی کننده/ پیمان :محمود بخشی</t>
  </si>
  <si>
    <t>1401/02/05</t>
  </si>
  <si>
    <t>1401/04/26</t>
  </si>
  <si>
    <t>1401/07/24</t>
  </si>
  <si>
    <t>1401/12/20</t>
  </si>
  <si>
    <t>1402/10/19</t>
  </si>
  <si>
    <t>اصلاحیه :</t>
  </si>
  <si>
    <t>221/4352</t>
  </si>
  <si>
    <t>رسیدگی کننده پیمان:</t>
  </si>
  <si>
    <t>رئیس حسابداری:</t>
  </si>
  <si>
    <t>مدیر مالی :</t>
  </si>
  <si>
    <t>مدیریت:</t>
  </si>
  <si>
    <t>مهدی روحی</t>
  </si>
  <si>
    <t>تاریخ صورت وضعیت/صورتحساب :</t>
  </si>
  <si>
    <r>
      <rPr>
        <b/>
        <sz val="12"/>
        <color theme="1"/>
        <rFont val="B Nazanin"/>
        <charset val="178"/>
      </rPr>
      <t>نام شرکت :</t>
    </r>
    <r>
      <rPr>
        <sz val="12"/>
        <color theme="1"/>
        <rFont val="B Nazanin"/>
        <charset val="178"/>
      </rPr>
      <t xml:space="preserve"> شبکه انتقال داده های رهام تک</t>
    </r>
  </si>
  <si>
    <t>امضاء و تاریخ : 1401/12/20</t>
  </si>
  <si>
    <t>1402/02/09</t>
  </si>
  <si>
    <t xml:space="preserve">علی یاری </t>
  </si>
  <si>
    <t>1402/05/08</t>
  </si>
  <si>
    <t xml:space="preserve">امضاء و تاریخ : </t>
  </si>
  <si>
    <t>شماره صورت وضعیت ( موقت ■  ماه قبل آخر □ قطعی □ ) :   7</t>
  </si>
  <si>
    <t>1402/08/06</t>
  </si>
  <si>
    <t>1402/07/20الی1402/10/19</t>
  </si>
  <si>
    <t>شماره صورت وضعیت ( موقت ■  ماه قبل آخر □ قطعی □ ) :   08</t>
  </si>
  <si>
    <t>1402/12/12</t>
  </si>
  <si>
    <t>221/6498</t>
  </si>
  <si>
    <t>1403/10/19</t>
  </si>
  <si>
    <t>1402/10/20</t>
  </si>
  <si>
    <t>الحاقیه 2 :</t>
  </si>
  <si>
    <t>شماره صورت وضعیت ( موقت ■  ماه قبل آخر □ قطعی □ ) :   09</t>
  </si>
  <si>
    <t>1402/10/20الی1403/01/19</t>
  </si>
  <si>
    <t>1403/02/02</t>
  </si>
  <si>
    <t>1403/01/20الی1403/04/19</t>
  </si>
  <si>
    <t>شماره صورت وضعیت ( موقت ■  ماه قبل آخر □ قطعی □ ) :   10</t>
  </si>
  <si>
    <t>شماره صورت وضعیت ( موقت ■  ماه قبل آخر □ قطعی □ ) :   11</t>
  </si>
  <si>
    <t>1403/05/06</t>
  </si>
  <si>
    <t>1403/04/20الی1403/07/19</t>
  </si>
  <si>
    <t>توضیحات :
مبلغ 8.960.000 ریال بابت کسورات قانونی صورت وضعیت های 9 و 10 می باشد.</t>
  </si>
  <si>
    <t>1403/08/02</t>
  </si>
  <si>
    <t>1403/07/20الی1403/10/19</t>
  </si>
  <si>
    <t>شماره صورت وضعیت ( موقت ■  ماه قبل آخر □ قطعی □ ) :   12</t>
  </si>
  <si>
    <t xml:space="preserve">توضیحات 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</si>
</sst>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3020429]#,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color theme="0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3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5"/>
      <color theme="1"/>
      <name val="B Nazanin"/>
      <charset val="178"/>
    </font>
    <font>
      <b/>
      <sz val="10"/>
      <color theme="1"/>
      <name val="B Nazanin"/>
      <charset val="178"/>
    </font>
    <font>
      <sz val="10.5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name val="B Nazanin"/>
      <charset val="17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9" fontId="3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3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7" xfId="0" applyFont="1" applyBorder="1"/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3" fontId="6" fillId="0" borderId="18" xfId="0" applyNumberFormat="1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3" fontId="1" fillId="0" borderId="18" xfId="0" applyNumberFormat="1" applyFont="1" applyBorder="1" applyAlignment="1">
      <alignment horizontal="left" vertical="center"/>
    </xf>
    <xf numFmtId="0" fontId="11" fillId="0" borderId="8" xfId="0" applyFont="1" applyBorder="1"/>
    <xf numFmtId="9" fontId="1" fillId="0" borderId="2" xfId="0" applyNumberFormat="1" applyFont="1" applyBorder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5" fontId="1" fillId="0" borderId="0" xfId="2" applyNumberFormat="1" applyFont="1" applyAlignment="1">
      <alignment readingOrder="2"/>
    </xf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0" fontId="1" fillId="0" borderId="1" xfId="0" applyFont="1" applyBorder="1" applyAlignment="1">
      <alignment horizontal="left"/>
    </xf>
    <xf numFmtId="0" fontId="7" fillId="0" borderId="8" xfId="0" applyFont="1" applyBorder="1" applyAlignment="1">
      <alignment vertical="center"/>
    </xf>
    <xf numFmtId="3" fontId="7" fillId="0" borderId="1" xfId="0" applyNumberFormat="1" applyFont="1" applyBorder="1" applyAlignment="1">
      <alignment horizontal="left" vertical="center"/>
    </xf>
    <xf numFmtId="0" fontId="16" fillId="0" borderId="0" xfId="0" applyFont="1"/>
    <xf numFmtId="9" fontId="7" fillId="0" borderId="8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10" xfId="0" applyNumberFormat="1" applyFont="1" applyBorder="1" applyAlignment="1">
      <alignment horizontal="left" vertical="center"/>
    </xf>
    <xf numFmtId="0" fontId="0" fillId="0" borderId="47" xfId="0" applyBorder="1"/>
    <xf numFmtId="0" fontId="0" fillId="0" borderId="19" xfId="0" applyBorder="1"/>
    <xf numFmtId="0" fontId="0" fillId="0" borderId="48" xfId="0" applyBorder="1"/>
    <xf numFmtId="0" fontId="1" fillId="0" borderId="39" xfId="0" applyFont="1" applyBorder="1"/>
    <xf numFmtId="0" fontId="1" fillId="0" borderId="40" xfId="0" applyFont="1" applyBorder="1"/>
    <xf numFmtId="3" fontId="1" fillId="0" borderId="40" xfId="0" applyNumberFormat="1" applyFont="1" applyBorder="1"/>
    <xf numFmtId="0" fontId="1" fillId="0" borderId="38" xfId="0" applyFont="1" applyBorder="1" applyAlignment="1">
      <alignment horizontal="center"/>
    </xf>
    <xf numFmtId="0" fontId="7" fillId="0" borderId="57" xfId="0" applyFont="1" applyBorder="1" applyAlignment="1">
      <alignment vertical="center"/>
    </xf>
    <xf numFmtId="9" fontId="7" fillId="0" borderId="57" xfId="0" applyNumberFormat="1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9" fontId="1" fillId="0" borderId="37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9" fillId="2" borderId="36" xfId="0" applyNumberFormat="1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3" fontId="7" fillId="2" borderId="12" xfId="0" applyNumberFormat="1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left" vertical="center"/>
    </xf>
    <xf numFmtId="3" fontId="7" fillId="2" borderId="13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3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3" fontId="1" fillId="3" borderId="27" xfId="0" applyNumberFormat="1" applyFont="1" applyFill="1" applyBorder="1" applyAlignment="1">
      <alignment horizontal="left" vertical="center"/>
    </xf>
    <xf numFmtId="3" fontId="1" fillId="3" borderId="2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6" fillId="0" borderId="0" xfId="0" applyNumberFormat="1" applyFont="1" applyAlignment="1">
      <alignment horizontal="left"/>
    </xf>
    <xf numFmtId="0" fontId="10" fillId="0" borderId="9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0" fontId="12" fillId="0" borderId="3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6" fillId="2" borderId="26" xfId="0" applyNumberFormat="1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3" fontId="6" fillId="0" borderId="27" xfId="0" applyNumberFormat="1" applyFont="1" applyBorder="1" applyAlignment="1">
      <alignment horizontal="left" vertical="center"/>
    </xf>
    <xf numFmtId="3" fontId="6" fillId="0" borderId="24" xfId="0" applyNumberFormat="1" applyFont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6" fillId="2" borderId="18" xfId="0" applyNumberFormat="1" applyFont="1" applyFill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4" fillId="0" borderId="37" xfId="2" applyNumberFormat="1" applyFont="1" applyBorder="1" applyAlignment="1">
      <alignment horizontal="center" vertical="center" readingOrder="2"/>
    </xf>
    <xf numFmtId="165" fontId="4" fillId="0" borderId="14" xfId="2" applyNumberFormat="1" applyFont="1" applyBorder="1" applyAlignment="1">
      <alignment horizontal="center" vertical="center" readingOrder="2"/>
    </xf>
    <xf numFmtId="165" fontId="4" fillId="0" borderId="39" xfId="2" applyNumberFormat="1" applyFont="1" applyBorder="1" applyAlignment="1">
      <alignment horizontal="center" vertical="center" readingOrder="2"/>
    </xf>
    <xf numFmtId="165" fontId="4" fillId="0" borderId="5" xfId="2" applyNumberFormat="1" applyFont="1" applyBorder="1" applyAlignment="1">
      <alignment horizontal="center" vertical="center" readingOrder="2"/>
    </xf>
    <xf numFmtId="165" fontId="4" fillId="0" borderId="2" xfId="2" applyNumberFormat="1" applyFont="1" applyBorder="1" applyAlignment="1">
      <alignment horizontal="center" vertical="center" readingOrder="2"/>
    </xf>
    <xf numFmtId="165" fontId="4" fillId="0" borderId="4" xfId="2" applyNumberFormat="1" applyFont="1" applyBorder="1" applyAlignment="1">
      <alignment horizontal="center" vertical="center" readingOrder="2"/>
    </xf>
    <xf numFmtId="165" fontId="4" fillId="0" borderId="3" xfId="2" applyNumberFormat="1" applyFont="1" applyBorder="1" applyAlignment="1">
      <alignment horizontal="center" vertical="center" readingOrder="2"/>
    </xf>
    <xf numFmtId="165" fontId="4" fillId="0" borderId="38" xfId="2" applyNumberFormat="1" applyFont="1" applyBorder="1" applyAlignment="1">
      <alignment horizontal="center" vertical="center" readingOrder="2"/>
    </xf>
    <xf numFmtId="165" fontId="4" fillId="0" borderId="0" xfId="2" applyNumberFormat="1" applyFont="1" applyAlignment="1">
      <alignment horizontal="center" vertical="center" readingOrder="2"/>
    </xf>
    <xf numFmtId="165" fontId="4" fillId="0" borderId="40" xfId="2" applyNumberFormat="1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1" fillId="0" borderId="4" xfId="2" applyNumberFormat="1" applyFont="1" applyBorder="1" applyAlignment="1">
      <alignment horizontal="right" vertical="center" readingOrder="2"/>
    </xf>
    <xf numFmtId="165" fontId="1" fillId="0" borderId="5" xfId="2" applyNumberFormat="1" applyFont="1" applyBorder="1" applyAlignment="1">
      <alignment horizontal="right" vertical="center" readingOrder="2"/>
    </xf>
    <xf numFmtId="165" fontId="15" fillId="0" borderId="4" xfId="2" applyNumberFormat="1" applyFont="1" applyBorder="1" applyAlignment="1">
      <alignment horizontal="right" vertical="center" wrapText="1" readingOrder="2"/>
    </xf>
    <xf numFmtId="165" fontId="1" fillId="0" borderId="0" xfId="2" applyNumberFormat="1" applyFont="1" applyAlignment="1">
      <alignment horizontal="right" vertical="center" readingOrder="2"/>
    </xf>
    <xf numFmtId="165" fontId="1" fillId="0" borderId="40" xfId="2" applyNumberFormat="1" applyFont="1" applyBorder="1" applyAlignment="1">
      <alignment horizontal="right" vertical="center" readingOrder="2"/>
    </xf>
    <xf numFmtId="165" fontId="1" fillId="0" borderId="4" xfId="2" applyNumberFormat="1" applyFont="1" applyBorder="1" applyAlignment="1">
      <alignment horizontal="center" vertical="center" readingOrder="2"/>
    </xf>
    <xf numFmtId="165" fontId="1" fillId="0" borderId="5" xfId="2" applyNumberFormat="1" applyFont="1" applyBorder="1" applyAlignment="1">
      <alignment horizontal="center" vertical="center" readingOrder="2"/>
    </xf>
    <xf numFmtId="165" fontId="1" fillId="0" borderId="43" xfId="2" applyNumberFormat="1" applyFont="1" applyBorder="1" applyAlignment="1">
      <alignment horizontal="center" vertical="center" readingOrder="2"/>
    </xf>
    <xf numFmtId="165" fontId="1" fillId="0" borderId="42" xfId="2" applyNumberFormat="1" applyFont="1" applyBorder="1" applyAlignment="1">
      <alignment horizontal="center" vertical="center" readingOrder="2"/>
    </xf>
    <xf numFmtId="165" fontId="1" fillId="0" borderId="0" xfId="2" applyNumberFormat="1" applyFont="1" applyAlignment="1">
      <alignment horizontal="center" vertical="center" readingOrder="2"/>
    </xf>
    <xf numFmtId="165" fontId="1" fillId="0" borderId="40" xfId="2" applyNumberFormat="1" applyFont="1" applyBorder="1" applyAlignment="1">
      <alignment horizontal="center" vertical="center" readingOrder="2"/>
    </xf>
    <xf numFmtId="165" fontId="1" fillId="0" borderId="44" xfId="2" applyNumberFormat="1" applyFont="1" applyBorder="1" applyAlignment="1">
      <alignment horizontal="center" vertical="center" readingOrder="2"/>
    </xf>
    <xf numFmtId="165" fontId="1" fillId="0" borderId="45" xfId="2" applyNumberFormat="1" applyFont="1" applyBorder="1" applyAlignment="1">
      <alignment horizontal="center" vertical="center" readingOrder="2"/>
    </xf>
    <xf numFmtId="165" fontId="1" fillId="0" borderId="39" xfId="2" applyNumberFormat="1" applyFont="1" applyBorder="1" applyAlignment="1">
      <alignment horizontal="center" vertical="center" readingOrder="2"/>
    </xf>
    <xf numFmtId="165" fontId="1" fillId="0" borderId="41" xfId="2" applyNumberFormat="1" applyFont="1" applyBorder="1" applyAlignment="1">
      <alignment horizontal="center" vertical="center" readingOrder="2"/>
    </xf>
    <xf numFmtId="3" fontId="1" fillId="3" borderId="46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 wrapText="1"/>
    </xf>
    <xf numFmtId="0" fontId="1" fillId="0" borderId="49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7" fillId="0" borderId="50" xfId="0" applyFont="1" applyBorder="1" applyAlignment="1">
      <alignment horizontal="right"/>
    </xf>
    <xf numFmtId="0" fontId="7" fillId="0" borderId="50" xfId="0" applyFont="1" applyBorder="1" applyAlignment="1">
      <alignment horizontal="center"/>
    </xf>
    <xf numFmtId="0" fontId="1" fillId="2" borderId="52" xfId="0" applyFont="1" applyFill="1" applyBorder="1" applyAlignment="1">
      <alignment horizontal="right" vertical="center"/>
    </xf>
    <xf numFmtId="0" fontId="1" fillId="2" borderId="53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1" fillId="0" borderId="37" xfId="0" applyFont="1" applyBorder="1" applyAlignment="1">
      <alignment horizontal="center"/>
    </xf>
    <xf numFmtId="0" fontId="6" fillId="0" borderId="54" xfId="0" applyFont="1" applyBorder="1" applyAlignment="1">
      <alignment vertical="center"/>
    </xf>
    <xf numFmtId="3" fontId="6" fillId="2" borderId="55" xfId="0" applyNumberFormat="1" applyFont="1" applyFill="1" applyBorder="1" applyAlignment="1">
      <alignment horizontal="left" vertical="center"/>
    </xf>
    <xf numFmtId="0" fontId="12" fillId="0" borderId="47" xfId="0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/>
    </xf>
    <xf numFmtId="0" fontId="12" fillId="0" borderId="51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3" fontId="7" fillId="2" borderId="50" xfId="0" applyNumberFormat="1" applyFont="1" applyFill="1" applyBorder="1" applyAlignment="1">
      <alignment horizontal="left" vertical="center"/>
    </xf>
    <xf numFmtId="3" fontId="7" fillId="2" borderId="58" xfId="0" applyNumberFormat="1" applyFont="1" applyFill="1" applyBorder="1" applyAlignment="1">
      <alignment horizontal="left" vertical="center"/>
    </xf>
    <xf numFmtId="0" fontId="4" fillId="0" borderId="54" xfId="0" applyFont="1" applyBorder="1" applyAlignment="1">
      <alignment horizontal="right" vertical="center"/>
    </xf>
    <xf numFmtId="0" fontId="6" fillId="2" borderId="55" xfId="0" applyFont="1" applyFill="1" applyBorder="1" applyAlignment="1">
      <alignment horizontal="left" vertical="center"/>
    </xf>
    <xf numFmtId="0" fontId="1" fillId="0" borderId="59" xfId="0" applyFont="1" applyBorder="1" applyAlignment="1">
      <alignment horizontal="right"/>
    </xf>
    <xf numFmtId="0" fontId="7" fillId="2" borderId="60" xfId="0" applyFont="1" applyFill="1" applyBorder="1" applyAlignment="1">
      <alignment horizontal="left" vertical="center"/>
    </xf>
    <xf numFmtId="0" fontId="4" fillId="0" borderId="61" xfId="0" applyFont="1" applyBorder="1" applyAlignment="1">
      <alignment horizontal="right"/>
    </xf>
    <xf numFmtId="0" fontId="9" fillId="2" borderId="62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right" vertical="top" wrapText="1"/>
    </xf>
    <xf numFmtId="0" fontId="1" fillId="0" borderId="40" xfId="0" applyFont="1" applyBorder="1" applyAlignment="1">
      <alignment horizontal="right" vertical="top"/>
    </xf>
    <xf numFmtId="0" fontId="1" fillId="0" borderId="51" xfId="0" applyFont="1" applyBorder="1" applyAlignment="1">
      <alignment horizontal="right" vertical="top"/>
    </xf>
    <xf numFmtId="0" fontId="1" fillId="0" borderId="56" xfId="0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Normal 2" xfId="2" xr:uid="{7CFA4382-CA3F-416B-B3F2-D9991140D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494574</xdr:colOff>
      <xdr:row>3</xdr:row>
      <xdr:rowOff>112395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522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D573080B-029A-4B4B-9B1D-9CC60AD8C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5E81291-C5A6-48AB-A448-3CC8A242BA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724D5652-219B-407D-94FE-0365B34083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3</xdr:row>
      <xdr:rowOff>112395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3316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3</xdr:row>
      <xdr:rowOff>112395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14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3</xdr:row>
      <xdr:rowOff>112395</xdr:rowOff>
    </xdr:to>
    <xdr:pic>
      <xdr:nvPicPr>
        <xdr:cNvPr id="4" name="Picture 3" descr="E:\Petrochemical Pars Zone\5) LOGO\logo farsi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14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494574</xdr:colOff>
      <xdr:row>3</xdr:row>
      <xdr:rowOff>112395</xdr:rowOff>
    </xdr:to>
    <xdr:pic>
      <xdr:nvPicPr>
        <xdr:cNvPr id="5" name="Picture 4" descr="E:\Petrochemical Pars Zone\5) LOGO\logo farsi.jpg">
          <a:extLst>
            <a:ext uri="{FF2B5EF4-FFF2-40B4-BE49-F238E27FC236}">
              <a16:creationId xmlns:a16="http://schemas.microsoft.com/office/drawing/2014/main" id="{5470347E-88C0-48CF-89D2-4FE3A970BF0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506026" y="28575"/>
          <a:ext cx="1351824" cy="836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3</xdr:row>
      <xdr:rowOff>112395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6BA13F1-A2E0-44D5-A7EB-723D0A2F3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015" y="28575"/>
          <a:ext cx="1353185" cy="836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3</xdr:row>
      <xdr:rowOff>112395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95492F6E-7D24-4EB9-9FB5-11600F4E7B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015" y="28575"/>
          <a:ext cx="1353185" cy="836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3</xdr:row>
      <xdr:rowOff>112395</xdr:rowOff>
    </xdr:to>
    <xdr:pic>
      <xdr:nvPicPr>
        <xdr:cNvPr id="4" name="Picture 3" descr="E:\Petrochemical Pars Zone\5) LOGO\logo farsi.jpg">
          <a:extLst>
            <a:ext uri="{FF2B5EF4-FFF2-40B4-BE49-F238E27FC236}">
              <a16:creationId xmlns:a16="http://schemas.microsoft.com/office/drawing/2014/main" id="{FC19A307-8B62-4F0E-9A02-4D45D1FD3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015" y="28575"/>
          <a:ext cx="1353185" cy="836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494574</xdr:colOff>
      <xdr:row>3</xdr:row>
      <xdr:rowOff>112395</xdr:rowOff>
    </xdr:to>
    <xdr:pic>
      <xdr:nvPicPr>
        <xdr:cNvPr id="5" name="Picture 4" descr="E:\Petrochemical Pars Zone\5) LOGO\logo farsi.jpg">
          <a:extLst>
            <a:ext uri="{FF2B5EF4-FFF2-40B4-BE49-F238E27FC236}">
              <a16:creationId xmlns:a16="http://schemas.microsoft.com/office/drawing/2014/main" id="{DA74AAF3-E9C4-4B52-9405-C66B9A882F5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20376" y="28575"/>
          <a:ext cx="1351824" cy="836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4</xdr:row>
      <xdr:rowOff>17145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D2CDEF1-CD24-4CA9-A0C2-D66D41B5E9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0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4</xdr:row>
      <xdr:rowOff>17145</xdr:rowOff>
    </xdr:to>
    <xdr:pic>
      <xdr:nvPicPr>
        <xdr:cNvPr id="3" name="Picture 2" descr="E:\Petrochemical Pars Zone\5) LOGO\logo farsi.jpg">
          <a:extLst>
            <a:ext uri="{FF2B5EF4-FFF2-40B4-BE49-F238E27FC236}">
              <a16:creationId xmlns:a16="http://schemas.microsoft.com/office/drawing/2014/main" id="{DAF2AC58-255C-49C5-A881-BB94354B74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0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495935</xdr:colOff>
      <xdr:row>4</xdr:row>
      <xdr:rowOff>17145</xdr:rowOff>
    </xdr:to>
    <xdr:pic>
      <xdr:nvPicPr>
        <xdr:cNvPr id="4" name="Picture 3" descr="E:\Petrochemical Pars Zone\5) LOGO\logo farsi.jpg">
          <a:extLst>
            <a:ext uri="{FF2B5EF4-FFF2-40B4-BE49-F238E27FC236}">
              <a16:creationId xmlns:a16="http://schemas.microsoft.com/office/drawing/2014/main" id="{55210E98-FA1B-4CD9-8793-A83BF38D9F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0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494574</xdr:colOff>
      <xdr:row>4</xdr:row>
      <xdr:rowOff>17145</xdr:rowOff>
    </xdr:to>
    <xdr:pic>
      <xdr:nvPicPr>
        <xdr:cNvPr id="5" name="Picture 4" descr="E:\Petrochemical Pars Zone\5) LOGO\logo farsi.jpg">
          <a:extLst>
            <a:ext uri="{FF2B5EF4-FFF2-40B4-BE49-F238E27FC236}">
              <a16:creationId xmlns:a16="http://schemas.microsoft.com/office/drawing/2014/main" id="{93A25074-6285-4C83-A8E8-06030E02E3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20376" y="28575"/>
          <a:ext cx="1351824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133351</xdr:rowOff>
    </xdr:from>
    <xdr:to>
      <xdr:col>2</xdr:col>
      <xdr:colOff>514985</xdr:colOff>
      <xdr:row>5</xdr:row>
      <xdr:rowOff>9526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CE1E006-01DA-43D6-BD05-4332B4E937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09490" y="133351"/>
          <a:ext cx="135318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133985</xdr:colOff>
      <xdr:row>3</xdr:row>
      <xdr:rowOff>304800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A0F8C0A5-5E5E-43F0-9C0C-481057D881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66565" y="219075"/>
          <a:ext cx="135318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133985</xdr:colOff>
      <xdr:row>4</xdr:row>
      <xdr:rowOff>85725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BFFCD79-441A-4A87-BF31-8187EFC8C4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66565" y="219075"/>
          <a:ext cx="135318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D8E0374F-8EA4-4342-903F-4AF3321E69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6189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743585</xdr:colOff>
      <xdr:row>3</xdr:row>
      <xdr:rowOff>295275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2BB1020-343B-4BEF-8943-C1E51147DE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57140" y="219075"/>
          <a:ext cx="135318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rightToLeft="1" view="pageBreakPreview" zoomScale="112" zoomScaleNormal="100" zoomScaleSheetLayoutView="112" workbookViewId="0">
      <selection activeCell="B28" sqref="B28:K29"/>
    </sheetView>
  </sheetViews>
  <sheetFormatPr defaultRowHeight="18" x14ac:dyDescent="0.45"/>
  <cols>
    <col min="1" max="1" width="0.7109375" style="1" customWidth="1"/>
    <col min="2" max="2" width="12.5703125" style="1" bestFit="1" customWidth="1"/>
    <col min="3" max="3" width="7.85546875" style="1" customWidth="1"/>
    <col min="4" max="4" width="8.5703125" style="1" customWidth="1"/>
    <col min="5" max="5" width="14.5703125" style="1" customWidth="1"/>
    <col min="6" max="6" width="19.140625" style="1" customWidth="1"/>
    <col min="7" max="8" width="9.85546875" style="1" customWidth="1"/>
    <col min="9" max="9" width="6.85546875" style="1" customWidth="1"/>
    <col min="10" max="10" width="9.7109375" style="1" customWidth="1"/>
    <col min="11" max="11" width="3.85546875" style="1" customWidth="1"/>
    <col min="12" max="16384" width="9.140625" style="1"/>
  </cols>
  <sheetData>
    <row r="1" spans="2:23" x14ac:dyDescent="0.45">
      <c r="H1" s="72" t="s">
        <v>13</v>
      </c>
      <c r="I1" s="72"/>
      <c r="J1" s="78">
        <v>52900012</v>
      </c>
      <c r="K1" s="78"/>
    </row>
    <row r="2" spans="2:23" x14ac:dyDescent="0.45">
      <c r="G2" s="78" t="s">
        <v>36</v>
      </c>
      <c r="H2" s="78"/>
      <c r="I2" s="78"/>
      <c r="J2" s="78" t="s">
        <v>38</v>
      </c>
      <c r="K2" s="78"/>
    </row>
    <row r="3" spans="2:23" ht="30.75" customHeight="1" x14ac:dyDescent="0.75">
      <c r="B3" s="79" t="s">
        <v>14</v>
      </c>
      <c r="C3" s="79"/>
      <c r="D3" s="79"/>
      <c r="E3" s="79"/>
      <c r="F3" s="79"/>
      <c r="G3" s="79"/>
      <c r="H3" s="79"/>
      <c r="I3" s="79"/>
      <c r="J3" s="79"/>
      <c r="K3" s="79"/>
    </row>
    <row r="5" spans="2:23" ht="3.75" customHeight="1" x14ac:dyDescent="0.45"/>
    <row r="6" spans="2:23" x14ac:dyDescent="0.45">
      <c r="B6" s="73" t="s">
        <v>24</v>
      </c>
      <c r="C6" s="73"/>
      <c r="D6" s="73"/>
      <c r="E6" s="73"/>
      <c r="F6" s="73"/>
      <c r="G6" s="73"/>
      <c r="H6" s="73"/>
      <c r="I6" s="73"/>
      <c r="J6" s="73"/>
      <c r="K6" s="73"/>
    </row>
    <row r="7" spans="2:23" ht="21" customHeight="1" x14ac:dyDescent="0.5">
      <c r="B7" s="89" t="s">
        <v>32</v>
      </c>
      <c r="C7" s="90"/>
      <c r="D7" s="87" t="s">
        <v>27</v>
      </c>
      <c r="E7" s="88"/>
      <c r="F7" s="9" t="s">
        <v>39</v>
      </c>
      <c r="G7" s="89"/>
      <c r="H7" s="90"/>
      <c r="I7" s="90"/>
      <c r="J7" s="90"/>
      <c r="K7" s="122"/>
    </row>
    <row r="8" spans="2:23" ht="21" customHeight="1" x14ac:dyDescent="0.5">
      <c r="B8" s="85" t="s">
        <v>20</v>
      </c>
      <c r="C8" s="86"/>
      <c r="D8" s="87" t="s">
        <v>42</v>
      </c>
      <c r="E8" s="87"/>
      <c r="F8" s="88"/>
      <c r="G8" s="26" t="s">
        <v>19</v>
      </c>
      <c r="H8" s="81"/>
      <c r="I8" s="82"/>
      <c r="J8" s="82"/>
      <c r="K8" s="83"/>
      <c r="P8" s="4"/>
      <c r="Q8" s="4"/>
      <c r="R8" s="4"/>
      <c r="S8" s="4"/>
      <c r="T8" s="4"/>
      <c r="U8" s="4"/>
      <c r="W8" s="2"/>
    </row>
    <row r="9" spans="2:23" ht="21" customHeight="1" x14ac:dyDescent="0.5">
      <c r="B9" s="10" t="s">
        <v>16</v>
      </c>
      <c r="C9" s="5"/>
      <c r="D9" s="74" t="s">
        <v>43</v>
      </c>
      <c r="E9" s="74"/>
      <c r="F9" s="20" t="s">
        <v>26</v>
      </c>
      <c r="G9" s="24" t="s">
        <v>40</v>
      </c>
      <c r="H9" s="5" t="s">
        <v>11</v>
      </c>
      <c r="I9" s="74" t="s">
        <v>41</v>
      </c>
      <c r="J9" s="74"/>
      <c r="K9" s="84"/>
      <c r="P9" s="4"/>
      <c r="Q9" s="4"/>
      <c r="R9" s="4"/>
      <c r="S9" s="4"/>
      <c r="T9" s="4"/>
      <c r="U9" s="4"/>
    </row>
    <row r="10" spans="2:23" ht="21" customHeight="1" x14ac:dyDescent="0.55000000000000004">
      <c r="B10" s="11" t="s">
        <v>12</v>
      </c>
      <c r="D10" s="77" t="s">
        <v>44</v>
      </c>
      <c r="E10" s="77"/>
      <c r="F10" s="77"/>
      <c r="G10" s="77"/>
      <c r="H10" s="1" t="s">
        <v>17</v>
      </c>
      <c r="I10" s="80">
        <v>123600000</v>
      </c>
      <c r="J10" s="80"/>
      <c r="K10" s="12" t="s">
        <v>18</v>
      </c>
      <c r="P10" s="4"/>
      <c r="Q10" s="4"/>
      <c r="R10" s="4"/>
      <c r="S10" s="4"/>
      <c r="T10" s="4"/>
      <c r="U10" s="4"/>
    </row>
    <row r="11" spans="2:23" ht="21.75" customHeight="1" x14ac:dyDescent="0.5">
      <c r="B11" s="123" t="s">
        <v>23</v>
      </c>
      <c r="C11" s="73"/>
      <c r="D11" s="73"/>
      <c r="E11" s="73"/>
      <c r="F11" s="73"/>
      <c r="G11" s="73"/>
      <c r="H11" s="7"/>
      <c r="I11" s="7"/>
      <c r="J11" s="7"/>
      <c r="K11" s="13"/>
      <c r="P11" s="4"/>
      <c r="Q11" s="4"/>
      <c r="R11" s="4"/>
      <c r="S11" s="4"/>
      <c r="T11" s="4"/>
      <c r="U11" s="4"/>
    </row>
    <row r="12" spans="2:23" ht="21.75" customHeight="1" x14ac:dyDescent="0.45">
      <c r="B12" s="75" t="s">
        <v>37</v>
      </c>
      <c r="C12" s="76"/>
      <c r="D12" s="76"/>
      <c r="E12" s="76"/>
      <c r="F12" s="76"/>
      <c r="G12" s="6"/>
      <c r="H12" s="6"/>
      <c r="I12" s="6"/>
      <c r="J12" s="6"/>
      <c r="K12" s="14"/>
      <c r="P12" s="4"/>
      <c r="Q12" s="4"/>
      <c r="R12" s="4"/>
      <c r="S12" s="4"/>
      <c r="T12" s="4"/>
      <c r="U12" s="4"/>
    </row>
    <row r="13" spans="2:23" ht="2.25" customHeight="1" x14ac:dyDescent="0.45">
      <c r="B13" s="124"/>
      <c r="C13" s="125"/>
      <c r="D13" s="17"/>
      <c r="E13" s="17"/>
      <c r="F13" s="17"/>
      <c r="G13" s="17"/>
      <c r="H13" s="17"/>
      <c r="I13" s="17"/>
      <c r="J13" s="17"/>
      <c r="K13" s="18"/>
      <c r="P13" s="4"/>
      <c r="Q13" s="4"/>
      <c r="R13" s="4"/>
      <c r="S13" s="4"/>
      <c r="T13" s="4"/>
      <c r="U13" s="4"/>
    </row>
    <row r="14" spans="2:23" ht="27.75" customHeight="1" thickBot="1" x14ac:dyDescent="0.5">
      <c r="B14" s="114" t="s">
        <v>0</v>
      </c>
      <c r="C14" s="115"/>
      <c r="D14" s="115"/>
      <c r="E14" s="116"/>
      <c r="F14" s="23" t="s">
        <v>28</v>
      </c>
      <c r="G14" s="117" t="s">
        <v>21</v>
      </c>
      <c r="H14" s="117"/>
      <c r="I14" s="120" t="s">
        <v>1</v>
      </c>
      <c r="J14" s="117"/>
      <c r="K14" s="121"/>
      <c r="P14" s="4"/>
      <c r="Q14" s="4"/>
      <c r="R14" s="4"/>
      <c r="S14" s="4"/>
      <c r="T14" s="4"/>
      <c r="U14" s="4"/>
    </row>
    <row r="15" spans="2:23" ht="31.5" customHeight="1" thickBot="1" x14ac:dyDescent="0.5">
      <c r="B15" s="127" t="s">
        <v>22</v>
      </c>
      <c r="C15" s="128"/>
      <c r="D15" s="128"/>
      <c r="E15" s="129"/>
      <c r="F15" s="21">
        <f>I15+G15</f>
        <v>30900000</v>
      </c>
      <c r="G15" s="118">
        <v>0</v>
      </c>
      <c r="H15" s="119"/>
      <c r="I15" s="108">
        <v>30900000</v>
      </c>
      <c r="J15" s="126"/>
      <c r="K15" s="126"/>
      <c r="P15" s="4"/>
      <c r="Q15" s="4"/>
      <c r="R15" s="4"/>
      <c r="S15" s="4"/>
      <c r="T15" s="4"/>
      <c r="U15" s="4"/>
    </row>
    <row r="16" spans="2:23" ht="12" customHeight="1" x14ac:dyDescent="0.45">
      <c r="B16" s="97" t="s">
        <v>33</v>
      </c>
      <c r="C16" s="98"/>
      <c r="D16" s="98"/>
      <c r="E16" s="98"/>
      <c r="F16" s="98"/>
      <c r="G16" s="98"/>
      <c r="H16" s="98"/>
      <c r="I16" s="98"/>
      <c r="J16" s="98"/>
      <c r="K16" s="99"/>
      <c r="P16" s="4"/>
      <c r="Q16" s="4"/>
      <c r="R16" s="4"/>
      <c r="S16" s="4"/>
      <c r="T16" s="4"/>
      <c r="U16" s="4"/>
    </row>
    <row r="17" spans="1:21" ht="12" customHeight="1" x14ac:dyDescent="0.45">
      <c r="B17" s="100"/>
      <c r="C17" s="101"/>
      <c r="D17" s="101"/>
      <c r="E17" s="101"/>
      <c r="F17" s="101"/>
      <c r="G17" s="101"/>
      <c r="H17" s="101"/>
      <c r="I17" s="101"/>
      <c r="J17" s="101"/>
      <c r="K17" s="102"/>
      <c r="P17" s="4"/>
      <c r="Q17" s="4"/>
      <c r="R17" s="4"/>
      <c r="S17" s="4"/>
      <c r="T17" s="4"/>
      <c r="U17" s="4"/>
    </row>
    <row r="18" spans="1:21" ht="21" customHeight="1" x14ac:dyDescent="0.45">
      <c r="A18" s="3"/>
      <c r="B18" s="15"/>
      <c r="C18" s="61" t="s">
        <v>25</v>
      </c>
      <c r="D18" s="61"/>
      <c r="E18" s="61"/>
      <c r="F18" s="8">
        <f t="shared" ref="F18:F23" si="0">I18</f>
        <v>0</v>
      </c>
      <c r="G18" s="51"/>
      <c r="H18" s="52"/>
      <c r="I18" s="59"/>
      <c r="J18" s="60"/>
      <c r="K18" s="60"/>
      <c r="P18" s="4"/>
      <c r="Q18" s="4"/>
      <c r="R18" s="4"/>
      <c r="S18" s="4"/>
      <c r="T18" s="4"/>
      <c r="U18" s="4"/>
    </row>
    <row r="19" spans="1:21" ht="21" customHeight="1" x14ac:dyDescent="0.45">
      <c r="A19" s="3">
        <v>0.1</v>
      </c>
      <c r="B19" s="16">
        <v>0.05</v>
      </c>
      <c r="C19" s="61" t="s">
        <v>3</v>
      </c>
      <c r="D19" s="61"/>
      <c r="E19" s="61"/>
      <c r="F19" s="8">
        <f t="shared" si="0"/>
        <v>1545000</v>
      </c>
      <c r="G19" s="51"/>
      <c r="H19" s="52"/>
      <c r="I19" s="59">
        <f>I15*B19</f>
        <v>1545000</v>
      </c>
      <c r="J19" s="60"/>
      <c r="K19" s="60"/>
      <c r="P19" s="4"/>
      <c r="Q19" s="4"/>
      <c r="R19" s="4"/>
      <c r="S19" s="4"/>
      <c r="T19" s="4"/>
      <c r="U19" s="4"/>
    </row>
    <row r="20" spans="1:21" ht="21" customHeight="1" x14ac:dyDescent="0.45">
      <c r="A20" s="3"/>
      <c r="B20" s="15"/>
      <c r="C20" s="61" t="s">
        <v>4</v>
      </c>
      <c r="D20" s="61"/>
      <c r="E20" s="61"/>
      <c r="F20" s="8">
        <f t="shared" si="0"/>
        <v>0</v>
      </c>
      <c r="G20" s="51"/>
      <c r="H20" s="52"/>
      <c r="I20" s="59"/>
      <c r="J20" s="60"/>
      <c r="K20" s="60"/>
    </row>
    <row r="21" spans="1:21" ht="21" customHeight="1" x14ac:dyDescent="0.45">
      <c r="A21" s="3">
        <v>0.05</v>
      </c>
      <c r="B21" s="16">
        <v>0.05</v>
      </c>
      <c r="C21" s="61" t="s">
        <v>5</v>
      </c>
      <c r="D21" s="61"/>
      <c r="E21" s="61"/>
      <c r="F21" s="8">
        <f t="shared" si="0"/>
        <v>1545000</v>
      </c>
      <c r="G21" s="51"/>
      <c r="H21" s="52"/>
      <c r="I21" s="59">
        <f>I15*B21</f>
        <v>1545000</v>
      </c>
      <c r="J21" s="60"/>
      <c r="K21" s="60"/>
    </row>
    <row r="22" spans="1:21" ht="21" customHeight="1" x14ac:dyDescent="0.45">
      <c r="A22" s="3"/>
      <c r="B22" s="15"/>
      <c r="C22" s="61" t="s">
        <v>2</v>
      </c>
      <c r="D22" s="61"/>
      <c r="E22" s="61"/>
      <c r="F22" s="8">
        <f t="shared" si="0"/>
        <v>0</v>
      </c>
      <c r="G22" s="51"/>
      <c r="H22" s="52"/>
      <c r="I22" s="59">
        <v>0</v>
      </c>
      <c r="J22" s="60"/>
      <c r="K22" s="60"/>
    </row>
    <row r="23" spans="1:21" ht="21" customHeight="1" thickBot="1" x14ac:dyDescent="0.5">
      <c r="A23" s="3"/>
      <c r="B23" s="19"/>
      <c r="C23" s="62" t="s">
        <v>15</v>
      </c>
      <c r="D23" s="62"/>
      <c r="E23" s="62"/>
      <c r="F23" s="22">
        <f t="shared" si="0"/>
        <v>0</v>
      </c>
      <c r="G23" s="106"/>
      <c r="H23" s="107"/>
      <c r="I23" s="55">
        <v>0</v>
      </c>
      <c r="J23" s="56"/>
      <c r="K23" s="56"/>
    </row>
    <row r="24" spans="1:21" ht="21" customHeight="1" thickBot="1" x14ac:dyDescent="0.5">
      <c r="B24" s="63" t="s">
        <v>34</v>
      </c>
      <c r="C24" s="64"/>
      <c r="D24" s="64"/>
      <c r="E24" s="64"/>
      <c r="F24" s="25">
        <f>SUM(F18:F23)</f>
        <v>3090000</v>
      </c>
      <c r="G24" s="70">
        <f>SUM(G18:H23)</f>
        <v>0</v>
      </c>
      <c r="H24" s="71"/>
      <c r="I24" s="108">
        <f>SUM(I16:K23)</f>
        <v>3090000</v>
      </c>
      <c r="J24" s="109"/>
      <c r="K24" s="109"/>
    </row>
    <row r="25" spans="1:21" ht="21" customHeight="1" x14ac:dyDescent="0.45">
      <c r="B25" s="68" t="s">
        <v>6</v>
      </c>
      <c r="C25" s="69"/>
      <c r="D25" s="69"/>
      <c r="E25" s="69"/>
      <c r="F25" s="69"/>
      <c r="G25" s="69"/>
      <c r="H25" s="69"/>
      <c r="I25" s="57">
        <f>I15-I24</f>
        <v>27810000</v>
      </c>
      <c r="J25" s="58"/>
      <c r="K25" s="58"/>
    </row>
    <row r="26" spans="1:21" ht="21" customHeight="1" thickBot="1" x14ac:dyDescent="0.5">
      <c r="B26" s="27">
        <v>0.09</v>
      </c>
      <c r="C26" s="67" t="s">
        <v>7</v>
      </c>
      <c r="D26" s="67"/>
      <c r="E26" s="67"/>
      <c r="F26" s="67"/>
      <c r="G26" s="67"/>
      <c r="H26" s="67"/>
      <c r="I26" s="55">
        <f>I15*B26</f>
        <v>2781000</v>
      </c>
      <c r="J26" s="56"/>
      <c r="K26" s="56"/>
    </row>
    <row r="27" spans="1:21" ht="27" customHeight="1" thickTop="1" thickBot="1" x14ac:dyDescent="0.55000000000000004">
      <c r="B27" s="65" t="s">
        <v>8</v>
      </c>
      <c r="C27" s="66"/>
      <c r="D27" s="66"/>
      <c r="E27" s="66"/>
      <c r="F27" s="66"/>
      <c r="G27" s="66"/>
      <c r="H27" s="66"/>
      <c r="I27" s="53">
        <f>I25+I26</f>
        <v>30591000</v>
      </c>
      <c r="J27" s="54"/>
      <c r="K27" s="54"/>
    </row>
    <row r="28" spans="1:21" ht="20.25" customHeight="1" thickTop="1" x14ac:dyDescent="0.45">
      <c r="B28" s="91" t="s">
        <v>9</v>
      </c>
      <c r="C28" s="92"/>
      <c r="D28" s="92"/>
      <c r="E28" s="92"/>
      <c r="F28" s="92"/>
      <c r="G28" s="92"/>
      <c r="H28" s="92"/>
      <c r="I28" s="92"/>
      <c r="J28" s="92"/>
      <c r="K28" s="93"/>
    </row>
    <row r="29" spans="1:21" ht="20.25" customHeight="1" x14ac:dyDescent="0.45">
      <c r="B29" s="94"/>
      <c r="C29" s="95"/>
      <c r="D29" s="95"/>
      <c r="E29" s="95"/>
      <c r="F29" s="95"/>
      <c r="G29" s="95"/>
      <c r="H29" s="95"/>
      <c r="I29" s="95"/>
      <c r="J29" s="95"/>
      <c r="K29" s="96"/>
    </row>
    <row r="30" spans="1:21" ht="23.25" customHeight="1" x14ac:dyDescent="0.45">
      <c r="B30" s="105" t="s">
        <v>45</v>
      </c>
      <c r="C30" s="62"/>
      <c r="D30" s="62"/>
      <c r="E30" s="62"/>
      <c r="F30" s="105" t="s">
        <v>31</v>
      </c>
      <c r="G30" s="110"/>
      <c r="H30" s="105" t="s">
        <v>30</v>
      </c>
      <c r="I30" s="62"/>
      <c r="J30" s="62"/>
      <c r="K30" s="110"/>
    </row>
    <row r="31" spans="1:21" ht="23.25" customHeight="1" x14ac:dyDescent="0.45">
      <c r="B31" s="111"/>
      <c r="C31" s="112"/>
      <c r="D31" s="112"/>
      <c r="E31" s="112"/>
      <c r="F31" s="111"/>
      <c r="G31" s="113"/>
      <c r="H31" s="111"/>
      <c r="I31" s="112"/>
      <c r="J31" s="112"/>
      <c r="K31" s="113"/>
    </row>
    <row r="32" spans="1:21" ht="23.25" customHeight="1" x14ac:dyDescent="0.45">
      <c r="B32" s="103" t="s">
        <v>10</v>
      </c>
      <c r="C32" s="104"/>
      <c r="D32" s="104"/>
      <c r="E32" s="104"/>
      <c r="F32" s="111"/>
      <c r="G32" s="113"/>
      <c r="H32" s="111"/>
      <c r="I32" s="112"/>
      <c r="J32" s="112"/>
      <c r="K32" s="113"/>
    </row>
    <row r="33" spans="2:11" ht="23.25" customHeight="1" x14ac:dyDescent="0.45">
      <c r="B33" s="111" t="s">
        <v>35</v>
      </c>
      <c r="C33" s="112"/>
      <c r="D33" s="112"/>
      <c r="E33" s="112"/>
      <c r="F33" s="111"/>
      <c r="G33" s="113"/>
      <c r="H33" s="111"/>
      <c r="I33" s="112"/>
      <c r="J33" s="112"/>
      <c r="K33" s="113"/>
    </row>
    <row r="34" spans="2:11" ht="23.25" customHeight="1" x14ac:dyDescent="0.45">
      <c r="B34" s="111"/>
      <c r="C34" s="112"/>
      <c r="D34" s="112"/>
      <c r="E34" s="112"/>
      <c r="F34" s="130" t="s">
        <v>29</v>
      </c>
      <c r="G34" s="132"/>
      <c r="H34" s="130" t="s">
        <v>29</v>
      </c>
      <c r="I34" s="131"/>
      <c r="J34" s="131"/>
      <c r="K34" s="132"/>
    </row>
    <row r="35" spans="2:11" ht="23.25" customHeight="1" x14ac:dyDescent="0.45">
      <c r="B35" s="103" t="s">
        <v>10</v>
      </c>
      <c r="C35" s="104"/>
      <c r="D35" s="104"/>
      <c r="E35" s="104"/>
      <c r="F35" s="103"/>
      <c r="G35" s="133"/>
      <c r="H35" s="103"/>
      <c r="I35" s="104"/>
      <c r="J35" s="104"/>
      <c r="K35" s="133"/>
    </row>
  </sheetData>
  <mergeCells count="66">
    <mergeCell ref="H32:K33"/>
    <mergeCell ref="H34:K35"/>
    <mergeCell ref="B31:E31"/>
    <mergeCell ref="F30:G31"/>
    <mergeCell ref="F32:G33"/>
    <mergeCell ref="F34:G35"/>
    <mergeCell ref="B35:E35"/>
    <mergeCell ref="B33:E33"/>
    <mergeCell ref="B34:E34"/>
    <mergeCell ref="B14:E14"/>
    <mergeCell ref="G14:H14"/>
    <mergeCell ref="G15:H15"/>
    <mergeCell ref="I14:K14"/>
    <mergeCell ref="G7:K7"/>
    <mergeCell ref="B11:G11"/>
    <mergeCell ref="B13:C13"/>
    <mergeCell ref="I15:K15"/>
    <mergeCell ref="B15:E15"/>
    <mergeCell ref="B28:K29"/>
    <mergeCell ref="B16:K17"/>
    <mergeCell ref="B32:E32"/>
    <mergeCell ref="B30:E30"/>
    <mergeCell ref="I19:K19"/>
    <mergeCell ref="I18:K18"/>
    <mergeCell ref="G23:H23"/>
    <mergeCell ref="G22:H22"/>
    <mergeCell ref="G21:H21"/>
    <mergeCell ref="G20:H20"/>
    <mergeCell ref="G19:H19"/>
    <mergeCell ref="I24:K24"/>
    <mergeCell ref="I23:K23"/>
    <mergeCell ref="I22:K22"/>
    <mergeCell ref="I21:K21"/>
    <mergeCell ref="H30:K31"/>
    <mergeCell ref="H1:I1"/>
    <mergeCell ref="B6:K6"/>
    <mergeCell ref="D9:E9"/>
    <mergeCell ref="B12:F12"/>
    <mergeCell ref="D10:G10"/>
    <mergeCell ref="J1:K1"/>
    <mergeCell ref="J2:K2"/>
    <mergeCell ref="B3:K3"/>
    <mergeCell ref="I10:J10"/>
    <mergeCell ref="H8:K8"/>
    <mergeCell ref="I9:K9"/>
    <mergeCell ref="B8:C8"/>
    <mergeCell ref="D8:F8"/>
    <mergeCell ref="B7:C7"/>
    <mergeCell ref="D7:E7"/>
    <mergeCell ref="G2:I2"/>
    <mergeCell ref="B24:E24"/>
    <mergeCell ref="B27:H27"/>
    <mergeCell ref="C26:H26"/>
    <mergeCell ref="B25:H25"/>
    <mergeCell ref="G24:H24"/>
    <mergeCell ref="C18:E18"/>
    <mergeCell ref="C23:E23"/>
    <mergeCell ref="C22:E22"/>
    <mergeCell ref="C21:E21"/>
    <mergeCell ref="C20:E20"/>
    <mergeCell ref="C19:E19"/>
    <mergeCell ref="G18:H18"/>
    <mergeCell ref="I27:K27"/>
    <mergeCell ref="I26:K26"/>
    <mergeCell ref="I25:K25"/>
    <mergeCell ref="I20:K20"/>
  </mergeCells>
  <pageMargins left="0.51181102362204722" right="0.51181102362204722" top="0.19685039370078741" bottom="0.98425196850393704" header="0.31496062992125984" footer="0.31496062992125984"/>
  <pageSetup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C9C1-8C87-4375-943D-79FCFB10EB88}">
  <dimension ref="A2:J36"/>
  <sheetViews>
    <sheetView rightToLeft="1" zoomScaleNormal="100" workbookViewId="0">
      <selection activeCell="H20" sqref="H20:J20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2" spans="1:10" ht="18" x14ac:dyDescent="0.45">
      <c r="A2" s="1"/>
      <c r="B2" s="1"/>
      <c r="C2" s="1"/>
      <c r="D2" s="1"/>
      <c r="E2" s="1"/>
      <c r="F2" s="1"/>
      <c r="G2" s="72" t="s">
        <v>13</v>
      </c>
      <c r="H2" s="72"/>
      <c r="I2" s="78">
        <v>5695939</v>
      </c>
      <c r="J2" s="78"/>
    </row>
    <row r="3" spans="1:10" ht="18" x14ac:dyDescent="0.45">
      <c r="A3" s="1"/>
      <c r="B3" s="1"/>
      <c r="C3" s="1"/>
      <c r="D3" s="1"/>
      <c r="E3" s="1"/>
      <c r="F3" s="78" t="s">
        <v>58</v>
      </c>
      <c r="G3" s="78"/>
      <c r="H3" s="78"/>
      <c r="I3" s="78" t="s">
        <v>76</v>
      </c>
      <c r="J3" s="78"/>
    </row>
    <row r="4" spans="1:10" ht="30" x14ac:dyDescent="0.7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3.25" customHeight="1" x14ac:dyDescent="0.4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3.25" customHeight="1" x14ac:dyDescent="0.55000000000000004">
      <c r="A8" s="134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35"/>
    </row>
    <row r="9" spans="1:10" ht="23.25" customHeight="1" x14ac:dyDescent="0.55000000000000004">
      <c r="A9" s="134" t="s">
        <v>20</v>
      </c>
      <c r="B9" s="134"/>
      <c r="C9" s="147" t="s">
        <v>77</v>
      </c>
      <c r="D9" s="147"/>
      <c r="E9" s="147"/>
      <c r="F9" s="32" t="s">
        <v>19</v>
      </c>
      <c r="G9" s="148" t="s">
        <v>70</v>
      </c>
      <c r="H9" s="149"/>
      <c r="I9" s="149"/>
      <c r="J9" s="149"/>
    </row>
    <row r="10" spans="1:10" ht="23.25" customHeight="1" x14ac:dyDescent="0.5">
      <c r="A10" s="134" t="s">
        <v>16</v>
      </c>
      <c r="B10" s="134"/>
      <c r="C10" s="147" t="s">
        <v>72</v>
      </c>
      <c r="D10" s="147"/>
      <c r="E10" s="33" t="s">
        <v>26</v>
      </c>
      <c r="F10" s="31" t="s">
        <v>40</v>
      </c>
      <c r="G10" s="9" t="s">
        <v>11</v>
      </c>
      <c r="H10" s="147" t="s">
        <v>71</v>
      </c>
      <c r="I10" s="147"/>
      <c r="J10" s="147"/>
    </row>
    <row r="11" spans="1:10" ht="21.75" x14ac:dyDescent="0.55000000000000004">
      <c r="A11" s="12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12" t="s">
        <v>18</v>
      </c>
    </row>
    <row r="12" spans="1:10" ht="21.75" x14ac:dyDescent="0.55000000000000004">
      <c r="A12" s="123" t="s">
        <v>78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12" t="s">
        <v>18</v>
      </c>
    </row>
    <row r="13" spans="1:10" ht="21.75" x14ac:dyDescent="0.55000000000000004">
      <c r="A13" s="75" t="s">
        <v>37</v>
      </c>
      <c r="B13" s="76"/>
      <c r="C13" s="76"/>
      <c r="D13" s="76"/>
      <c r="E13" s="76"/>
      <c r="F13" s="6"/>
      <c r="G13" s="4" t="s">
        <v>73</v>
      </c>
      <c r="H13" s="80">
        <v>201600000</v>
      </c>
      <c r="I13" s="136"/>
      <c r="J13" s="12" t="s">
        <v>18</v>
      </c>
    </row>
    <row r="14" spans="1:10" ht="18" x14ac:dyDescent="0.45">
      <c r="A14" s="124"/>
      <c r="B14" s="125"/>
      <c r="C14" s="17"/>
      <c r="D14" s="17"/>
      <c r="E14" s="17"/>
      <c r="F14" s="17"/>
      <c r="G14" s="17"/>
      <c r="H14" s="17"/>
      <c r="I14" s="17"/>
      <c r="J14" s="18"/>
    </row>
    <row r="15" spans="1:10" ht="18.75" thickBot="1" x14ac:dyDescent="0.3">
      <c r="A15" s="114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21"/>
    </row>
    <row r="16" spans="1:10" ht="22.5" thickBot="1" x14ac:dyDescent="0.3">
      <c r="A16" s="127" t="s">
        <v>22</v>
      </c>
      <c r="B16" s="128"/>
      <c r="C16" s="128"/>
      <c r="D16" s="129"/>
      <c r="E16" s="21">
        <f>F16+H16</f>
        <v>327500000</v>
      </c>
      <c r="F16" s="118">
        <f>'ص و 9 '!E16</f>
        <v>282700000</v>
      </c>
      <c r="G16" s="119"/>
      <c r="H16" s="108">
        <v>44800000</v>
      </c>
      <c r="I16" s="126"/>
      <c r="J16" s="126"/>
    </row>
    <row r="17" spans="1:10" x14ac:dyDescent="0.25">
      <c r="A17" s="97" t="s">
        <v>33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s="36" customFormat="1" ht="25.5" customHeight="1" x14ac:dyDescent="0.25">
      <c r="A19" s="34"/>
      <c r="B19" s="166" t="s">
        <v>25</v>
      </c>
      <c r="C19" s="166"/>
      <c r="D19" s="166"/>
      <c r="E19" s="35">
        <f t="shared" ref="E19" si="0">H19</f>
        <v>0</v>
      </c>
      <c r="F19" s="167">
        <f>'ص و 9 '!E19</f>
        <v>0</v>
      </c>
      <c r="G19" s="168"/>
      <c r="H19" s="59"/>
      <c r="I19" s="60"/>
      <c r="J19" s="60"/>
    </row>
    <row r="20" spans="1:10" s="36" customFormat="1" ht="25.5" customHeight="1" x14ac:dyDescent="0.25">
      <c r="A20" s="37">
        <v>0.05</v>
      </c>
      <c r="B20" s="166" t="s">
        <v>3</v>
      </c>
      <c r="C20" s="166"/>
      <c r="D20" s="166"/>
      <c r="E20" s="35">
        <f>F20+H20</f>
        <v>18040000</v>
      </c>
      <c r="F20" s="167">
        <f>'ص و 9 '!E20</f>
        <v>15800000</v>
      </c>
      <c r="G20" s="168"/>
      <c r="H20" s="59">
        <f>H16*A20</f>
        <v>2240000</v>
      </c>
      <c r="I20" s="60"/>
      <c r="J20" s="60"/>
    </row>
    <row r="21" spans="1:10" s="36" customFormat="1" ht="25.5" customHeight="1" x14ac:dyDescent="0.25">
      <c r="A21" s="34"/>
      <c r="B21" s="166" t="s">
        <v>4</v>
      </c>
      <c r="C21" s="166"/>
      <c r="D21" s="166"/>
      <c r="E21" s="35">
        <f t="shared" ref="E21:E25" si="1">F21+H21</f>
        <v>0</v>
      </c>
      <c r="F21" s="167">
        <f>'ص و 9 '!E21</f>
        <v>0</v>
      </c>
      <c r="G21" s="168"/>
      <c r="H21" s="59"/>
      <c r="I21" s="60"/>
      <c r="J21" s="60"/>
    </row>
    <row r="22" spans="1:10" s="36" customFormat="1" ht="25.5" customHeight="1" x14ac:dyDescent="0.25">
      <c r="A22" s="37">
        <v>0.05</v>
      </c>
      <c r="B22" s="166" t="s">
        <v>5</v>
      </c>
      <c r="C22" s="166"/>
      <c r="D22" s="166"/>
      <c r="E22" s="35">
        <f t="shared" si="1"/>
        <v>18040000</v>
      </c>
      <c r="F22" s="167">
        <f>'ص و 9 '!E22</f>
        <v>15800000</v>
      </c>
      <c r="G22" s="168"/>
      <c r="H22" s="59">
        <f>H16*A22</f>
        <v>2240000</v>
      </c>
      <c r="I22" s="60"/>
      <c r="J22" s="60"/>
    </row>
    <row r="23" spans="1:10" s="36" customFormat="1" ht="25.5" customHeight="1" x14ac:dyDescent="0.25">
      <c r="A23" s="34"/>
      <c r="B23" s="166" t="s">
        <v>2</v>
      </c>
      <c r="C23" s="166"/>
      <c r="D23" s="166"/>
      <c r="E23" s="35">
        <f t="shared" si="1"/>
        <v>0</v>
      </c>
      <c r="F23" s="167">
        <f>'ص و 9 '!E23</f>
        <v>0</v>
      </c>
      <c r="G23" s="168"/>
      <c r="H23" s="59">
        <v>0</v>
      </c>
      <c r="I23" s="60"/>
      <c r="J23" s="60"/>
    </row>
    <row r="24" spans="1:10" s="36" customFormat="1" ht="25.5" customHeight="1" thickBot="1" x14ac:dyDescent="0.3">
      <c r="A24" s="38"/>
      <c r="B24" s="169" t="s">
        <v>15</v>
      </c>
      <c r="C24" s="169"/>
      <c r="D24" s="169"/>
      <c r="E24" s="39">
        <f t="shared" si="1"/>
        <v>0</v>
      </c>
      <c r="F24" s="167">
        <f>'ص و 9 '!E24</f>
        <v>0</v>
      </c>
      <c r="G24" s="168"/>
      <c r="H24" s="55">
        <v>0</v>
      </c>
      <c r="I24" s="56"/>
      <c r="J24" s="56"/>
    </row>
    <row r="25" spans="1:10" ht="22.5" thickBot="1" x14ac:dyDescent="0.3">
      <c r="A25" s="63" t="s">
        <v>34</v>
      </c>
      <c r="B25" s="64"/>
      <c r="C25" s="64"/>
      <c r="D25" s="64"/>
      <c r="E25" s="25">
        <f t="shared" si="1"/>
        <v>36080000</v>
      </c>
      <c r="F25" s="71">
        <f>SUM(F19:G24)</f>
        <v>31600000</v>
      </c>
      <c r="G25" s="165"/>
      <c r="H25" s="108">
        <f>SUM(H17:J24)</f>
        <v>4480000</v>
      </c>
      <c r="I25" s="109"/>
      <c r="J25" s="109"/>
    </row>
    <row r="26" spans="1:10" ht="23.25" customHeight="1" x14ac:dyDescent="0.45">
      <c r="A26" s="68" t="s">
        <v>6</v>
      </c>
      <c r="B26" s="69"/>
      <c r="C26" s="69"/>
      <c r="D26" s="69"/>
      <c r="E26" s="69"/>
      <c r="F26" s="69"/>
      <c r="G26" s="69"/>
      <c r="H26" s="57">
        <f>H16-H25</f>
        <v>40320000</v>
      </c>
      <c r="I26" s="58"/>
      <c r="J26" s="58"/>
    </row>
    <row r="27" spans="1:10" ht="23.25" customHeight="1" thickBot="1" x14ac:dyDescent="0.5">
      <c r="A27" s="27">
        <v>0.1</v>
      </c>
      <c r="B27" s="67" t="s">
        <v>7</v>
      </c>
      <c r="C27" s="67"/>
      <c r="D27" s="67"/>
      <c r="E27" s="67"/>
      <c r="F27" s="67"/>
      <c r="G27" s="67"/>
      <c r="H27" s="55">
        <f>H16*A27</f>
        <v>4480000</v>
      </c>
      <c r="I27" s="56"/>
      <c r="J27" s="56"/>
    </row>
    <row r="28" spans="1:10" ht="27" thickTop="1" thickBot="1" x14ac:dyDescent="0.55000000000000004">
      <c r="A28" s="65" t="s">
        <v>8</v>
      </c>
      <c r="B28" s="66"/>
      <c r="C28" s="66"/>
      <c r="D28" s="66"/>
      <c r="E28" s="66"/>
      <c r="F28" s="66"/>
      <c r="G28" s="66"/>
      <c r="H28" s="53">
        <f>H26+H27</f>
        <v>44800000</v>
      </c>
      <c r="I28" s="54"/>
      <c r="J28" s="54"/>
    </row>
    <row r="29" spans="1:10" ht="15.75" thickTop="1" x14ac:dyDescent="0.25">
      <c r="A29" s="91" t="s">
        <v>9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6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/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64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70">
    <mergeCell ref="A35:B36"/>
    <mergeCell ref="C35:D36"/>
    <mergeCell ref="E35:F36"/>
    <mergeCell ref="G35:J36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  <mergeCell ref="A26:G26"/>
    <mergeCell ref="H26:J26"/>
    <mergeCell ref="B27:G27"/>
    <mergeCell ref="H27:J27"/>
    <mergeCell ref="A28:G28"/>
    <mergeCell ref="H28:J28"/>
    <mergeCell ref="B24:D24"/>
    <mergeCell ref="F24:G24"/>
    <mergeCell ref="H24:J24"/>
    <mergeCell ref="A25:D25"/>
    <mergeCell ref="F25:G25"/>
    <mergeCell ref="H25:J25"/>
    <mergeCell ref="B22:D22"/>
    <mergeCell ref="F22:G22"/>
    <mergeCell ref="H22:J22"/>
    <mergeCell ref="B23:D23"/>
    <mergeCell ref="F23:G23"/>
    <mergeCell ref="H23:J23"/>
    <mergeCell ref="B20:D20"/>
    <mergeCell ref="F20:G20"/>
    <mergeCell ref="H20:J20"/>
    <mergeCell ref="B21:D21"/>
    <mergeCell ref="F21:G21"/>
    <mergeCell ref="H21:J21"/>
    <mergeCell ref="A16:D16"/>
    <mergeCell ref="F16:G16"/>
    <mergeCell ref="H16:J16"/>
    <mergeCell ref="A17:J18"/>
    <mergeCell ref="B19:D19"/>
    <mergeCell ref="F19:G19"/>
    <mergeCell ref="H19:J19"/>
    <mergeCell ref="A15:D15"/>
    <mergeCell ref="F15:G15"/>
    <mergeCell ref="H15:J15"/>
    <mergeCell ref="A10:B10"/>
    <mergeCell ref="C10:D10"/>
    <mergeCell ref="H10:J10"/>
    <mergeCell ref="A11:B11"/>
    <mergeCell ref="C11:F11"/>
    <mergeCell ref="H11:I11"/>
    <mergeCell ref="A12:F12"/>
    <mergeCell ref="H12:I12"/>
    <mergeCell ref="A13:E13"/>
    <mergeCell ref="H13:I13"/>
    <mergeCell ref="A14:B14"/>
    <mergeCell ref="A8:B8"/>
    <mergeCell ref="C8:D8"/>
    <mergeCell ref="E8:J8"/>
    <mergeCell ref="A9:B9"/>
    <mergeCell ref="C9:E9"/>
    <mergeCell ref="G9:J9"/>
    <mergeCell ref="A7:J7"/>
    <mergeCell ref="G2:H2"/>
    <mergeCell ref="I2:J2"/>
    <mergeCell ref="F3:H3"/>
    <mergeCell ref="I3:J3"/>
    <mergeCell ref="A4:J4"/>
  </mergeCells>
  <pageMargins left="0.7" right="0.7" top="0.75" bottom="0.75" header="0.3" footer="0.3"/>
  <pageSetup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2B55-A002-4672-BCBD-E0CF1374DEC8}">
  <dimension ref="A2:J36"/>
  <sheetViews>
    <sheetView rightToLeft="1" topLeftCell="A7" zoomScaleNormal="100" workbookViewId="0">
      <selection activeCell="L23" sqref="L23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2" spans="1:10" ht="18" x14ac:dyDescent="0.45">
      <c r="A2" s="1"/>
      <c r="B2" s="1"/>
      <c r="C2" s="1"/>
      <c r="D2" s="1"/>
      <c r="E2" s="1"/>
      <c r="F2" s="1"/>
      <c r="G2" s="72" t="s">
        <v>13</v>
      </c>
      <c r="H2" s="72"/>
      <c r="I2" s="78">
        <v>5730472</v>
      </c>
      <c r="J2" s="78"/>
    </row>
    <row r="3" spans="1:10" ht="18" x14ac:dyDescent="0.45">
      <c r="A3" s="1"/>
      <c r="B3" s="1"/>
      <c r="C3" s="1"/>
      <c r="D3" s="1"/>
      <c r="E3" s="1"/>
      <c r="F3" s="78" t="s">
        <v>58</v>
      </c>
      <c r="G3" s="78"/>
      <c r="H3" s="78"/>
      <c r="I3" s="78" t="s">
        <v>80</v>
      </c>
      <c r="J3" s="78"/>
    </row>
    <row r="4" spans="1:10" ht="30" x14ac:dyDescent="0.7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3.25" customHeight="1" x14ac:dyDescent="0.4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3.25" customHeight="1" x14ac:dyDescent="0.55000000000000004">
      <c r="A8" s="134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35"/>
    </row>
    <row r="9" spans="1:10" ht="23.25" customHeight="1" x14ac:dyDescent="0.55000000000000004">
      <c r="A9" s="134" t="s">
        <v>20</v>
      </c>
      <c r="B9" s="134"/>
      <c r="C9" s="147" t="s">
        <v>81</v>
      </c>
      <c r="D9" s="147"/>
      <c r="E9" s="147"/>
      <c r="F9" s="32" t="s">
        <v>19</v>
      </c>
      <c r="G9" s="148" t="s">
        <v>70</v>
      </c>
      <c r="H9" s="149"/>
      <c r="I9" s="149"/>
      <c r="J9" s="149"/>
    </row>
    <row r="10" spans="1:10" ht="23.25" customHeight="1" x14ac:dyDescent="0.5">
      <c r="A10" s="134" t="s">
        <v>16</v>
      </c>
      <c r="B10" s="134"/>
      <c r="C10" s="147" t="s">
        <v>72</v>
      </c>
      <c r="D10" s="147"/>
      <c r="E10" s="33" t="s">
        <v>26</v>
      </c>
      <c r="F10" s="31" t="s">
        <v>40</v>
      </c>
      <c r="G10" s="9" t="s">
        <v>11</v>
      </c>
      <c r="H10" s="147" t="s">
        <v>71</v>
      </c>
      <c r="I10" s="147"/>
      <c r="J10" s="147"/>
    </row>
    <row r="11" spans="1:10" ht="21.75" x14ac:dyDescent="0.55000000000000004">
      <c r="A11" s="12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12" t="s">
        <v>18</v>
      </c>
    </row>
    <row r="12" spans="1:10" ht="21.75" x14ac:dyDescent="0.55000000000000004">
      <c r="A12" s="123" t="s">
        <v>79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12" t="s">
        <v>18</v>
      </c>
    </row>
    <row r="13" spans="1:10" ht="21.75" x14ac:dyDescent="0.55000000000000004">
      <c r="A13" s="75" t="s">
        <v>37</v>
      </c>
      <c r="B13" s="76"/>
      <c r="C13" s="76"/>
      <c r="D13" s="76"/>
      <c r="E13" s="76"/>
      <c r="F13" s="6"/>
      <c r="G13" s="4" t="s">
        <v>73</v>
      </c>
      <c r="H13" s="80">
        <v>201600000</v>
      </c>
      <c r="I13" s="136"/>
      <c r="J13" s="12" t="s">
        <v>18</v>
      </c>
    </row>
    <row r="14" spans="1:10" ht="18" x14ac:dyDescent="0.45">
      <c r="A14" s="124"/>
      <c r="B14" s="125"/>
      <c r="C14" s="17"/>
      <c r="D14" s="17"/>
      <c r="E14" s="17"/>
      <c r="F14" s="17"/>
      <c r="G14" s="17"/>
      <c r="H14" s="17"/>
      <c r="I14" s="17"/>
      <c r="J14" s="18"/>
    </row>
    <row r="15" spans="1:10" ht="18.75" thickBot="1" x14ac:dyDescent="0.3">
      <c r="A15" s="114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21"/>
    </row>
    <row r="16" spans="1:10" ht="22.5" thickBot="1" x14ac:dyDescent="0.3">
      <c r="A16" s="127" t="s">
        <v>22</v>
      </c>
      <c r="B16" s="128"/>
      <c r="C16" s="128"/>
      <c r="D16" s="129"/>
      <c r="E16" s="21">
        <f>F16+H16</f>
        <v>372300000</v>
      </c>
      <c r="F16" s="118">
        <f>'ص و 10  '!E16</f>
        <v>327500000</v>
      </c>
      <c r="G16" s="119"/>
      <c r="H16" s="108">
        <v>44800000</v>
      </c>
      <c r="I16" s="126"/>
      <c r="J16" s="126"/>
    </row>
    <row r="17" spans="1:10" x14ac:dyDescent="0.25">
      <c r="A17" s="97" t="s">
        <v>33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s="36" customFormat="1" ht="25.5" customHeight="1" x14ac:dyDescent="0.25">
      <c r="A19" s="34"/>
      <c r="B19" s="166" t="s">
        <v>25</v>
      </c>
      <c r="C19" s="166"/>
      <c r="D19" s="166"/>
      <c r="E19" s="35">
        <f t="shared" ref="E19" si="0">H19</f>
        <v>0</v>
      </c>
      <c r="F19" s="167">
        <f>'ص و 10  '!E19</f>
        <v>0</v>
      </c>
      <c r="G19" s="168"/>
      <c r="H19" s="59"/>
      <c r="I19" s="60"/>
      <c r="J19" s="60"/>
    </row>
    <row r="20" spans="1:10" s="36" customFormat="1" ht="25.5" customHeight="1" x14ac:dyDescent="0.25">
      <c r="A20" s="37">
        <v>0.05</v>
      </c>
      <c r="B20" s="166" t="s">
        <v>3</v>
      </c>
      <c r="C20" s="166"/>
      <c r="D20" s="166"/>
      <c r="E20" s="35">
        <f>F20+H20</f>
        <v>20280000</v>
      </c>
      <c r="F20" s="167">
        <f>'ص و 10  '!E20</f>
        <v>18040000</v>
      </c>
      <c r="G20" s="168"/>
      <c r="H20" s="59">
        <f>H16*A20</f>
        <v>2240000</v>
      </c>
      <c r="I20" s="60"/>
      <c r="J20" s="60"/>
    </row>
    <row r="21" spans="1:10" s="36" customFormat="1" ht="25.5" customHeight="1" x14ac:dyDescent="0.25">
      <c r="A21" s="34"/>
      <c r="B21" s="166" t="s">
        <v>4</v>
      </c>
      <c r="C21" s="166"/>
      <c r="D21" s="166"/>
      <c r="E21" s="35">
        <f t="shared" ref="E21:E25" si="1">F21+H21</f>
        <v>0</v>
      </c>
      <c r="F21" s="167">
        <f>'ص و 10  '!E21</f>
        <v>0</v>
      </c>
      <c r="G21" s="168"/>
      <c r="H21" s="59"/>
      <c r="I21" s="60"/>
      <c r="J21" s="60"/>
    </row>
    <row r="22" spans="1:10" s="36" customFormat="1" ht="25.5" customHeight="1" x14ac:dyDescent="0.25">
      <c r="A22" s="37">
        <v>0.05</v>
      </c>
      <c r="B22" s="166" t="s">
        <v>5</v>
      </c>
      <c r="C22" s="166"/>
      <c r="D22" s="166"/>
      <c r="E22" s="35">
        <f t="shared" si="1"/>
        <v>20280000</v>
      </c>
      <c r="F22" s="167">
        <f>'ص و 10  '!E22</f>
        <v>18040000</v>
      </c>
      <c r="G22" s="168"/>
      <c r="H22" s="59">
        <f>H16*A22</f>
        <v>2240000</v>
      </c>
      <c r="I22" s="60"/>
      <c r="J22" s="60"/>
    </row>
    <row r="23" spans="1:10" s="36" customFormat="1" ht="25.5" customHeight="1" x14ac:dyDescent="0.25">
      <c r="A23" s="34"/>
      <c r="B23" s="166" t="s">
        <v>2</v>
      </c>
      <c r="C23" s="166"/>
      <c r="D23" s="166"/>
      <c r="E23" s="35">
        <f t="shared" si="1"/>
        <v>0</v>
      </c>
      <c r="F23" s="167">
        <f>'ص و 10  '!E23</f>
        <v>0</v>
      </c>
      <c r="G23" s="168"/>
      <c r="H23" s="59">
        <v>0</v>
      </c>
      <c r="I23" s="60"/>
      <c r="J23" s="60"/>
    </row>
    <row r="24" spans="1:10" s="36" customFormat="1" ht="25.5" customHeight="1" thickBot="1" x14ac:dyDescent="0.3">
      <c r="A24" s="38"/>
      <c r="B24" s="169" t="s">
        <v>15</v>
      </c>
      <c r="C24" s="169"/>
      <c r="D24" s="169"/>
      <c r="E24" s="39">
        <f t="shared" si="1"/>
        <v>8960000</v>
      </c>
      <c r="F24" s="167">
        <f>'ص و 10  '!E24</f>
        <v>0</v>
      </c>
      <c r="G24" s="168"/>
      <c r="H24" s="55">
        <v>8960000</v>
      </c>
      <c r="I24" s="56"/>
      <c r="J24" s="56"/>
    </row>
    <row r="25" spans="1:10" ht="22.5" thickBot="1" x14ac:dyDescent="0.3">
      <c r="A25" s="63" t="s">
        <v>34</v>
      </c>
      <c r="B25" s="64"/>
      <c r="C25" s="64"/>
      <c r="D25" s="64"/>
      <c r="E25" s="25">
        <f t="shared" si="1"/>
        <v>49520000</v>
      </c>
      <c r="F25" s="71">
        <f>SUM(F19:G24)</f>
        <v>36080000</v>
      </c>
      <c r="G25" s="165"/>
      <c r="H25" s="108">
        <f>SUM(H17:J24)</f>
        <v>13440000</v>
      </c>
      <c r="I25" s="109"/>
      <c r="J25" s="109"/>
    </row>
    <row r="26" spans="1:10" ht="23.25" customHeight="1" x14ac:dyDescent="0.45">
      <c r="A26" s="68" t="s">
        <v>6</v>
      </c>
      <c r="B26" s="69"/>
      <c r="C26" s="69"/>
      <c r="D26" s="69"/>
      <c r="E26" s="69"/>
      <c r="F26" s="69"/>
      <c r="G26" s="69"/>
      <c r="H26" s="57">
        <f>H16-H25</f>
        <v>31360000</v>
      </c>
      <c r="I26" s="58"/>
      <c r="J26" s="58"/>
    </row>
    <row r="27" spans="1:10" ht="23.25" customHeight="1" thickBot="1" x14ac:dyDescent="0.5">
      <c r="A27" s="27">
        <v>0.1</v>
      </c>
      <c r="B27" s="67" t="s">
        <v>7</v>
      </c>
      <c r="C27" s="67"/>
      <c r="D27" s="67"/>
      <c r="E27" s="67"/>
      <c r="F27" s="67"/>
      <c r="G27" s="67"/>
      <c r="H27" s="55">
        <f>H16*A27</f>
        <v>4480000</v>
      </c>
      <c r="I27" s="56"/>
      <c r="J27" s="56"/>
    </row>
    <row r="28" spans="1:10" ht="27" thickTop="1" thickBot="1" x14ac:dyDescent="0.55000000000000004">
      <c r="A28" s="65" t="s">
        <v>8</v>
      </c>
      <c r="B28" s="66"/>
      <c r="C28" s="66"/>
      <c r="D28" s="66"/>
      <c r="E28" s="66"/>
      <c r="F28" s="66"/>
      <c r="G28" s="66"/>
      <c r="H28" s="53">
        <f>H26+H27</f>
        <v>35840000</v>
      </c>
      <c r="I28" s="54"/>
      <c r="J28" s="54"/>
    </row>
    <row r="29" spans="1:10" ht="15.75" thickTop="1" x14ac:dyDescent="0.25">
      <c r="A29" s="172" t="s">
        <v>82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ht="24.75" customHeight="1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6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/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64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70">
    <mergeCell ref="A7:J7"/>
    <mergeCell ref="G2:H2"/>
    <mergeCell ref="I2:J2"/>
    <mergeCell ref="F3:H3"/>
    <mergeCell ref="I3:J3"/>
    <mergeCell ref="A4:J4"/>
    <mergeCell ref="A8:B8"/>
    <mergeCell ref="C8:D8"/>
    <mergeCell ref="E8:J8"/>
    <mergeCell ref="A9:B9"/>
    <mergeCell ref="C9:E9"/>
    <mergeCell ref="G9:J9"/>
    <mergeCell ref="A15:D15"/>
    <mergeCell ref="F15:G15"/>
    <mergeCell ref="H15:J15"/>
    <mergeCell ref="A10:B10"/>
    <mergeCell ref="C10:D10"/>
    <mergeCell ref="H10:J10"/>
    <mergeCell ref="A11:B11"/>
    <mergeCell ref="C11:F11"/>
    <mergeCell ref="H11:I11"/>
    <mergeCell ref="A12:F12"/>
    <mergeCell ref="H12:I12"/>
    <mergeCell ref="A13:E13"/>
    <mergeCell ref="H13:I13"/>
    <mergeCell ref="A14:B14"/>
    <mergeCell ref="A16:D16"/>
    <mergeCell ref="F16:G16"/>
    <mergeCell ref="H16:J16"/>
    <mergeCell ref="A17:J18"/>
    <mergeCell ref="B19:D19"/>
    <mergeCell ref="F19:G19"/>
    <mergeCell ref="H19:J19"/>
    <mergeCell ref="B20:D20"/>
    <mergeCell ref="F20:G20"/>
    <mergeCell ref="H20:J20"/>
    <mergeCell ref="B21:D21"/>
    <mergeCell ref="F21:G21"/>
    <mergeCell ref="H21:J21"/>
    <mergeCell ref="B22:D22"/>
    <mergeCell ref="F22:G22"/>
    <mergeCell ref="H22:J22"/>
    <mergeCell ref="B23:D23"/>
    <mergeCell ref="F23:G23"/>
    <mergeCell ref="H23:J23"/>
    <mergeCell ref="B24:D24"/>
    <mergeCell ref="F24:G24"/>
    <mergeCell ref="H24:J24"/>
    <mergeCell ref="A25:D25"/>
    <mergeCell ref="F25:G25"/>
    <mergeCell ref="H25:J25"/>
    <mergeCell ref="A26:G26"/>
    <mergeCell ref="H26:J26"/>
    <mergeCell ref="B27:G27"/>
    <mergeCell ref="H27:J27"/>
    <mergeCell ref="A28:G28"/>
    <mergeCell ref="H28:J28"/>
    <mergeCell ref="A35:B36"/>
    <mergeCell ref="C35:D36"/>
    <mergeCell ref="E35:F36"/>
    <mergeCell ref="G35:J36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</mergeCells>
  <pageMargins left="0.7" right="0.7" top="0.75" bottom="0.75" header="0.3" footer="0.3"/>
  <pageSetup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D867-402A-40EB-99E5-620A9B2A336C}">
  <dimension ref="A1:J36"/>
  <sheetViews>
    <sheetView rightToLeft="1" tabSelected="1" zoomScale="90" zoomScaleNormal="90" workbookViewId="0">
      <selection activeCell="N10" sqref="N10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1" spans="1:10" x14ac:dyDescent="0.25">
      <c r="A1" s="40"/>
      <c r="B1" s="41"/>
      <c r="C1" s="41"/>
      <c r="D1" s="41"/>
      <c r="E1" s="41"/>
      <c r="F1" s="41"/>
      <c r="G1" s="41"/>
      <c r="H1" s="41"/>
      <c r="I1" s="41"/>
      <c r="J1" s="42"/>
    </row>
    <row r="2" spans="1:10" ht="18" x14ac:dyDescent="0.45">
      <c r="A2" s="43"/>
      <c r="B2" s="1"/>
      <c r="C2" s="1"/>
      <c r="D2" s="1"/>
      <c r="E2" s="1"/>
      <c r="F2" s="1"/>
      <c r="G2" s="72" t="s">
        <v>13</v>
      </c>
      <c r="H2" s="72"/>
      <c r="I2" s="78">
        <v>5759025</v>
      </c>
      <c r="J2" s="175"/>
    </row>
    <row r="3" spans="1:10" ht="18" x14ac:dyDescent="0.45">
      <c r="A3" s="43"/>
      <c r="B3" s="1"/>
      <c r="C3" s="1"/>
      <c r="D3" s="1"/>
      <c r="E3" s="1"/>
      <c r="F3" s="78" t="s">
        <v>58</v>
      </c>
      <c r="G3" s="78"/>
      <c r="H3" s="78"/>
      <c r="I3" s="78" t="s">
        <v>83</v>
      </c>
      <c r="J3" s="175"/>
    </row>
    <row r="4" spans="1:10" ht="30" x14ac:dyDescent="0.75">
      <c r="A4" s="176" t="s">
        <v>14</v>
      </c>
      <c r="B4" s="79"/>
      <c r="C4" s="79"/>
      <c r="D4" s="79"/>
      <c r="E4" s="79"/>
      <c r="F4" s="79"/>
      <c r="G4" s="79"/>
      <c r="H4" s="79"/>
      <c r="I4" s="79"/>
      <c r="J4" s="177"/>
    </row>
    <row r="5" spans="1:10" ht="18" x14ac:dyDescent="0.45">
      <c r="A5" s="43"/>
      <c r="B5" s="1"/>
      <c r="C5" s="1"/>
      <c r="D5" s="1"/>
      <c r="E5" s="1"/>
      <c r="F5" s="1"/>
      <c r="G5" s="1"/>
      <c r="H5" s="1"/>
      <c r="I5" s="1"/>
      <c r="J5" s="44"/>
    </row>
    <row r="6" spans="1:10" ht="18" x14ac:dyDescent="0.45">
      <c r="A6" s="43"/>
      <c r="B6" s="1"/>
      <c r="C6" s="1"/>
      <c r="D6" s="1"/>
      <c r="E6" s="1"/>
      <c r="F6" s="1"/>
      <c r="G6" s="1"/>
      <c r="H6" s="1"/>
      <c r="I6" s="1"/>
      <c r="J6" s="44"/>
    </row>
    <row r="7" spans="1:10" ht="23.25" customHeight="1" x14ac:dyDescent="0.45">
      <c r="A7" s="173" t="s">
        <v>24</v>
      </c>
      <c r="B7" s="134"/>
      <c r="C7" s="134"/>
      <c r="D7" s="134"/>
      <c r="E7" s="134"/>
      <c r="F7" s="134"/>
      <c r="G7" s="134"/>
      <c r="H7" s="134"/>
      <c r="I7" s="134"/>
      <c r="J7" s="174"/>
    </row>
    <row r="8" spans="1:10" ht="23.25" customHeight="1" x14ac:dyDescent="0.55000000000000004">
      <c r="A8" s="173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78"/>
    </row>
    <row r="9" spans="1:10" ht="23.25" customHeight="1" x14ac:dyDescent="0.55000000000000004">
      <c r="A9" s="173" t="s">
        <v>20</v>
      </c>
      <c r="B9" s="134"/>
      <c r="C9" s="147" t="s">
        <v>84</v>
      </c>
      <c r="D9" s="147"/>
      <c r="E9" s="147"/>
      <c r="F9" s="32" t="s">
        <v>19</v>
      </c>
      <c r="G9" s="148" t="s">
        <v>70</v>
      </c>
      <c r="H9" s="149"/>
      <c r="I9" s="149"/>
      <c r="J9" s="179"/>
    </row>
    <row r="10" spans="1:10" ht="23.25" customHeight="1" x14ac:dyDescent="0.5">
      <c r="A10" s="173" t="s">
        <v>16</v>
      </c>
      <c r="B10" s="134"/>
      <c r="C10" s="147" t="s">
        <v>72</v>
      </c>
      <c r="D10" s="147"/>
      <c r="E10" s="33" t="s">
        <v>26</v>
      </c>
      <c r="F10" s="31" t="s">
        <v>40</v>
      </c>
      <c r="G10" s="9" t="s">
        <v>11</v>
      </c>
      <c r="H10" s="147" t="s">
        <v>71</v>
      </c>
      <c r="I10" s="147"/>
      <c r="J10" s="182"/>
    </row>
    <row r="11" spans="1:10" ht="21.75" x14ac:dyDescent="0.55000000000000004">
      <c r="A11" s="18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45" t="s">
        <v>18</v>
      </c>
    </row>
    <row r="12" spans="1:10" ht="21.75" x14ac:dyDescent="0.55000000000000004">
      <c r="A12" s="183" t="s">
        <v>85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45" t="s">
        <v>18</v>
      </c>
    </row>
    <row r="13" spans="1:10" ht="21.75" x14ac:dyDescent="0.55000000000000004">
      <c r="A13" s="184" t="s">
        <v>37</v>
      </c>
      <c r="B13" s="76"/>
      <c r="C13" s="76"/>
      <c r="D13" s="76"/>
      <c r="E13" s="76"/>
      <c r="F13" s="6"/>
      <c r="G13" s="4" t="s">
        <v>73</v>
      </c>
      <c r="H13" s="80">
        <v>201600000</v>
      </c>
      <c r="I13" s="136"/>
      <c r="J13" s="45" t="s">
        <v>18</v>
      </c>
    </row>
    <row r="14" spans="1:10" ht="18" x14ac:dyDescent="0.45">
      <c r="A14" s="185"/>
      <c r="B14" s="125"/>
      <c r="C14" s="17"/>
      <c r="D14" s="17"/>
      <c r="E14" s="17"/>
      <c r="F14" s="17"/>
      <c r="G14" s="17"/>
      <c r="H14" s="17"/>
      <c r="I14" s="17"/>
      <c r="J14" s="46"/>
    </row>
    <row r="15" spans="1:10" ht="18.75" thickBot="1" x14ac:dyDescent="0.3">
      <c r="A15" s="180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81"/>
    </row>
    <row r="16" spans="1:10" ht="22.5" thickBot="1" x14ac:dyDescent="0.3">
      <c r="A16" s="186" t="s">
        <v>22</v>
      </c>
      <c r="B16" s="128"/>
      <c r="C16" s="128"/>
      <c r="D16" s="129"/>
      <c r="E16" s="21">
        <f>F16+H16</f>
        <v>417100000</v>
      </c>
      <c r="F16" s="118">
        <f>'ص و 11   '!E16</f>
        <v>372300000</v>
      </c>
      <c r="G16" s="119"/>
      <c r="H16" s="108">
        <v>44800000</v>
      </c>
      <c r="I16" s="126"/>
      <c r="J16" s="187"/>
    </row>
    <row r="17" spans="1:10" x14ac:dyDescent="0.25">
      <c r="A17" s="188" t="s">
        <v>33</v>
      </c>
      <c r="B17" s="98"/>
      <c r="C17" s="98"/>
      <c r="D17" s="98"/>
      <c r="E17" s="98"/>
      <c r="F17" s="98"/>
      <c r="G17" s="98"/>
      <c r="H17" s="98"/>
      <c r="I17" s="98"/>
      <c r="J17" s="189"/>
    </row>
    <row r="18" spans="1:10" x14ac:dyDescent="0.25">
      <c r="A18" s="190"/>
      <c r="B18" s="101"/>
      <c r="C18" s="101"/>
      <c r="D18" s="101"/>
      <c r="E18" s="101"/>
      <c r="F18" s="101"/>
      <c r="G18" s="101"/>
      <c r="H18" s="101"/>
      <c r="I18" s="101"/>
      <c r="J18" s="191"/>
    </row>
    <row r="19" spans="1:10" s="36" customFormat="1" ht="25.5" customHeight="1" x14ac:dyDescent="0.25">
      <c r="A19" s="47"/>
      <c r="B19" s="166" t="s">
        <v>25</v>
      </c>
      <c r="C19" s="166"/>
      <c r="D19" s="166"/>
      <c r="E19" s="35">
        <f t="shared" ref="E19" si="0">H19</f>
        <v>0</v>
      </c>
      <c r="F19" s="167">
        <f>'ص و 11   '!E19</f>
        <v>0</v>
      </c>
      <c r="G19" s="168"/>
      <c r="H19" s="59"/>
      <c r="I19" s="60"/>
      <c r="J19" s="192"/>
    </row>
    <row r="20" spans="1:10" s="36" customFormat="1" ht="25.5" customHeight="1" x14ac:dyDescent="0.25">
      <c r="A20" s="48">
        <v>0.05</v>
      </c>
      <c r="B20" s="166" t="s">
        <v>3</v>
      </c>
      <c r="C20" s="166"/>
      <c r="D20" s="166"/>
      <c r="E20" s="35">
        <f>F20+H20</f>
        <v>22520000</v>
      </c>
      <c r="F20" s="167">
        <f>'ص و 11   '!E20</f>
        <v>20280000</v>
      </c>
      <c r="G20" s="168"/>
      <c r="H20" s="59">
        <f>H16*A20</f>
        <v>2240000</v>
      </c>
      <c r="I20" s="60"/>
      <c r="J20" s="192"/>
    </row>
    <row r="21" spans="1:10" s="36" customFormat="1" ht="25.5" customHeight="1" x14ac:dyDescent="0.25">
      <c r="A21" s="47"/>
      <c r="B21" s="166" t="s">
        <v>4</v>
      </c>
      <c r="C21" s="166"/>
      <c r="D21" s="166"/>
      <c r="E21" s="35">
        <f t="shared" ref="E21:E24" si="1">F21+H21</f>
        <v>0</v>
      </c>
      <c r="F21" s="167">
        <f>'ص و 11   '!E21</f>
        <v>0</v>
      </c>
      <c r="G21" s="168"/>
      <c r="H21" s="59"/>
      <c r="I21" s="60"/>
      <c r="J21" s="192"/>
    </row>
    <row r="22" spans="1:10" s="36" customFormat="1" ht="25.5" customHeight="1" x14ac:dyDescent="0.25">
      <c r="A22" s="48">
        <v>0.05</v>
      </c>
      <c r="B22" s="166" t="s">
        <v>5</v>
      </c>
      <c r="C22" s="166"/>
      <c r="D22" s="166"/>
      <c r="E22" s="35">
        <f t="shared" si="1"/>
        <v>22520000</v>
      </c>
      <c r="F22" s="167">
        <f>'ص و 11   '!E22</f>
        <v>20280000</v>
      </c>
      <c r="G22" s="168"/>
      <c r="H22" s="59">
        <f>H16*A22</f>
        <v>2240000</v>
      </c>
      <c r="I22" s="60"/>
      <c r="J22" s="192"/>
    </row>
    <row r="23" spans="1:10" s="36" customFormat="1" ht="25.5" customHeight="1" x14ac:dyDescent="0.25">
      <c r="A23" s="47"/>
      <c r="B23" s="166" t="s">
        <v>2</v>
      </c>
      <c r="C23" s="166"/>
      <c r="D23" s="166"/>
      <c r="E23" s="35">
        <f t="shared" si="1"/>
        <v>0</v>
      </c>
      <c r="F23" s="167">
        <f>'ص و 11   '!E23</f>
        <v>0</v>
      </c>
      <c r="G23" s="168"/>
      <c r="H23" s="59">
        <v>0</v>
      </c>
      <c r="I23" s="60"/>
      <c r="J23" s="192"/>
    </row>
    <row r="24" spans="1:10" s="36" customFormat="1" ht="25.5" customHeight="1" thickBot="1" x14ac:dyDescent="0.3">
      <c r="A24" s="49"/>
      <c r="B24" s="169" t="s">
        <v>15</v>
      </c>
      <c r="C24" s="169"/>
      <c r="D24" s="169"/>
      <c r="E24" s="39">
        <f t="shared" si="1"/>
        <v>8960000</v>
      </c>
      <c r="F24" s="167">
        <f>'ص و 11   '!E24</f>
        <v>8960000</v>
      </c>
      <c r="G24" s="168"/>
      <c r="H24" s="55">
        <v>0</v>
      </c>
      <c r="I24" s="56"/>
      <c r="J24" s="193"/>
    </row>
    <row r="25" spans="1:10" ht="22.5" thickBot="1" x14ac:dyDescent="0.3">
      <c r="A25" s="194" t="s">
        <v>34</v>
      </c>
      <c r="B25" s="64"/>
      <c r="C25" s="64"/>
      <c r="D25" s="64"/>
      <c r="E25" s="25">
        <f>SUM(E19:E24)</f>
        <v>54000000</v>
      </c>
      <c r="F25" s="71">
        <f>SUM(F19:G24)</f>
        <v>49520000</v>
      </c>
      <c r="G25" s="165"/>
      <c r="H25" s="108">
        <f>SUM(H19:J24)</f>
        <v>4480000</v>
      </c>
      <c r="I25" s="109"/>
      <c r="J25" s="195"/>
    </row>
    <row r="26" spans="1:10" ht="23.25" customHeight="1" x14ac:dyDescent="0.45">
      <c r="A26" s="196" t="s">
        <v>6</v>
      </c>
      <c r="B26" s="69"/>
      <c r="C26" s="69"/>
      <c r="D26" s="69"/>
      <c r="E26" s="69"/>
      <c r="F26" s="69"/>
      <c r="G26" s="69"/>
      <c r="H26" s="57">
        <f>H16-H25</f>
        <v>40320000</v>
      </c>
      <c r="I26" s="58"/>
      <c r="J26" s="197"/>
    </row>
    <row r="27" spans="1:10" ht="23.25" customHeight="1" thickBot="1" x14ac:dyDescent="0.5">
      <c r="A27" s="50">
        <v>0.1</v>
      </c>
      <c r="B27" s="67" t="s">
        <v>7</v>
      </c>
      <c r="C27" s="67"/>
      <c r="D27" s="67"/>
      <c r="E27" s="67"/>
      <c r="F27" s="67"/>
      <c r="G27" s="67"/>
      <c r="H27" s="55">
        <f>H16*A27</f>
        <v>4480000</v>
      </c>
      <c r="I27" s="56"/>
      <c r="J27" s="193"/>
    </row>
    <row r="28" spans="1:10" ht="27" thickTop="1" thickBot="1" x14ac:dyDescent="0.55000000000000004">
      <c r="A28" s="198" t="s">
        <v>8</v>
      </c>
      <c r="B28" s="66"/>
      <c r="C28" s="66"/>
      <c r="D28" s="66"/>
      <c r="E28" s="66"/>
      <c r="F28" s="66"/>
      <c r="G28" s="66"/>
      <c r="H28" s="53">
        <f>H26+H27</f>
        <v>44800000</v>
      </c>
      <c r="I28" s="54"/>
      <c r="J28" s="199"/>
    </row>
    <row r="29" spans="1:10" ht="15.75" thickTop="1" x14ac:dyDescent="0.25">
      <c r="A29" s="200" t="s">
        <v>86</v>
      </c>
      <c r="B29" s="92"/>
      <c r="C29" s="92"/>
      <c r="D29" s="92"/>
      <c r="E29" s="92"/>
      <c r="F29" s="92"/>
      <c r="G29" s="92"/>
      <c r="H29" s="92"/>
      <c r="I29" s="92"/>
      <c r="J29" s="201"/>
    </row>
    <row r="30" spans="1:10" ht="24.75" customHeight="1" x14ac:dyDescent="0.25">
      <c r="A30" s="202"/>
      <c r="B30" s="95"/>
      <c r="C30" s="95"/>
      <c r="D30" s="95"/>
      <c r="E30" s="95"/>
      <c r="F30" s="95"/>
      <c r="G30" s="95"/>
      <c r="H30" s="95"/>
      <c r="I30" s="95"/>
      <c r="J30" s="203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/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64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70">
    <mergeCell ref="A35:B36"/>
    <mergeCell ref="C35:D36"/>
    <mergeCell ref="E35:F36"/>
    <mergeCell ref="G35:J36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  <mergeCell ref="A26:G26"/>
    <mergeCell ref="H26:J26"/>
    <mergeCell ref="B27:G27"/>
    <mergeCell ref="H27:J27"/>
    <mergeCell ref="A28:G28"/>
    <mergeCell ref="H28:J28"/>
    <mergeCell ref="B24:D24"/>
    <mergeCell ref="F24:G24"/>
    <mergeCell ref="H24:J24"/>
    <mergeCell ref="A25:D25"/>
    <mergeCell ref="F25:G25"/>
    <mergeCell ref="H25:J25"/>
    <mergeCell ref="B22:D22"/>
    <mergeCell ref="F22:G22"/>
    <mergeCell ref="H22:J22"/>
    <mergeCell ref="B23:D23"/>
    <mergeCell ref="F23:G23"/>
    <mergeCell ref="H23:J23"/>
    <mergeCell ref="B20:D20"/>
    <mergeCell ref="F20:G20"/>
    <mergeCell ref="H20:J20"/>
    <mergeCell ref="B21:D21"/>
    <mergeCell ref="F21:G21"/>
    <mergeCell ref="H21:J21"/>
    <mergeCell ref="A16:D16"/>
    <mergeCell ref="F16:G16"/>
    <mergeCell ref="H16:J16"/>
    <mergeCell ref="A17:J18"/>
    <mergeCell ref="B19:D19"/>
    <mergeCell ref="F19:G19"/>
    <mergeCell ref="H19:J19"/>
    <mergeCell ref="A15:D15"/>
    <mergeCell ref="F15:G15"/>
    <mergeCell ref="H15:J15"/>
    <mergeCell ref="A10:B10"/>
    <mergeCell ref="C10:D10"/>
    <mergeCell ref="H10:J10"/>
    <mergeCell ref="A11:B11"/>
    <mergeCell ref="C11:F11"/>
    <mergeCell ref="H11:I11"/>
    <mergeCell ref="A12:F12"/>
    <mergeCell ref="H12:I12"/>
    <mergeCell ref="A13:E13"/>
    <mergeCell ref="H13:I13"/>
    <mergeCell ref="A14:B14"/>
    <mergeCell ref="A8:B8"/>
    <mergeCell ref="C8:D8"/>
    <mergeCell ref="E8:J8"/>
    <mergeCell ref="A9:B9"/>
    <mergeCell ref="C9:E9"/>
    <mergeCell ref="G9:J9"/>
    <mergeCell ref="A7:J7"/>
    <mergeCell ref="G2:H2"/>
    <mergeCell ref="I2:J2"/>
    <mergeCell ref="F3:H3"/>
    <mergeCell ref="I3:J3"/>
    <mergeCell ref="A4:J4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rightToLeft="1" view="pageBreakPreview" zoomScaleNormal="100" zoomScaleSheetLayoutView="100" workbookViewId="0">
      <selection activeCell="M21" sqref="M21"/>
    </sheetView>
  </sheetViews>
  <sheetFormatPr defaultRowHeight="18" x14ac:dyDescent="0.45"/>
  <cols>
    <col min="1" max="1" width="0.7109375" style="1" customWidth="1"/>
    <col min="2" max="2" width="12.5703125" style="1" bestFit="1" customWidth="1"/>
    <col min="3" max="3" width="7.85546875" style="1" customWidth="1"/>
    <col min="4" max="4" width="8.5703125" style="1" customWidth="1"/>
    <col min="5" max="5" width="14.5703125" style="1" customWidth="1"/>
    <col min="6" max="6" width="19.140625" style="1" customWidth="1"/>
    <col min="7" max="8" width="9.85546875" style="1" customWidth="1"/>
    <col min="9" max="9" width="6.85546875" style="1" customWidth="1"/>
    <col min="10" max="10" width="9.7109375" style="1" customWidth="1"/>
    <col min="11" max="11" width="3.85546875" style="1" customWidth="1"/>
    <col min="12" max="12" width="9.140625" style="1"/>
    <col min="13" max="13" width="16.85546875" style="1" bestFit="1" customWidth="1"/>
    <col min="14" max="16384" width="9.140625" style="1"/>
  </cols>
  <sheetData>
    <row r="1" spans="2:23" x14ac:dyDescent="0.45">
      <c r="H1" s="72" t="s">
        <v>13</v>
      </c>
      <c r="I1" s="72"/>
      <c r="J1" s="78">
        <v>5324162</v>
      </c>
      <c r="K1" s="78"/>
    </row>
    <row r="2" spans="2:23" x14ac:dyDescent="0.45">
      <c r="G2" s="78" t="s">
        <v>36</v>
      </c>
      <c r="H2" s="78"/>
      <c r="I2" s="78"/>
      <c r="J2" s="78" t="s">
        <v>46</v>
      </c>
      <c r="K2" s="78"/>
    </row>
    <row r="3" spans="2:23" ht="30.75" customHeight="1" x14ac:dyDescent="0.75">
      <c r="B3" s="79" t="s">
        <v>14</v>
      </c>
      <c r="C3" s="79"/>
      <c r="D3" s="79"/>
      <c r="E3" s="79"/>
      <c r="F3" s="79"/>
      <c r="G3" s="79"/>
      <c r="H3" s="79"/>
      <c r="I3" s="79"/>
      <c r="J3" s="79"/>
      <c r="K3" s="79"/>
    </row>
    <row r="5" spans="2:23" ht="3.75" customHeight="1" x14ac:dyDescent="0.45"/>
    <row r="6" spans="2:23" x14ac:dyDescent="0.45">
      <c r="B6" s="73" t="s">
        <v>24</v>
      </c>
      <c r="C6" s="73"/>
      <c r="D6" s="73"/>
      <c r="E6" s="73"/>
      <c r="F6" s="73"/>
      <c r="G6" s="73"/>
      <c r="H6" s="73"/>
      <c r="I6" s="73"/>
      <c r="J6" s="73"/>
      <c r="K6" s="73"/>
    </row>
    <row r="7" spans="2:23" ht="21" customHeight="1" x14ac:dyDescent="0.5">
      <c r="B7" s="89" t="s">
        <v>32</v>
      </c>
      <c r="C7" s="90"/>
      <c r="D7" s="87" t="s">
        <v>27</v>
      </c>
      <c r="E7" s="88"/>
      <c r="F7" s="9" t="s">
        <v>39</v>
      </c>
      <c r="G7" s="89"/>
      <c r="H7" s="90"/>
      <c r="I7" s="90"/>
      <c r="J7" s="90"/>
      <c r="K7" s="122"/>
    </row>
    <row r="8" spans="2:23" ht="21" customHeight="1" x14ac:dyDescent="0.5">
      <c r="B8" s="85" t="s">
        <v>20</v>
      </c>
      <c r="C8" s="86"/>
      <c r="D8" s="87" t="s">
        <v>42</v>
      </c>
      <c r="E8" s="87"/>
      <c r="F8" s="88"/>
      <c r="G8" s="26" t="s">
        <v>19</v>
      </c>
      <c r="H8" s="81"/>
      <c r="I8" s="82"/>
      <c r="J8" s="82"/>
      <c r="K8" s="83"/>
      <c r="P8" s="4"/>
      <c r="Q8" s="4"/>
      <c r="R8" s="4"/>
      <c r="S8" s="4"/>
      <c r="T8" s="4"/>
      <c r="U8" s="4"/>
      <c r="W8" s="2"/>
    </row>
    <row r="9" spans="2:23" ht="21" customHeight="1" x14ac:dyDescent="0.5">
      <c r="B9" s="10" t="s">
        <v>16</v>
      </c>
      <c r="C9" s="5"/>
      <c r="D9" s="74" t="s">
        <v>43</v>
      </c>
      <c r="E9" s="74"/>
      <c r="F9" s="20" t="s">
        <v>26</v>
      </c>
      <c r="G9" s="24" t="s">
        <v>40</v>
      </c>
      <c r="H9" s="5" t="s">
        <v>11</v>
      </c>
      <c r="I9" s="74" t="s">
        <v>41</v>
      </c>
      <c r="J9" s="74"/>
      <c r="K9" s="84"/>
      <c r="P9" s="4"/>
      <c r="Q9" s="4"/>
      <c r="R9" s="4"/>
      <c r="S9" s="4"/>
      <c r="T9" s="4"/>
      <c r="U9" s="4"/>
    </row>
    <row r="10" spans="2:23" ht="21" customHeight="1" x14ac:dyDescent="0.55000000000000004">
      <c r="B10" s="11" t="s">
        <v>12</v>
      </c>
      <c r="D10" s="77" t="s">
        <v>44</v>
      </c>
      <c r="E10" s="77"/>
      <c r="F10" s="77"/>
      <c r="G10" s="77"/>
      <c r="H10" s="1" t="s">
        <v>17</v>
      </c>
      <c r="I10" s="80">
        <v>123600000</v>
      </c>
      <c r="J10" s="80"/>
      <c r="K10" s="12" t="s">
        <v>18</v>
      </c>
      <c r="M10" s="28">
        <v>123600000</v>
      </c>
      <c r="P10" s="4"/>
      <c r="Q10" s="4"/>
      <c r="R10" s="4"/>
      <c r="S10" s="4"/>
      <c r="T10" s="4"/>
      <c r="U10" s="4"/>
    </row>
    <row r="11" spans="2:23" ht="21.75" customHeight="1" x14ac:dyDescent="0.5">
      <c r="B11" s="123" t="s">
        <v>23</v>
      </c>
      <c r="C11" s="73"/>
      <c r="D11" s="73"/>
      <c r="E11" s="73"/>
      <c r="F11" s="73"/>
      <c r="G11" s="73"/>
      <c r="H11" s="7"/>
      <c r="I11" s="7"/>
      <c r="J11" s="7"/>
      <c r="K11" s="13"/>
      <c r="M11" s="28">
        <v>30900000</v>
      </c>
      <c r="P11" s="4"/>
      <c r="Q11" s="4"/>
      <c r="R11" s="4"/>
      <c r="S11" s="4"/>
      <c r="T11" s="4"/>
      <c r="U11" s="4"/>
    </row>
    <row r="12" spans="2:23" ht="21.75" customHeight="1" x14ac:dyDescent="0.45">
      <c r="B12" s="75" t="s">
        <v>37</v>
      </c>
      <c r="C12" s="76"/>
      <c r="D12" s="76"/>
      <c r="E12" s="76"/>
      <c r="F12" s="76"/>
      <c r="G12" s="6"/>
      <c r="H12" s="6"/>
      <c r="I12" s="6"/>
      <c r="J12" s="6"/>
      <c r="K12" s="14"/>
      <c r="M12" s="28">
        <v>30900000</v>
      </c>
      <c r="P12" s="4"/>
      <c r="Q12" s="4"/>
      <c r="R12" s="4"/>
      <c r="S12" s="4"/>
      <c r="T12" s="4"/>
      <c r="U12" s="4"/>
    </row>
    <row r="13" spans="2:23" ht="2.25" customHeight="1" x14ac:dyDescent="0.45">
      <c r="B13" s="124"/>
      <c r="C13" s="125"/>
      <c r="D13" s="17"/>
      <c r="E13" s="17"/>
      <c r="F13" s="17"/>
      <c r="G13" s="17"/>
      <c r="H13" s="17"/>
      <c r="I13" s="17"/>
      <c r="J13" s="17"/>
      <c r="K13" s="18"/>
      <c r="P13" s="4"/>
      <c r="Q13" s="4"/>
      <c r="R13" s="4"/>
      <c r="S13" s="4"/>
      <c r="T13" s="4"/>
      <c r="U13" s="4"/>
    </row>
    <row r="14" spans="2:23" ht="27.75" customHeight="1" thickBot="1" x14ac:dyDescent="0.5">
      <c r="B14" s="114" t="s">
        <v>0</v>
      </c>
      <c r="C14" s="115"/>
      <c r="D14" s="115"/>
      <c r="E14" s="116"/>
      <c r="F14" s="23" t="s">
        <v>28</v>
      </c>
      <c r="G14" s="117" t="s">
        <v>21</v>
      </c>
      <c r="H14" s="117"/>
      <c r="I14" s="120" t="s">
        <v>1</v>
      </c>
      <c r="J14" s="117"/>
      <c r="K14" s="121"/>
      <c r="M14" s="29">
        <f>M10-M12-M11</f>
        <v>61800000</v>
      </c>
      <c r="P14" s="4"/>
      <c r="Q14" s="4"/>
      <c r="R14" s="4"/>
      <c r="S14" s="4"/>
      <c r="T14" s="4"/>
      <c r="U14" s="4"/>
    </row>
    <row r="15" spans="2:23" ht="31.5" customHeight="1" thickBot="1" x14ac:dyDescent="0.5">
      <c r="B15" s="127" t="s">
        <v>22</v>
      </c>
      <c r="C15" s="128"/>
      <c r="D15" s="128"/>
      <c r="E15" s="129"/>
      <c r="F15" s="21">
        <f>G15+I15</f>
        <v>61800000</v>
      </c>
      <c r="G15" s="118">
        <f>ص.و.1!F15</f>
        <v>30900000</v>
      </c>
      <c r="H15" s="119"/>
      <c r="I15" s="108">
        <v>30900000</v>
      </c>
      <c r="J15" s="126"/>
      <c r="K15" s="126"/>
      <c r="P15" s="4"/>
      <c r="Q15" s="4"/>
      <c r="R15" s="4"/>
      <c r="S15" s="4"/>
      <c r="T15" s="4"/>
      <c r="U15" s="4"/>
    </row>
    <row r="16" spans="2:23" ht="12" customHeight="1" x14ac:dyDescent="0.45">
      <c r="B16" s="97" t="s">
        <v>33</v>
      </c>
      <c r="C16" s="98"/>
      <c r="D16" s="98"/>
      <c r="E16" s="98"/>
      <c r="F16" s="98"/>
      <c r="G16" s="98"/>
      <c r="H16" s="98"/>
      <c r="I16" s="98"/>
      <c r="J16" s="98"/>
      <c r="K16" s="99"/>
      <c r="P16" s="4"/>
      <c r="Q16" s="4"/>
      <c r="R16" s="4"/>
      <c r="S16" s="4"/>
      <c r="T16" s="4"/>
      <c r="U16" s="4"/>
    </row>
    <row r="17" spans="1:21" ht="12" customHeight="1" x14ac:dyDescent="0.45">
      <c r="B17" s="100"/>
      <c r="C17" s="101"/>
      <c r="D17" s="101"/>
      <c r="E17" s="101"/>
      <c r="F17" s="101"/>
      <c r="G17" s="101"/>
      <c r="H17" s="101"/>
      <c r="I17" s="101"/>
      <c r="J17" s="101"/>
      <c r="K17" s="102"/>
      <c r="P17" s="4"/>
      <c r="Q17" s="4"/>
      <c r="R17" s="4"/>
      <c r="S17" s="4"/>
      <c r="T17" s="4"/>
      <c r="U17" s="4"/>
    </row>
    <row r="18" spans="1:21" ht="21" customHeight="1" x14ac:dyDescent="0.45">
      <c r="A18" s="3"/>
      <c r="B18" s="15"/>
      <c r="C18" s="61" t="s">
        <v>25</v>
      </c>
      <c r="D18" s="61"/>
      <c r="E18" s="61"/>
      <c r="F18" s="8">
        <f t="shared" ref="F18:F23" si="0">I18</f>
        <v>0</v>
      </c>
      <c r="G18" s="51"/>
      <c r="H18" s="52"/>
      <c r="I18" s="59"/>
      <c r="J18" s="60"/>
      <c r="K18" s="60"/>
      <c r="P18" s="4"/>
      <c r="Q18" s="4"/>
      <c r="R18" s="4"/>
      <c r="S18" s="4"/>
      <c r="T18" s="4"/>
      <c r="U18" s="4"/>
    </row>
    <row r="19" spans="1:21" ht="21" customHeight="1" x14ac:dyDescent="0.45">
      <c r="A19" s="3">
        <v>0.1</v>
      </c>
      <c r="B19" s="16">
        <v>0.05</v>
      </c>
      <c r="C19" s="61" t="s">
        <v>3</v>
      </c>
      <c r="D19" s="61"/>
      <c r="E19" s="61"/>
      <c r="F19" s="8">
        <f>G19+I19</f>
        <v>3090000</v>
      </c>
      <c r="G19" s="51">
        <f>ص.و.1!F19</f>
        <v>1545000</v>
      </c>
      <c r="H19" s="52"/>
      <c r="I19" s="59">
        <f>I15*B19</f>
        <v>1545000</v>
      </c>
      <c r="J19" s="60"/>
      <c r="K19" s="60"/>
      <c r="P19" s="4"/>
      <c r="Q19" s="4"/>
      <c r="R19" s="4"/>
      <c r="S19" s="4"/>
      <c r="T19" s="4"/>
      <c r="U19" s="4"/>
    </row>
    <row r="20" spans="1:21" ht="21" customHeight="1" x14ac:dyDescent="0.45">
      <c r="A20" s="3"/>
      <c r="B20" s="15"/>
      <c r="C20" s="61" t="s">
        <v>4</v>
      </c>
      <c r="D20" s="61"/>
      <c r="E20" s="61"/>
      <c r="F20" s="8">
        <f t="shared" ref="F20:F21" si="1">G20+I20</f>
        <v>0</v>
      </c>
      <c r="G20" s="51"/>
      <c r="H20" s="52"/>
      <c r="I20" s="59"/>
      <c r="J20" s="60"/>
      <c r="K20" s="60"/>
    </row>
    <row r="21" spans="1:21" ht="21" customHeight="1" x14ac:dyDescent="0.45">
      <c r="A21" s="3">
        <v>0.05</v>
      </c>
      <c r="B21" s="16">
        <v>0.05</v>
      </c>
      <c r="C21" s="61" t="s">
        <v>5</v>
      </c>
      <c r="D21" s="61"/>
      <c r="E21" s="61"/>
      <c r="F21" s="8">
        <f t="shared" si="1"/>
        <v>3090000</v>
      </c>
      <c r="G21" s="51">
        <f>ص.و.1!F21</f>
        <v>1545000</v>
      </c>
      <c r="H21" s="52"/>
      <c r="I21" s="59">
        <f>I15*B21</f>
        <v>1545000</v>
      </c>
      <c r="J21" s="60"/>
      <c r="K21" s="60"/>
    </row>
    <row r="22" spans="1:21" ht="21" customHeight="1" x14ac:dyDescent="0.45">
      <c r="A22" s="3"/>
      <c r="B22" s="15"/>
      <c r="C22" s="61" t="s">
        <v>2</v>
      </c>
      <c r="D22" s="61"/>
      <c r="E22" s="61"/>
      <c r="F22" s="8">
        <f t="shared" si="0"/>
        <v>0</v>
      </c>
      <c r="G22" s="51"/>
      <c r="H22" s="52"/>
      <c r="I22" s="59">
        <v>0</v>
      </c>
      <c r="J22" s="60"/>
      <c r="K22" s="60"/>
    </row>
    <row r="23" spans="1:21" ht="21" customHeight="1" thickBot="1" x14ac:dyDescent="0.5">
      <c r="A23" s="3"/>
      <c r="B23" s="19"/>
      <c r="C23" s="62" t="s">
        <v>15</v>
      </c>
      <c r="D23" s="62"/>
      <c r="E23" s="62"/>
      <c r="F23" s="22">
        <f t="shared" si="0"/>
        <v>0</v>
      </c>
      <c r="G23" s="106"/>
      <c r="H23" s="107"/>
      <c r="I23" s="55">
        <v>0</v>
      </c>
      <c r="J23" s="56"/>
      <c r="K23" s="56"/>
    </row>
    <row r="24" spans="1:21" ht="21" customHeight="1" thickBot="1" x14ac:dyDescent="0.5">
      <c r="B24" s="63" t="s">
        <v>34</v>
      </c>
      <c r="C24" s="64"/>
      <c r="D24" s="64"/>
      <c r="E24" s="64"/>
      <c r="F24" s="25">
        <f>SUM(F18:F23)</f>
        <v>6180000</v>
      </c>
      <c r="G24" s="70">
        <f>SUM(G18:H23)</f>
        <v>3090000</v>
      </c>
      <c r="H24" s="71"/>
      <c r="I24" s="108">
        <f>SUM(I16:K23)</f>
        <v>3090000</v>
      </c>
      <c r="J24" s="109"/>
      <c r="K24" s="109"/>
    </row>
    <row r="25" spans="1:21" ht="21" customHeight="1" x14ac:dyDescent="0.45">
      <c r="B25" s="68" t="s">
        <v>6</v>
      </c>
      <c r="C25" s="69"/>
      <c r="D25" s="69"/>
      <c r="E25" s="69"/>
      <c r="F25" s="69"/>
      <c r="G25" s="69"/>
      <c r="H25" s="69"/>
      <c r="I25" s="57">
        <f>I15-I24</f>
        <v>27810000</v>
      </c>
      <c r="J25" s="58"/>
      <c r="K25" s="58"/>
    </row>
    <row r="26" spans="1:21" ht="21" customHeight="1" thickBot="1" x14ac:dyDescent="0.5">
      <c r="B26" s="27">
        <v>0.09</v>
      </c>
      <c r="C26" s="67" t="s">
        <v>7</v>
      </c>
      <c r="D26" s="67"/>
      <c r="E26" s="67"/>
      <c r="F26" s="67"/>
      <c r="G26" s="67"/>
      <c r="H26" s="67"/>
      <c r="I26" s="55">
        <f>I15*B26</f>
        <v>2781000</v>
      </c>
      <c r="J26" s="56"/>
      <c r="K26" s="56"/>
    </row>
    <row r="27" spans="1:21" ht="27" customHeight="1" thickTop="1" thickBot="1" x14ac:dyDescent="0.55000000000000004">
      <c r="B27" s="65" t="s">
        <v>8</v>
      </c>
      <c r="C27" s="66"/>
      <c r="D27" s="66"/>
      <c r="E27" s="66"/>
      <c r="F27" s="66"/>
      <c r="G27" s="66"/>
      <c r="H27" s="66"/>
      <c r="I27" s="53">
        <f>I25+I26</f>
        <v>30591000</v>
      </c>
      <c r="J27" s="54"/>
      <c r="K27" s="54"/>
    </row>
    <row r="28" spans="1:21" ht="20.25" customHeight="1" thickTop="1" x14ac:dyDescent="0.45">
      <c r="B28" s="91" t="s">
        <v>9</v>
      </c>
      <c r="C28" s="92"/>
      <c r="D28" s="92"/>
      <c r="E28" s="92"/>
      <c r="F28" s="92"/>
      <c r="G28" s="92"/>
      <c r="H28" s="92"/>
      <c r="I28" s="92"/>
      <c r="J28" s="92"/>
      <c r="K28" s="93"/>
    </row>
    <row r="29" spans="1:21" ht="20.25" customHeight="1" x14ac:dyDescent="0.45">
      <c r="B29" s="94"/>
      <c r="C29" s="95"/>
      <c r="D29" s="95"/>
      <c r="E29" s="95"/>
      <c r="F29" s="95"/>
      <c r="G29" s="95"/>
      <c r="H29" s="95"/>
      <c r="I29" s="95"/>
      <c r="J29" s="95"/>
      <c r="K29" s="96"/>
    </row>
    <row r="30" spans="1:21" ht="23.25" customHeight="1" x14ac:dyDescent="0.45">
      <c r="B30" s="105" t="s">
        <v>45</v>
      </c>
      <c r="C30" s="62"/>
      <c r="D30" s="62"/>
      <c r="E30" s="62"/>
      <c r="F30" s="105" t="s">
        <v>31</v>
      </c>
      <c r="G30" s="110"/>
      <c r="H30" s="105" t="s">
        <v>30</v>
      </c>
      <c r="I30" s="62"/>
      <c r="J30" s="62"/>
      <c r="K30" s="110"/>
    </row>
    <row r="31" spans="1:21" ht="23.25" customHeight="1" x14ac:dyDescent="0.45">
      <c r="B31" s="111"/>
      <c r="C31" s="112"/>
      <c r="D31" s="112"/>
      <c r="E31" s="112"/>
      <c r="F31" s="111"/>
      <c r="G31" s="113"/>
      <c r="H31" s="111"/>
      <c r="I31" s="112"/>
      <c r="J31" s="112"/>
      <c r="K31" s="113"/>
    </row>
    <row r="32" spans="1:21" ht="23.25" customHeight="1" x14ac:dyDescent="0.45">
      <c r="B32" s="103" t="s">
        <v>10</v>
      </c>
      <c r="C32" s="104"/>
      <c r="D32" s="104"/>
      <c r="E32" s="104"/>
      <c r="F32" s="111"/>
      <c r="G32" s="113"/>
      <c r="H32" s="111"/>
      <c r="I32" s="112"/>
      <c r="J32" s="112"/>
      <c r="K32" s="113"/>
    </row>
    <row r="33" spans="2:11" ht="23.25" customHeight="1" x14ac:dyDescent="0.45">
      <c r="B33" s="111" t="s">
        <v>35</v>
      </c>
      <c r="C33" s="112"/>
      <c r="D33" s="112"/>
      <c r="E33" s="112"/>
      <c r="F33" s="111"/>
      <c r="G33" s="113"/>
      <c r="H33" s="111"/>
      <c r="I33" s="112"/>
      <c r="J33" s="112"/>
      <c r="K33" s="113"/>
    </row>
    <row r="34" spans="2:11" ht="23.25" customHeight="1" x14ac:dyDescent="0.45">
      <c r="B34" s="111"/>
      <c r="C34" s="112"/>
      <c r="D34" s="112"/>
      <c r="E34" s="112"/>
      <c r="F34" s="130" t="s">
        <v>29</v>
      </c>
      <c r="G34" s="132"/>
      <c r="H34" s="130" t="s">
        <v>29</v>
      </c>
      <c r="I34" s="131"/>
      <c r="J34" s="131"/>
      <c r="K34" s="132"/>
    </row>
    <row r="35" spans="2:11" ht="23.25" customHeight="1" x14ac:dyDescent="0.45">
      <c r="B35" s="103" t="s">
        <v>10</v>
      </c>
      <c r="C35" s="104"/>
      <c r="D35" s="104"/>
      <c r="E35" s="104"/>
      <c r="F35" s="103"/>
      <c r="G35" s="133"/>
      <c r="H35" s="103"/>
      <c r="I35" s="104"/>
      <c r="J35" s="104"/>
      <c r="K35" s="133"/>
    </row>
  </sheetData>
  <mergeCells count="66">
    <mergeCell ref="B34:E34"/>
    <mergeCell ref="F34:G35"/>
    <mergeCell ref="H34:K35"/>
    <mergeCell ref="B35:E35"/>
    <mergeCell ref="B31:E31"/>
    <mergeCell ref="B32:E32"/>
    <mergeCell ref="F30:G31"/>
    <mergeCell ref="H30:K31"/>
    <mergeCell ref="F32:G33"/>
    <mergeCell ref="H32:K33"/>
    <mergeCell ref="B33:E33"/>
    <mergeCell ref="B27:H27"/>
    <mergeCell ref="I27:K27"/>
    <mergeCell ref="B28:K29"/>
    <mergeCell ref="B30:E30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B8:C8"/>
    <mergeCell ref="D8:F8"/>
    <mergeCell ref="B11:G11"/>
    <mergeCell ref="G7:K7"/>
    <mergeCell ref="H8:K8"/>
    <mergeCell ref="D9:E9"/>
    <mergeCell ref="I9:K9"/>
    <mergeCell ref="D10:G10"/>
    <mergeCell ref="I10:J10"/>
    <mergeCell ref="B6:K6"/>
    <mergeCell ref="H1:I1"/>
    <mergeCell ref="J1:K1"/>
    <mergeCell ref="J2:K2"/>
    <mergeCell ref="B3:K3"/>
    <mergeCell ref="G2:I2"/>
  </mergeCells>
  <pageMargins left="0.51181102362204722" right="0.51181102362204722" top="0.19685039370078741" bottom="0.98425196850393704" header="0.31496062992125984" footer="0.31496062992125984"/>
  <pageSetup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2F7F-E934-4C08-94C9-AEF270C86A70}">
  <dimension ref="A1:W35"/>
  <sheetViews>
    <sheetView rightToLeft="1" view="pageBreakPreview" zoomScaleNormal="100" zoomScaleSheetLayoutView="100" workbookViewId="0">
      <selection activeCell="F24" sqref="F24"/>
    </sheetView>
  </sheetViews>
  <sheetFormatPr defaultRowHeight="18" x14ac:dyDescent="0.45"/>
  <cols>
    <col min="1" max="1" width="0.7109375" style="1" customWidth="1"/>
    <col min="2" max="2" width="12.5703125" style="1" bestFit="1" customWidth="1"/>
    <col min="3" max="3" width="7.85546875" style="1" customWidth="1"/>
    <col min="4" max="4" width="8.5703125" style="1" customWidth="1"/>
    <col min="5" max="5" width="14.5703125" style="1" customWidth="1"/>
    <col min="6" max="6" width="19.140625" style="1" customWidth="1"/>
    <col min="7" max="8" width="9.85546875" style="1" customWidth="1"/>
    <col min="9" max="9" width="6.85546875" style="1" customWidth="1"/>
    <col min="10" max="10" width="9.7109375" style="1" customWidth="1"/>
    <col min="11" max="11" width="3.85546875" style="1" customWidth="1"/>
    <col min="12" max="12" width="9.140625" style="1"/>
    <col min="13" max="13" width="16.85546875" style="1" bestFit="1" customWidth="1"/>
    <col min="14" max="16384" width="9.140625" style="1"/>
  </cols>
  <sheetData>
    <row r="1" spans="2:23" x14ac:dyDescent="0.45">
      <c r="H1" s="72" t="s">
        <v>13</v>
      </c>
      <c r="I1" s="72"/>
      <c r="J1" s="78">
        <v>5374917</v>
      </c>
      <c r="K1" s="78"/>
    </row>
    <row r="2" spans="2:23" x14ac:dyDescent="0.45">
      <c r="G2" s="78" t="s">
        <v>36</v>
      </c>
      <c r="H2" s="78"/>
      <c r="I2" s="78"/>
      <c r="J2" s="78" t="s">
        <v>47</v>
      </c>
      <c r="K2" s="78"/>
    </row>
    <row r="3" spans="2:23" ht="30.75" customHeight="1" x14ac:dyDescent="0.75">
      <c r="B3" s="79" t="s">
        <v>14</v>
      </c>
      <c r="C3" s="79"/>
      <c r="D3" s="79"/>
      <c r="E3" s="79"/>
      <c r="F3" s="79"/>
      <c r="G3" s="79"/>
      <c r="H3" s="79"/>
      <c r="I3" s="79"/>
      <c r="J3" s="79"/>
      <c r="K3" s="79"/>
    </row>
    <row r="5" spans="2:23" ht="3.75" customHeight="1" x14ac:dyDescent="0.45"/>
    <row r="6" spans="2:23" x14ac:dyDescent="0.45">
      <c r="B6" s="73" t="s">
        <v>24</v>
      </c>
      <c r="C6" s="73"/>
      <c r="D6" s="73"/>
      <c r="E6" s="73"/>
      <c r="F6" s="73"/>
      <c r="G6" s="73"/>
      <c r="H6" s="73"/>
      <c r="I6" s="73"/>
      <c r="J6" s="73"/>
      <c r="K6" s="73"/>
    </row>
    <row r="7" spans="2:23" ht="21" customHeight="1" x14ac:dyDescent="0.5">
      <c r="B7" s="89" t="s">
        <v>32</v>
      </c>
      <c r="C7" s="90"/>
      <c r="D7" s="87" t="s">
        <v>27</v>
      </c>
      <c r="E7" s="88"/>
      <c r="F7" s="9" t="s">
        <v>39</v>
      </c>
      <c r="G7" s="89"/>
      <c r="H7" s="90"/>
      <c r="I7" s="90"/>
      <c r="J7" s="90"/>
      <c r="K7" s="122"/>
    </row>
    <row r="8" spans="2:23" ht="21" customHeight="1" x14ac:dyDescent="0.5">
      <c r="B8" s="85" t="s">
        <v>20</v>
      </c>
      <c r="C8" s="86"/>
      <c r="D8" s="87" t="s">
        <v>42</v>
      </c>
      <c r="E8" s="87"/>
      <c r="F8" s="88"/>
      <c r="G8" s="26" t="s">
        <v>19</v>
      </c>
      <c r="H8" s="81"/>
      <c r="I8" s="82"/>
      <c r="J8" s="82"/>
      <c r="K8" s="83"/>
      <c r="P8" s="4"/>
      <c r="Q8" s="4"/>
      <c r="R8" s="4"/>
      <c r="S8" s="4"/>
      <c r="T8" s="4"/>
      <c r="U8" s="4"/>
      <c r="W8" s="2"/>
    </row>
    <row r="9" spans="2:23" ht="21" customHeight="1" x14ac:dyDescent="0.5">
      <c r="B9" s="10" t="s">
        <v>16</v>
      </c>
      <c r="C9" s="5"/>
      <c r="D9" s="74" t="s">
        <v>43</v>
      </c>
      <c r="E9" s="74"/>
      <c r="F9" s="20" t="s">
        <v>26</v>
      </c>
      <c r="G9" s="24" t="s">
        <v>40</v>
      </c>
      <c r="H9" s="5" t="s">
        <v>11</v>
      </c>
      <c r="I9" s="74" t="s">
        <v>41</v>
      </c>
      <c r="J9" s="74"/>
      <c r="K9" s="84"/>
      <c r="P9" s="4"/>
      <c r="Q9" s="4"/>
      <c r="R9" s="4"/>
      <c r="S9" s="4"/>
      <c r="T9" s="4"/>
      <c r="U9" s="4"/>
    </row>
    <row r="10" spans="2:23" ht="21" customHeight="1" x14ac:dyDescent="0.55000000000000004">
      <c r="B10" s="11" t="s">
        <v>12</v>
      </c>
      <c r="D10" s="77" t="s">
        <v>44</v>
      </c>
      <c r="E10" s="77"/>
      <c r="F10" s="77"/>
      <c r="G10" s="77"/>
      <c r="H10" s="1" t="s">
        <v>17</v>
      </c>
      <c r="I10" s="80">
        <v>123600000</v>
      </c>
      <c r="J10" s="80"/>
      <c r="K10" s="12" t="s">
        <v>18</v>
      </c>
      <c r="M10" s="28">
        <v>123600000</v>
      </c>
      <c r="P10" s="4"/>
      <c r="Q10" s="4"/>
      <c r="R10" s="4"/>
      <c r="S10" s="4"/>
      <c r="T10" s="4"/>
      <c r="U10" s="4"/>
    </row>
    <row r="11" spans="2:23" ht="21.75" customHeight="1" x14ac:dyDescent="0.5">
      <c r="B11" s="123" t="s">
        <v>23</v>
      </c>
      <c r="C11" s="73"/>
      <c r="D11" s="73"/>
      <c r="E11" s="73"/>
      <c r="F11" s="73"/>
      <c r="G11" s="73"/>
      <c r="H11" s="7"/>
      <c r="I11" s="7"/>
      <c r="J11" s="7"/>
      <c r="K11" s="13"/>
      <c r="M11" s="28">
        <v>30900000</v>
      </c>
      <c r="P11" s="4"/>
      <c r="Q11" s="4"/>
      <c r="R11" s="4"/>
      <c r="S11" s="4"/>
      <c r="T11" s="4"/>
      <c r="U11" s="4"/>
    </row>
    <row r="12" spans="2:23" ht="21.75" customHeight="1" x14ac:dyDescent="0.45">
      <c r="B12" s="75" t="s">
        <v>37</v>
      </c>
      <c r="C12" s="76"/>
      <c r="D12" s="76"/>
      <c r="E12" s="76"/>
      <c r="F12" s="76"/>
      <c r="G12" s="6"/>
      <c r="H12" s="6"/>
      <c r="I12" s="6"/>
      <c r="J12" s="6"/>
      <c r="K12" s="14"/>
      <c r="M12" s="28">
        <v>30900000</v>
      </c>
      <c r="P12" s="4"/>
      <c r="Q12" s="4"/>
      <c r="R12" s="4"/>
      <c r="S12" s="4"/>
      <c r="T12" s="4"/>
      <c r="U12" s="4"/>
    </row>
    <row r="13" spans="2:23" ht="2.25" customHeight="1" x14ac:dyDescent="0.45">
      <c r="B13" s="124"/>
      <c r="C13" s="125"/>
      <c r="D13" s="17"/>
      <c r="E13" s="17"/>
      <c r="F13" s="17"/>
      <c r="G13" s="17"/>
      <c r="H13" s="17"/>
      <c r="I13" s="17"/>
      <c r="J13" s="17"/>
      <c r="K13" s="18"/>
      <c r="P13" s="4"/>
      <c r="Q13" s="4"/>
      <c r="R13" s="4"/>
      <c r="S13" s="4"/>
      <c r="T13" s="4"/>
      <c r="U13" s="4"/>
    </row>
    <row r="14" spans="2:23" ht="27.75" customHeight="1" thickBot="1" x14ac:dyDescent="0.5">
      <c r="B14" s="114" t="s">
        <v>0</v>
      </c>
      <c r="C14" s="115"/>
      <c r="D14" s="115"/>
      <c r="E14" s="116"/>
      <c r="F14" s="23" t="s">
        <v>28</v>
      </c>
      <c r="G14" s="117" t="s">
        <v>21</v>
      </c>
      <c r="H14" s="117"/>
      <c r="I14" s="120" t="s">
        <v>1</v>
      </c>
      <c r="J14" s="117"/>
      <c r="K14" s="121"/>
      <c r="M14" s="29">
        <f>M10-M12-M11</f>
        <v>61800000</v>
      </c>
      <c r="P14" s="4"/>
      <c r="Q14" s="4"/>
      <c r="R14" s="4"/>
      <c r="S14" s="4"/>
      <c r="T14" s="4"/>
      <c r="U14" s="4"/>
    </row>
    <row r="15" spans="2:23" ht="31.5" customHeight="1" thickBot="1" x14ac:dyDescent="0.5">
      <c r="B15" s="127" t="s">
        <v>22</v>
      </c>
      <c r="C15" s="128"/>
      <c r="D15" s="128"/>
      <c r="E15" s="129"/>
      <c r="F15" s="21">
        <f>G15+I15</f>
        <v>92700000</v>
      </c>
      <c r="G15" s="118">
        <f>ص.و.2!F15</f>
        <v>61800000</v>
      </c>
      <c r="H15" s="119"/>
      <c r="I15" s="108">
        <v>30900000</v>
      </c>
      <c r="J15" s="126"/>
      <c r="K15" s="126"/>
      <c r="P15" s="4"/>
      <c r="Q15" s="4"/>
      <c r="R15" s="4"/>
      <c r="S15" s="4"/>
      <c r="T15" s="4"/>
      <c r="U15" s="4"/>
    </row>
    <row r="16" spans="2:23" ht="12" customHeight="1" x14ac:dyDescent="0.45">
      <c r="B16" s="97" t="s">
        <v>33</v>
      </c>
      <c r="C16" s="98"/>
      <c r="D16" s="98"/>
      <c r="E16" s="98"/>
      <c r="F16" s="98"/>
      <c r="G16" s="98"/>
      <c r="H16" s="98"/>
      <c r="I16" s="98"/>
      <c r="J16" s="98"/>
      <c r="K16" s="99"/>
      <c r="P16" s="4"/>
      <c r="Q16" s="4"/>
      <c r="R16" s="4"/>
      <c r="S16" s="4"/>
      <c r="T16" s="4"/>
      <c r="U16" s="4"/>
    </row>
    <row r="17" spans="1:21" ht="12" customHeight="1" x14ac:dyDescent="0.45">
      <c r="B17" s="100"/>
      <c r="C17" s="101"/>
      <c r="D17" s="101"/>
      <c r="E17" s="101"/>
      <c r="F17" s="101"/>
      <c r="G17" s="101"/>
      <c r="H17" s="101"/>
      <c r="I17" s="101"/>
      <c r="J17" s="101"/>
      <c r="K17" s="102"/>
      <c r="P17" s="4"/>
      <c r="Q17" s="4"/>
      <c r="R17" s="4"/>
      <c r="S17" s="4"/>
      <c r="T17" s="4"/>
      <c r="U17" s="4"/>
    </row>
    <row r="18" spans="1:21" ht="21" customHeight="1" x14ac:dyDescent="0.45">
      <c r="A18" s="3"/>
      <c r="B18" s="15"/>
      <c r="C18" s="61" t="s">
        <v>25</v>
      </c>
      <c r="D18" s="61"/>
      <c r="E18" s="61"/>
      <c r="F18" s="8">
        <f t="shared" ref="F18" si="0">I18</f>
        <v>0</v>
      </c>
      <c r="G18" s="51"/>
      <c r="H18" s="52"/>
      <c r="I18" s="59"/>
      <c r="J18" s="60"/>
      <c r="K18" s="60"/>
      <c r="P18" s="4"/>
      <c r="Q18" s="4"/>
      <c r="R18" s="4"/>
      <c r="S18" s="4"/>
      <c r="T18" s="4"/>
      <c r="U18" s="4"/>
    </row>
    <row r="19" spans="1:21" ht="21" customHeight="1" x14ac:dyDescent="0.45">
      <c r="A19" s="3">
        <v>0.1</v>
      </c>
      <c r="B19" s="16">
        <v>0.05</v>
      </c>
      <c r="C19" s="61" t="s">
        <v>3</v>
      </c>
      <c r="D19" s="61"/>
      <c r="E19" s="61"/>
      <c r="F19" s="8">
        <f>G19+I19</f>
        <v>4635000</v>
      </c>
      <c r="G19" s="51">
        <f>ص.و.2!F19</f>
        <v>3090000</v>
      </c>
      <c r="H19" s="52"/>
      <c r="I19" s="59">
        <f>I15*B19</f>
        <v>1545000</v>
      </c>
      <c r="J19" s="60"/>
      <c r="K19" s="60"/>
      <c r="P19" s="4"/>
      <c r="Q19" s="4"/>
      <c r="R19" s="4"/>
      <c r="S19" s="4"/>
      <c r="T19" s="4"/>
      <c r="U19" s="4"/>
    </row>
    <row r="20" spans="1:21" ht="21" customHeight="1" x14ac:dyDescent="0.45">
      <c r="A20" s="3"/>
      <c r="B20" s="15"/>
      <c r="C20" s="61" t="s">
        <v>4</v>
      </c>
      <c r="D20" s="61"/>
      <c r="E20" s="61"/>
      <c r="F20" s="8">
        <f t="shared" ref="F20:F24" si="1">G20+I20</f>
        <v>0</v>
      </c>
      <c r="G20" s="51"/>
      <c r="H20" s="52"/>
      <c r="I20" s="59"/>
      <c r="J20" s="60"/>
      <c r="K20" s="60"/>
    </row>
    <row r="21" spans="1:21" ht="21" customHeight="1" x14ac:dyDescent="0.45">
      <c r="A21" s="3">
        <v>0.05</v>
      </c>
      <c r="B21" s="16">
        <v>0.05</v>
      </c>
      <c r="C21" s="61" t="s">
        <v>5</v>
      </c>
      <c r="D21" s="61"/>
      <c r="E21" s="61"/>
      <c r="F21" s="8">
        <f t="shared" si="1"/>
        <v>4635000</v>
      </c>
      <c r="G21" s="51">
        <f>ص.و.2!F21</f>
        <v>3090000</v>
      </c>
      <c r="H21" s="52"/>
      <c r="I21" s="59">
        <f>I15*B21</f>
        <v>1545000</v>
      </c>
      <c r="J21" s="60"/>
      <c r="K21" s="60"/>
    </row>
    <row r="22" spans="1:21" ht="21" customHeight="1" x14ac:dyDescent="0.45">
      <c r="A22" s="3"/>
      <c r="B22" s="15"/>
      <c r="C22" s="61" t="s">
        <v>2</v>
      </c>
      <c r="D22" s="61"/>
      <c r="E22" s="61"/>
      <c r="F22" s="8">
        <f t="shared" si="1"/>
        <v>0</v>
      </c>
      <c r="G22" s="51"/>
      <c r="H22" s="52"/>
      <c r="I22" s="59">
        <v>0</v>
      </c>
      <c r="J22" s="60"/>
      <c r="K22" s="60"/>
    </row>
    <row r="23" spans="1:21" ht="21" customHeight="1" thickBot="1" x14ac:dyDescent="0.5">
      <c r="A23" s="3"/>
      <c r="B23" s="19"/>
      <c r="C23" s="62" t="s">
        <v>15</v>
      </c>
      <c r="D23" s="62"/>
      <c r="E23" s="62"/>
      <c r="F23" s="8">
        <f t="shared" si="1"/>
        <v>0</v>
      </c>
      <c r="G23" s="106"/>
      <c r="H23" s="107"/>
      <c r="I23" s="55">
        <v>0</v>
      </c>
      <c r="J23" s="56"/>
      <c r="K23" s="56"/>
    </row>
    <row r="24" spans="1:21" ht="21" customHeight="1" thickBot="1" x14ac:dyDescent="0.5">
      <c r="B24" s="63" t="s">
        <v>34</v>
      </c>
      <c r="C24" s="64"/>
      <c r="D24" s="64"/>
      <c r="E24" s="64"/>
      <c r="F24" s="8">
        <f t="shared" si="1"/>
        <v>9270000</v>
      </c>
      <c r="G24" s="70">
        <f>SUM(G18:H23)</f>
        <v>6180000</v>
      </c>
      <c r="H24" s="71"/>
      <c r="I24" s="108">
        <f>SUM(I16:K23)</f>
        <v>3090000</v>
      </c>
      <c r="J24" s="109"/>
      <c r="K24" s="109"/>
    </row>
    <row r="25" spans="1:21" ht="21" customHeight="1" x14ac:dyDescent="0.45">
      <c r="B25" s="68" t="s">
        <v>6</v>
      </c>
      <c r="C25" s="69"/>
      <c r="D25" s="69"/>
      <c r="E25" s="69"/>
      <c r="F25" s="69"/>
      <c r="G25" s="69"/>
      <c r="H25" s="69"/>
      <c r="I25" s="57">
        <f>I15-I24</f>
        <v>27810000</v>
      </c>
      <c r="J25" s="58"/>
      <c r="K25" s="58"/>
    </row>
    <row r="26" spans="1:21" ht="21" customHeight="1" thickBot="1" x14ac:dyDescent="0.5">
      <c r="B26" s="27">
        <v>0.09</v>
      </c>
      <c r="C26" s="67" t="s">
        <v>7</v>
      </c>
      <c r="D26" s="67"/>
      <c r="E26" s="67"/>
      <c r="F26" s="67"/>
      <c r="G26" s="67"/>
      <c r="H26" s="67"/>
      <c r="I26" s="55">
        <f>I15*B26</f>
        <v>2781000</v>
      </c>
      <c r="J26" s="56"/>
      <c r="K26" s="56"/>
    </row>
    <row r="27" spans="1:21" ht="27" customHeight="1" thickTop="1" thickBot="1" x14ac:dyDescent="0.55000000000000004">
      <c r="B27" s="65" t="s">
        <v>8</v>
      </c>
      <c r="C27" s="66"/>
      <c r="D27" s="66"/>
      <c r="E27" s="66"/>
      <c r="F27" s="66"/>
      <c r="G27" s="66"/>
      <c r="H27" s="66"/>
      <c r="I27" s="53">
        <f>I25+I26</f>
        <v>30591000</v>
      </c>
      <c r="J27" s="54"/>
      <c r="K27" s="54"/>
    </row>
    <row r="28" spans="1:21" ht="20.25" customHeight="1" thickTop="1" x14ac:dyDescent="0.45">
      <c r="B28" s="91" t="s">
        <v>9</v>
      </c>
      <c r="C28" s="92"/>
      <c r="D28" s="92"/>
      <c r="E28" s="92"/>
      <c r="F28" s="92"/>
      <c r="G28" s="92"/>
      <c r="H28" s="92"/>
      <c r="I28" s="92"/>
      <c r="J28" s="92"/>
      <c r="K28" s="93"/>
    </row>
    <row r="29" spans="1:21" ht="20.25" customHeight="1" x14ac:dyDescent="0.45">
      <c r="B29" s="94"/>
      <c r="C29" s="95"/>
      <c r="D29" s="95"/>
      <c r="E29" s="95"/>
      <c r="F29" s="95"/>
      <c r="G29" s="95"/>
      <c r="H29" s="95"/>
      <c r="I29" s="95"/>
      <c r="J29" s="95"/>
      <c r="K29" s="96"/>
    </row>
    <row r="30" spans="1:21" ht="23.25" customHeight="1" x14ac:dyDescent="0.45">
      <c r="B30" s="105" t="s">
        <v>45</v>
      </c>
      <c r="C30" s="62"/>
      <c r="D30" s="62"/>
      <c r="E30" s="62"/>
      <c r="F30" s="105" t="s">
        <v>31</v>
      </c>
      <c r="G30" s="110"/>
      <c r="H30" s="105" t="s">
        <v>30</v>
      </c>
      <c r="I30" s="62"/>
      <c r="J30" s="62"/>
      <c r="K30" s="110"/>
    </row>
    <row r="31" spans="1:21" ht="23.25" customHeight="1" x14ac:dyDescent="0.45">
      <c r="B31" s="111"/>
      <c r="C31" s="112"/>
      <c r="D31" s="112"/>
      <c r="E31" s="112"/>
      <c r="F31" s="111"/>
      <c r="G31" s="113"/>
      <c r="H31" s="111"/>
      <c r="I31" s="112"/>
      <c r="J31" s="112"/>
      <c r="K31" s="113"/>
    </row>
    <row r="32" spans="1:21" ht="23.25" customHeight="1" x14ac:dyDescent="0.45">
      <c r="B32" s="103" t="s">
        <v>10</v>
      </c>
      <c r="C32" s="104"/>
      <c r="D32" s="104"/>
      <c r="E32" s="104"/>
      <c r="F32" s="111"/>
      <c r="G32" s="113"/>
      <c r="H32" s="111"/>
      <c r="I32" s="112"/>
      <c r="J32" s="112"/>
      <c r="K32" s="113"/>
    </row>
    <row r="33" spans="2:11" ht="23.25" customHeight="1" x14ac:dyDescent="0.45">
      <c r="B33" s="111" t="s">
        <v>35</v>
      </c>
      <c r="C33" s="112"/>
      <c r="D33" s="112"/>
      <c r="E33" s="112"/>
      <c r="F33" s="111"/>
      <c r="G33" s="113"/>
      <c r="H33" s="111"/>
      <c r="I33" s="112"/>
      <c r="J33" s="112"/>
      <c r="K33" s="113"/>
    </row>
    <row r="34" spans="2:11" ht="23.25" customHeight="1" x14ac:dyDescent="0.45">
      <c r="B34" s="111"/>
      <c r="C34" s="112"/>
      <c r="D34" s="112"/>
      <c r="E34" s="112"/>
      <c r="F34" s="130" t="s">
        <v>29</v>
      </c>
      <c r="G34" s="132"/>
      <c r="H34" s="130" t="s">
        <v>29</v>
      </c>
      <c r="I34" s="131"/>
      <c r="J34" s="131"/>
      <c r="K34" s="132"/>
    </row>
    <row r="35" spans="2:11" ht="23.25" customHeight="1" x14ac:dyDescent="0.45">
      <c r="B35" s="103" t="s">
        <v>10</v>
      </c>
      <c r="C35" s="104"/>
      <c r="D35" s="104"/>
      <c r="E35" s="104"/>
      <c r="F35" s="103"/>
      <c r="G35" s="133"/>
      <c r="H35" s="103"/>
      <c r="I35" s="104"/>
      <c r="J35" s="104"/>
      <c r="K35" s="133"/>
    </row>
  </sheetData>
  <mergeCells count="66">
    <mergeCell ref="B6:K6"/>
    <mergeCell ref="H1:I1"/>
    <mergeCell ref="J1:K1"/>
    <mergeCell ref="G2:I2"/>
    <mergeCell ref="J2:K2"/>
    <mergeCell ref="B3:K3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13:C13"/>
    <mergeCell ref="B14:E14"/>
    <mergeCell ref="G14:H14"/>
    <mergeCell ref="I14:K14"/>
    <mergeCell ref="B15:E15"/>
    <mergeCell ref="G15:H15"/>
    <mergeCell ref="I15:K15"/>
    <mergeCell ref="B16:K17"/>
    <mergeCell ref="C18:E18"/>
    <mergeCell ref="G18:H18"/>
    <mergeCell ref="I18:K18"/>
    <mergeCell ref="C19:E19"/>
    <mergeCell ref="G19:H19"/>
    <mergeCell ref="I19:K19"/>
    <mergeCell ref="C20:E20"/>
    <mergeCell ref="G20:H20"/>
    <mergeCell ref="I20:K20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B27:H27"/>
    <mergeCell ref="I27:K27"/>
    <mergeCell ref="B28:K29"/>
    <mergeCell ref="B30:E30"/>
    <mergeCell ref="F30:G31"/>
    <mergeCell ref="H30:K31"/>
    <mergeCell ref="B31:E31"/>
    <mergeCell ref="B32:E32"/>
    <mergeCell ref="F32:G33"/>
    <mergeCell ref="H32:K33"/>
    <mergeCell ref="B33:E33"/>
    <mergeCell ref="B34:E34"/>
    <mergeCell ref="F34:G35"/>
    <mergeCell ref="H34:K35"/>
    <mergeCell ref="B35:E35"/>
  </mergeCells>
  <pageMargins left="0.51181102362204722" right="0.51181102362204722" top="0.19685039370078741" bottom="0.98425196850393704" header="0.31496062992125984" footer="0.31496062992125984"/>
  <pageSetup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9E94-CB69-4AB9-895B-DD38D5C88A3B}">
  <dimension ref="A1:W35"/>
  <sheetViews>
    <sheetView rightToLeft="1" workbookViewId="0">
      <selection activeCell="I15" sqref="I15:K15"/>
    </sheetView>
  </sheetViews>
  <sheetFormatPr defaultRowHeight="18" x14ac:dyDescent="0.45"/>
  <cols>
    <col min="1" max="1" width="0.7109375" style="1" customWidth="1"/>
    <col min="2" max="2" width="12.5703125" style="1" bestFit="1" customWidth="1"/>
    <col min="3" max="3" width="7.85546875" style="1" customWidth="1"/>
    <col min="4" max="4" width="8.5703125" style="1" customWidth="1"/>
    <col min="5" max="5" width="14.5703125" style="1" customWidth="1"/>
    <col min="6" max="6" width="19.140625" style="1" customWidth="1"/>
    <col min="7" max="8" width="9.85546875" style="1" customWidth="1"/>
    <col min="9" max="9" width="6.85546875" style="1" customWidth="1"/>
    <col min="10" max="10" width="9.7109375" style="1" customWidth="1"/>
    <col min="11" max="11" width="3.85546875" style="1" customWidth="1"/>
    <col min="12" max="12" width="9.140625" style="1"/>
    <col min="13" max="13" width="16.85546875" style="1" bestFit="1" customWidth="1"/>
    <col min="14" max="16384" width="9.140625" style="1"/>
  </cols>
  <sheetData>
    <row r="1" spans="2:23" x14ac:dyDescent="0.45">
      <c r="H1" s="72" t="s">
        <v>13</v>
      </c>
      <c r="I1" s="72"/>
      <c r="J1" s="78">
        <v>5430014</v>
      </c>
      <c r="K1" s="78"/>
    </row>
    <row r="2" spans="2:23" x14ac:dyDescent="0.45">
      <c r="G2" s="78" t="s">
        <v>36</v>
      </c>
      <c r="H2" s="78"/>
      <c r="I2" s="78"/>
      <c r="J2" s="78" t="s">
        <v>48</v>
      </c>
      <c r="K2" s="78"/>
    </row>
    <row r="3" spans="2:23" ht="30.75" customHeight="1" x14ac:dyDescent="0.75">
      <c r="B3" s="79" t="s">
        <v>14</v>
      </c>
      <c r="C3" s="79"/>
      <c r="D3" s="79"/>
      <c r="E3" s="79"/>
      <c r="F3" s="79"/>
      <c r="G3" s="79"/>
      <c r="H3" s="79"/>
      <c r="I3" s="79"/>
      <c r="J3" s="79"/>
      <c r="K3" s="79"/>
    </row>
    <row r="5" spans="2:23" ht="3.75" customHeight="1" x14ac:dyDescent="0.45"/>
    <row r="6" spans="2:23" x14ac:dyDescent="0.45">
      <c r="B6" s="73" t="s">
        <v>24</v>
      </c>
      <c r="C6" s="73"/>
      <c r="D6" s="73"/>
      <c r="E6" s="73"/>
      <c r="F6" s="73"/>
      <c r="G6" s="73"/>
      <c r="H6" s="73"/>
      <c r="I6" s="73"/>
      <c r="J6" s="73"/>
      <c r="K6" s="73"/>
    </row>
    <row r="7" spans="2:23" ht="21" customHeight="1" x14ac:dyDescent="0.5">
      <c r="B7" s="89" t="s">
        <v>32</v>
      </c>
      <c r="C7" s="90"/>
      <c r="D7" s="87" t="s">
        <v>27</v>
      </c>
      <c r="E7" s="88"/>
      <c r="F7" s="9" t="s">
        <v>39</v>
      </c>
      <c r="G7" s="89"/>
      <c r="H7" s="90"/>
      <c r="I7" s="90"/>
      <c r="J7" s="90"/>
      <c r="K7" s="122"/>
    </row>
    <row r="8" spans="2:23" ht="21" customHeight="1" x14ac:dyDescent="0.5">
      <c r="B8" s="85" t="s">
        <v>20</v>
      </c>
      <c r="C8" s="86"/>
      <c r="D8" s="87" t="s">
        <v>42</v>
      </c>
      <c r="E8" s="87"/>
      <c r="F8" s="88"/>
      <c r="G8" s="26" t="s">
        <v>19</v>
      </c>
      <c r="H8" s="81"/>
      <c r="I8" s="82"/>
      <c r="J8" s="82"/>
      <c r="K8" s="83"/>
      <c r="P8" s="4"/>
      <c r="Q8" s="4"/>
      <c r="R8" s="4"/>
      <c r="S8" s="4"/>
      <c r="T8" s="4"/>
      <c r="U8" s="4"/>
      <c r="W8" s="2"/>
    </row>
    <row r="9" spans="2:23" ht="21" customHeight="1" x14ac:dyDescent="0.5">
      <c r="B9" s="10" t="s">
        <v>16</v>
      </c>
      <c r="C9" s="5"/>
      <c r="D9" s="74" t="s">
        <v>43</v>
      </c>
      <c r="E9" s="74"/>
      <c r="F9" s="20" t="s">
        <v>26</v>
      </c>
      <c r="G9" s="24" t="s">
        <v>40</v>
      </c>
      <c r="H9" s="5" t="s">
        <v>11</v>
      </c>
      <c r="I9" s="74" t="s">
        <v>41</v>
      </c>
      <c r="J9" s="74"/>
      <c r="K9" s="84"/>
      <c r="P9" s="4"/>
      <c r="Q9" s="4"/>
      <c r="R9" s="4"/>
      <c r="S9" s="4"/>
      <c r="T9" s="4"/>
      <c r="U9" s="4"/>
    </row>
    <row r="10" spans="2:23" ht="21" customHeight="1" x14ac:dyDescent="0.55000000000000004">
      <c r="B10" s="11" t="s">
        <v>12</v>
      </c>
      <c r="D10" s="77" t="s">
        <v>44</v>
      </c>
      <c r="E10" s="77"/>
      <c r="F10" s="77"/>
      <c r="G10" s="77"/>
      <c r="H10" s="1" t="s">
        <v>17</v>
      </c>
      <c r="I10" s="80">
        <v>123600000</v>
      </c>
      <c r="J10" s="80"/>
      <c r="K10" s="12" t="s">
        <v>18</v>
      </c>
      <c r="M10" s="28"/>
      <c r="P10" s="4"/>
      <c r="Q10" s="4"/>
      <c r="R10" s="4"/>
      <c r="S10" s="4"/>
      <c r="T10" s="4"/>
      <c r="U10" s="4"/>
    </row>
    <row r="11" spans="2:23" ht="21.75" customHeight="1" x14ac:dyDescent="0.5">
      <c r="B11" s="123" t="s">
        <v>23</v>
      </c>
      <c r="C11" s="73"/>
      <c r="D11" s="73"/>
      <c r="E11" s="73"/>
      <c r="F11" s="73"/>
      <c r="G11" s="73"/>
      <c r="H11" s="7"/>
      <c r="I11" s="7"/>
      <c r="J11" s="7"/>
      <c r="K11" s="13"/>
      <c r="M11" s="28"/>
      <c r="P11" s="4"/>
      <c r="Q11" s="4"/>
      <c r="R11" s="4"/>
      <c r="S11" s="4"/>
      <c r="T11" s="4"/>
      <c r="U11" s="4"/>
    </row>
    <row r="12" spans="2:23" ht="21.75" customHeight="1" x14ac:dyDescent="0.45">
      <c r="B12" s="75" t="s">
        <v>37</v>
      </c>
      <c r="C12" s="76"/>
      <c r="D12" s="76"/>
      <c r="E12" s="76"/>
      <c r="F12" s="76"/>
      <c r="G12" s="6"/>
      <c r="H12" s="6"/>
      <c r="I12" s="6"/>
      <c r="J12" s="6"/>
      <c r="K12" s="14"/>
      <c r="M12" s="28"/>
      <c r="P12" s="4"/>
      <c r="Q12" s="4"/>
      <c r="R12" s="4"/>
      <c r="S12" s="4"/>
      <c r="T12" s="4"/>
      <c r="U12" s="4"/>
    </row>
    <row r="13" spans="2:23" ht="2.25" customHeight="1" x14ac:dyDescent="0.45">
      <c r="B13" s="124"/>
      <c r="C13" s="125"/>
      <c r="D13" s="17"/>
      <c r="E13" s="17"/>
      <c r="F13" s="17"/>
      <c r="G13" s="17"/>
      <c r="H13" s="17"/>
      <c r="I13" s="17"/>
      <c r="J13" s="17"/>
      <c r="K13" s="18"/>
      <c r="P13" s="4"/>
      <c r="Q13" s="4"/>
      <c r="R13" s="4"/>
      <c r="S13" s="4"/>
      <c r="T13" s="4"/>
      <c r="U13" s="4"/>
    </row>
    <row r="14" spans="2:23" ht="27.75" customHeight="1" thickBot="1" x14ac:dyDescent="0.5">
      <c r="B14" s="114" t="s">
        <v>0</v>
      </c>
      <c r="C14" s="115"/>
      <c r="D14" s="115"/>
      <c r="E14" s="116"/>
      <c r="F14" s="23" t="s">
        <v>28</v>
      </c>
      <c r="G14" s="117" t="s">
        <v>21</v>
      </c>
      <c r="H14" s="117"/>
      <c r="I14" s="120" t="s">
        <v>1</v>
      </c>
      <c r="J14" s="117"/>
      <c r="K14" s="121"/>
      <c r="M14" s="29"/>
      <c r="P14" s="4"/>
      <c r="Q14" s="4"/>
      <c r="R14" s="4"/>
      <c r="S14" s="4"/>
      <c r="T14" s="4"/>
      <c r="U14" s="4"/>
    </row>
    <row r="15" spans="2:23" ht="31.5" customHeight="1" thickBot="1" x14ac:dyDescent="0.5">
      <c r="B15" s="127" t="s">
        <v>22</v>
      </c>
      <c r="C15" s="128"/>
      <c r="D15" s="128"/>
      <c r="E15" s="129"/>
      <c r="F15" s="21">
        <f>G15+I15</f>
        <v>92700000</v>
      </c>
      <c r="G15" s="118">
        <f>ص.و.2!F15</f>
        <v>61800000</v>
      </c>
      <c r="H15" s="119"/>
      <c r="I15" s="108">
        <v>30900000</v>
      </c>
      <c r="J15" s="126"/>
      <c r="K15" s="126"/>
      <c r="P15" s="4"/>
      <c r="Q15" s="4"/>
      <c r="R15" s="4"/>
      <c r="S15" s="4"/>
      <c r="T15" s="4"/>
      <c r="U15" s="4"/>
    </row>
    <row r="16" spans="2:23" ht="12" customHeight="1" x14ac:dyDescent="0.45">
      <c r="B16" s="97" t="s">
        <v>33</v>
      </c>
      <c r="C16" s="98"/>
      <c r="D16" s="98"/>
      <c r="E16" s="98"/>
      <c r="F16" s="98"/>
      <c r="G16" s="98"/>
      <c r="H16" s="98"/>
      <c r="I16" s="98"/>
      <c r="J16" s="98"/>
      <c r="K16" s="99"/>
      <c r="P16" s="4"/>
      <c r="Q16" s="4"/>
      <c r="R16" s="4"/>
      <c r="S16" s="4"/>
      <c r="T16" s="4"/>
      <c r="U16" s="4"/>
    </row>
    <row r="17" spans="1:21" ht="12" customHeight="1" x14ac:dyDescent="0.45">
      <c r="B17" s="100"/>
      <c r="C17" s="101"/>
      <c r="D17" s="101"/>
      <c r="E17" s="101"/>
      <c r="F17" s="101"/>
      <c r="G17" s="101"/>
      <c r="H17" s="101"/>
      <c r="I17" s="101"/>
      <c r="J17" s="101"/>
      <c r="K17" s="102"/>
      <c r="P17" s="4"/>
      <c r="Q17" s="4"/>
      <c r="R17" s="4"/>
      <c r="S17" s="4"/>
      <c r="T17" s="4"/>
      <c r="U17" s="4"/>
    </row>
    <row r="18" spans="1:21" ht="21" customHeight="1" x14ac:dyDescent="0.45">
      <c r="A18" s="3"/>
      <c r="B18" s="15"/>
      <c r="C18" s="61" t="s">
        <v>25</v>
      </c>
      <c r="D18" s="61"/>
      <c r="E18" s="61"/>
      <c r="F18" s="8">
        <f t="shared" ref="F18" si="0">I18</f>
        <v>0</v>
      </c>
      <c r="G18" s="51"/>
      <c r="H18" s="52"/>
      <c r="I18" s="59"/>
      <c r="J18" s="60"/>
      <c r="K18" s="60"/>
      <c r="P18" s="4"/>
      <c r="Q18" s="4"/>
      <c r="R18" s="4"/>
      <c r="S18" s="4"/>
      <c r="T18" s="4"/>
      <c r="U18" s="4"/>
    </row>
    <row r="19" spans="1:21" ht="21" customHeight="1" x14ac:dyDescent="0.45">
      <c r="A19" s="3">
        <v>0.1</v>
      </c>
      <c r="B19" s="16">
        <v>0.05</v>
      </c>
      <c r="C19" s="61" t="s">
        <v>3</v>
      </c>
      <c r="D19" s="61"/>
      <c r="E19" s="61"/>
      <c r="F19" s="8">
        <f>G19+I19</f>
        <v>6180000</v>
      </c>
      <c r="G19" s="51">
        <f>ص.و.3!F19</f>
        <v>4635000</v>
      </c>
      <c r="H19" s="52"/>
      <c r="I19" s="59">
        <f>I15*B19</f>
        <v>1545000</v>
      </c>
      <c r="J19" s="60"/>
      <c r="K19" s="60"/>
      <c r="P19" s="4"/>
      <c r="Q19" s="4"/>
      <c r="R19" s="4"/>
      <c r="S19" s="4"/>
      <c r="T19" s="4"/>
      <c r="U19" s="4"/>
    </row>
    <row r="20" spans="1:21" ht="21" customHeight="1" x14ac:dyDescent="0.45">
      <c r="A20" s="3"/>
      <c r="B20" s="15"/>
      <c r="C20" s="61" t="s">
        <v>4</v>
      </c>
      <c r="D20" s="61"/>
      <c r="E20" s="61"/>
      <c r="F20" s="8">
        <f t="shared" ref="F20:F24" si="1">G20+I20</f>
        <v>0</v>
      </c>
      <c r="G20" s="51"/>
      <c r="H20" s="52"/>
      <c r="I20" s="59"/>
      <c r="J20" s="60"/>
      <c r="K20" s="60"/>
    </row>
    <row r="21" spans="1:21" ht="21" customHeight="1" x14ac:dyDescent="0.45">
      <c r="A21" s="3">
        <v>0.05</v>
      </c>
      <c r="B21" s="16">
        <v>0.05</v>
      </c>
      <c r="C21" s="61" t="s">
        <v>5</v>
      </c>
      <c r="D21" s="61"/>
      <c r="E21" s="61"/>
      <c r="F21" s="8">
        <f t="shared" si="1"/>
        <v>6180000</v>
      </c>
      <c r="G21" s="51">
        <f>ص.و.3!F21</f>
        <v>4635000</v>
      </c>
      <c r="H21" s="52"/>
      <c r="I21" s="59">
        <f>I15*B21</f>
        <v>1545000</v>
      </c>
      <c r="J21" s="60"/>
      <c r="K21" s="60"/>
    </row>
    <row r="22" spans="1:21" ht="21" customHeight="1" x14ac:dyDescent="0.45">
      <c r="A22" s="3"/>
      <c r="B22" s="15"/>
      <c r="C22" s="61" t="s">
        <v>2</v>
      </c>
      <c r="D22" s="61"/>
      <c r="E22" s="61"/>
      <c r="F22" s="8">
        <f t="shared" si="1"/>
        <v>0</v>
      </c>
      <c r="G22" s="51"/>
      <c r="H22" s="52"/>
      <c r="I22" s="59">
        <v>0</v>
      </c>
      <c r="J22" s="60"/>
      <c r="K22" s="60"/>
    </row>
    <row r="23" spans="1:21" ht="21" customHeight="1" thickBot="1" x14ac:dyDescent="0.5">
      <c r="A23" s="3"/>
      <c r="B23" s="19"/>
      <c r="C23" s="62" t="s">
        <v>15</v>
      </c>
      <c r="D23" s="62"/>
      <c r="E23" s="62"/>
      <c r="F23" s="8">
        <f t="shared" si="1"/>
        <v>0</v>
      </c>
      <c r="G23" s="106"/>
      <c r="H23" s="107"/>
      <c r="I23" s="55">
        <v>0</v>
      </c>
      <c r="J23" s="56"/>
      <c r="K23" s="56"/>
    </row>
    <row r="24" spans="1:21" ht="21" customHeight="1" thickBot="1" x14ac:dyDescent="0.5">
      <c r="B24" s="63" t="s">
        <v>34</v>
      </c>
      <c r="C24" s="64"/>
      <c r="D24" s="64"/>
      <c r="E24" s="64"/>
      <c r="F24" s="8">
        <f t="shared" si="1"/>
        <v>12360000</v>
      </c>
      <c r="G24" s="70">
        <f>SUM(G18:H23)</f>
        <v>9270000</v>
      </c>
      <c r="H24" s="71"/>
      <c r="I24" s="108">
        <f>SUM(I16:K23)</f>
        <v>3090000</v>
      </c>
      <c r="J24" s="109"/>
      <c r="K24" s="109"/>
    </row>
    <row r="25" spans="1:21" ht="21" customHeight="1" x14ac:dyDescent="0.45">
      <c r="B25" s="68" t="s">
        <v>6</v>
      </c>
      <c r="C25" s="69"/>
      <c r="D25" s="69"/>
      <c r="E25" s="69"/>
      <c r="F25" s="69"/>
      <c r="G25" s="69"/>
      <c r="H25" s="69"/>
      <c r="I25" s="57">
        <f>I15-I24</f>
        <v>27810000</v>
      </c>
      <c r="J25" s="58"/>
      <c r="K25" s="58"/>
    </row>
    <row r="26" spans="1:21" ht="21" customHeight="1" thickBot="1" x14ac:dyDescent="0.5">
      <c r="B26" s="27">
        <v>0.09</v>
      </c>
      <c r="C26" s="67" t="s">
        <v>7</v>
      </c>
      <c r="D26" s="67"/>
      <c r="E26" s="67"/>
      <c r="F26" s="67"/>
      <c r="G26" s="67"/>
      <c r="H26" s="67"/>
      <c r="I26" s="55">
        <f>I15*B26</f>
        <v>2781000</v>
      </c>
      <c r="J26" s="56"/>
      <c r="K26" s="56"/>
    </row>
    <row r="27" spans="1:21" ht="27" customHeight="1" thickTop="1" thickBot="1" x14ac:dyDescent="0.55000000000000004">
      <c r="B27" s="65" t="s">
        <v>8</v>
      </c>
      <c r="C27" s="66"/>
      <c r="D27" s="66"/>
      <c r="E27" s="66"/>
      <c r="F27" s="66"/>
      <c r="G27" s="66"/>
      <c r="H27" s="66"/>
      <c r="I27" s="53">
        <f>I25+I26</f>
        <v>30591000</v>
      </c>
      <c r="J27" s="54"/>
      <c r="K27" s="54"/>
    </row>
    <row r="28" spans="1:21" ht="20.25" customHeight="1" thickTop="1" x14ac:dyDescent="0.45">
      <c r="B28" s="91" t="s">
        <v>9</v>
      </c>
      <c r="C28" s="92"/>
      <c r="D28" s="92"/>
      <c r="E28" s="92"/>
      <c r="F28" s="92"/>
      <c r="G28" s="92"/>
      <c r="H28" s="92"/>
      <c r="I28" s="92"/>
      <c r="J28" s="92"/>
      <c r="K28" s="93"/>
    </row>
    <row r="29" spans="1:21" ht="20.25" customHeight="1" x14ac:dyDescent="0.45">
      <c r="B29" s="94"/>
      <c r="C29" s="95"/>
      <c r="D29" s="95"/>
      <c r="E29" s="95"/>
      <c r="F29" s="95"/>
      <c r="G29" s="95"/>
      <c r="H29" s="95"/>
      <c r="I29" s="95"/>
      <c r="J29" s="95"/>
      <c r="K29" s="96"/>
    </row>
    <row r="30" spans="1:21" ht="23.25" customHeight="1" x14ac:dyDescent="0.45">
      <c r="B30" s="105" t="s">
        <v>45</v>
      </c>
      <c r="C30" s="62"/>
      <c r="D30" s="62"/>
      <c r="E30" s="62"/>
      <c r="F30" s="105" t="s">
        <v>31</v>
      </c>
      <c r="G30" s="110"/>
      <c r="H30" s="105" t="s">
        <v>30</v>
      </c>
      <c r="I30" s="62"/>
      <c r="J30" s="62"/>
      <c r="K30" s="110"/>
    </row>
    <row r="31" spans="1:21" ht="23.25" customHeight="1" x14ac:dyDescent="0.45">
      <c r="B31" s="111"/>
      <c r="C31" s="112"/>
      <c r="D31" s="112"/>
      <c r="E31" s="112"/>
      <c r="F31" s="111"/>
      <c r="G31" s="113"/>
      <c r="H31" s="111"/>
      <c r="I31" s="112"/>
      <c r="J31" s="112"/>
      <c r="K31" s="113"/>
    </row>
    <row r="32" spans="1:21" ht="23.25" customHeight="1" x14ac:dyDescent="0.45">
      <c r="B32" s="103" t="s">
        <v>10</v>
      </c>
      <c r="C32" s="104"/>
      <c r="D32" s="104"/>
      <c r="E32" s="104"/>
      <c r="F32" s="111"/>
      <c r="G32" s="113"/>
      <c r="H32" s="111"/>
      <c r="I32" s="112"/>
      <c r="J32" s="112"/>
      <c r="K32" s="113"/>
    </row>
    <row r="33" spans="2:11" ht="23.25" customHeight="1" x14ac:dyDescent="0.45">
      <c r="B33" s="111" t="s">
        <v>35</v>
      </c>
      <c r="C33" s="112"/>
      <c r="D33" s="112"/>
      <c r="E33" s="112"/>
      <c r="F33" s="111"/>
      <c r="G33" s="113"/>
      <c r="H33" s="111"/>
      <c r="I33" s="112"/>
      <c r="J33" s="112"/>
      <c r="K33" s="113"/>
    </row>
    <row r="34" spans="2:11" ht="23.25" customHeight="1" x14ac:dyDescent="0.45">
      <c r="B34" s="111"/>
      <c r="C34" s="112"/>
      <c r="D34" s="112"/>
      <c r="E34" s="112"/>
      <c r="F34" s="130" t="s">
        <v>29</v>
      </c>
      <c r="G34" s="132"/>
      <c r="H34" s="130" t="s">
        <v>29</v>
      </c>
      <c r="I34" s="131"/>
      <c r="J34" s="131"/>
      <c r="K34" s="132"/>
    </row>
    <row r="35" spans="2:11" ht="23.25" customHeight="1" x14ac:dyDescent="0.45">
      <c r="B35" s="103" t="s">
        <v>10</v>
      </c>
      <c r="C35" s="104"/>
      <c r="D35" s="104"/>
      <c r="E35" s="104"/>
      <c r="F35" s="103"/>
      <c r="G35" s="133"/>
      <c r="H35" s="103"/>
      <c r="I35" s="104"/>
      <c r="J35" s="104"/>
      <c r="K35" s="133"/>
    </row>
  </sheetData>
  <mergeCells count="66">
    <mergeCell ref="B32:E32"/>
    <mergeCell ref="F32:G33"/>
    <mergeCell ref="H32:K33"/>
    <mergeCell ref="B33:E33"/>
    <mergeCell ref="B34:E34"/>
    <mergeCell ref="F34:G35"/>
    <mergeCell ref="H34:K35"/>
    <mergeCell ref="B35:E35"/>
    <mergeCell ref="B27:H27"/>
    <mergeCell ref="I27:K27"/>
    <mergeCell ref="B28:K29"/>
    <mergeCell ref="B30:E30"/>
    <mergeCell ref="F30:G31"/>
    <mergeCell ref="H30:K31"/>
    <mergeCell ref="B31:E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H1:I1"/>
    <mergeCell ref="J1:K1"/>
    <mergeCell ref="G2:I2"/>
    <mergeCell ref="J2:K2"/>
    <mergeCell ref="B3:K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BD12-AC71-415B-A1E2-84DBC1536AEE}">
  <dimension ref="A2:W36"/>
  <sheetViews>
    <sheetView rightToLeft="1" zoomScaleNormal="100" workbookViewId="0">
      <selection activeCell="M28" sqref="M28"/>
    </sheetView>
  </sheetViews>
  <sheetFormatPr defaultRowHeight="18" x14ac:dyDescent="0.45"/>
  <cols>
    <col min="1" max="1" width="0.7109375" style="1" customWidth="1"/>
    <col min="2" max="2" width="12.5703125" style="1" bestFit="1" customWidth="1"/>
    <col min="3" max="3" width="7.85546875" style="1" customWidth="1"/>
    <col min="4" max="4" width="8.5703125" style="1" customWidth="1"/>
    <col min="5" max="5" width="14.5703125" style="1" customWidth="1"/>
    <col min="6" max="6" width="19.140625" style="1" customWidth="1"/>
    <col min="7" max="8" width="9.85546875" style="1" customWidth="1"/>
    <col min="9" max="9" width="6.85546875" style="1" customWidth="1"/>
    <col min="10" max="10" width="9.7109375" style="1" customWidth="1"/>
    <col min="11" max="11" width="4" style="1" bestFit="1" customWidth="1"/>
    <col min="12" max="12" width="3.42578125" style="1" customWidth="1"/>
    <col min="13" max="13" width="16.85546875" style="1" bestFit="1" customWidth="1"/>
    <col min="14" max="16384" width="9.140625" style="1"/>
  </cols>
  <sheetData>
    <row r="2" spans="2:23" x14ac:dyDescent="0.45">
      <c r="H2" s="72" t="s">
        <v>13</v>
      </c>
      <c r="I2" s="72"/>
      <c r="J2" s="78">
        <v>5509207</v>
      </c>
      <c r="K2" s="78"/>
    </row>
    <row r="3" spans="2:23" x14ac:dyDescent="0.45">
      <c r="G3" s="78" t="s">
        <v>58</v>
      </c>
      <c r="H3" s="78"/>
      <c r="I3" s="78"/>
      <c r="J3" s="78" t="s">
        <v>49</v>
      </c>
      <c r="K3" s="78"/>
    </row>
    <row r="4" spans="2:23" ht="30.75" customHeight="1" x14ac:dyDescent="0.75">
      <c r="B4" s="79" t="s">
        <v>14</v>
      </c>
      <c r="C4" s="79"/>
      <c r="D4" s="79"/>
      <c r="E4" s="79"/>
      <c r="F4" s="79"/>
      <c r="G4" s="79"/>
      <c r="H4" s="79"/>
      <c r="I4" s="79"/>
      <c r="J4" s="79"/>
      <c r="K4" s="79"/>
    </row>
    <row r="6" spans="2:23" ht="3.75" customHeight="1" x14ac:dyDescent="0.45"/>
    <row r="7" spans="2:23" x14ac:dyDescent="0.45">
      <c r="B7" s="134" t="s">
        <v>24</v>
      </c>
      <c r="C7" s="134"/>
      <c r="D7" s="134"/>
      <c r="E7" s="134"/>
      <c r="F7" s="134"/>
      <c r="G7" s="134"/>
      <c r="H7" s="134"/>
      <c r="I7" s="134"/>
      <c r="J7" s="134"/>
      <c r="K7" s="134"/>
    </row>
    <row r="8" spans="2:23" ht="21" customHeight="1" x14ac:dyDescent="0.55000000000000004">
      <c r="B8" s="134" t="s">
        <v>32</v>
      </c>
      <c r="C8" s="134"/>
      <c r="D8" s="147" t="s">
        <v>27</v>
      </c>
      <c r="E8" s="147"/>
      <c r="F8" s="135" t="s">
        <v>59</v>
      </c>
      <c r="G8" s="135"/>
      <c r="H8" s="135"/>
      <c r="I8" s="135"/>
      <c r="J8" s="135"/>
      <c r="K8" s="135"/>
    </row>
    <row r="9" spans="2:23" ht="21" customHeight="1" x14ac:dyDescent="0.55000000000000004">
      <c r="B9" s="134" t="s">
        <v>20</v>
      </c>
      <c r="C9" s="134"/>
      <c r="D9" s="147" t="s">
        <v>42</v>
      </c>
      <c r="E9" s="147"/>
      <c r="F9" s="147"/>
      <c r="G9" s="32" t="s">
        <v>19</v>
      </c>
      <c r="H9" s="148" t="s">
        <v>52</v>
      </c>
      <c r="I9" s="149"/>
      <c r="J9" s="149"/>
      <c r="K9" s="149"/>
      <c r="P9" s="4"/>
      <c r="Q9" s="4"/>
      <c r="R9" s="4"/>
      <c r="S9" s="4"/>
      <c r="T9" s="4"/>
      <c r="U9" s="4"/>
      <c r="W9" s="2"/>
    </row>
    <row r="10" spans="2:23" ht="21" customHeight="1" x14ac:dyDescent="0.5">
      <c r="B10" s="134" t="s">
        <v>16</v>
      </c>
      <c r="C10" s="134"/>
      <c r="D10" s="147" t="s">
        <v>43</v>
      </c>
      <c r="E10" s="147"/>
      <c r="F10" s="33" t="s">
        <v>26</v>
      </c>
      <c r="G10" s="31" t="s">
        <v>40</v>
      </c>
      <c r="H10" s="9" t="s">
        <v>11</v>
      </c>
      <c r="I10" s="147" t="s">
        <v>50</v>
      </c>
      <c r="J10" s="147"/>
      <c r="K10" s="147"/>
      <c r="P10" s="4"/>
      <c r="Q10" s="4"/>
      <c r="R10" s="4"/>
      <c r="S10" s="4"/>
      <c r="T10" s="4"/>
      <c r="U10" s="4"/>
    </row>
    <row r="11" spans="2:23" ht="21" customHeight="1" x14ac:dyDescent="0.55000000000000004">
      <c r="B11" s="123" t="s">
        <v>12</v>
      </c>
      <c r="C11" s="73"/>
      <c r="D11" s="77" t="s">
        <v>44</v>
      </c>
      <c r="E11" s="77"/>
      <c r="F11" s="77"/>
      <c r="G11" s="77"/>
      <c r="H11" s="1" t="s">
        <v>17</v>
      </c>
      <c r="I11" s="80">
        <v>123600000</v>
      </c>
      <c r="J11" s="80"/>
      <c r="K11" s="12" t="s">
        <v>18</v>
      </c>
      <c r="M11" s="28"/>
      <c r="P11" s="4"/>
      <c r="Q11" s="4"/>
      <c r="R11" s="4"/>
      <c r="S11" s="4"/>
      <c r="T11" s="4"/>
      <c r="U11" s="4"/>
    </row>
    <row r="12" spans="2:23" ht="21.75" customHeight="1" x14ac:dyDescent="0.55000000000000004">
      <c r="B12" s="123" t="s">
        <v>23</v>
      </c>
      <c r="C12" s="73"/>
      <c r="D12" s="73"/>
      <c r="E12" s="73"/>
      <c r="F12" s="73"/>
      <c r="G12" s="73"/>
      <c r="H12" s="4" t="s">
        <v>51</v>
      </c>
      <c r="I12" s="80">
        <v>147600000</v>
      </c>
      <c r="J12" s="136"/>
      <c r="K12" s="12" t="s">
        <v>18</v>
      </c>
      <c r="M12" s="28"/>
      <c r="P12" s="4"/>
      <c r="Q12" s="4"/>
      <c r="R12" s="4"/>
      <c r="S12" s="4"/>
      <c r="T12" s="4"/>
      <c r="U12" s="4"/>
    </row>
    <row r="13" spans="2:23" ht="21.75" customHeight="1" x14ac:dyDescent="0.45">
      <c r="B13" s="75" t="s">
        <v>37</v>
      </c>
      <c r="C13" s="76"/>
      <c r="D13" s="76"/>
      <c r="E13" s="76"/>
      <c r="F13" s="76"/>
      <c r="G13" s="6"/>
      <c r="H13" s="6"/>
      <c r="I13" s="6"/>
      <c r="J13" s="6"/>
      <c r="K13" s="14"/>
      <c r="M13" s="28"/>
      <c r="P13" s="4"/>
      <c r="Q13" s="4"/>
      <c r="R13" s="4"/>
      <c r="S13" s="4"/>
      <c r="T13" s="4"/>
      <c r="U13" s="4"/>
    </row>
    <row r="14" spans="2:23" ht="2.25" customHeight="1" x14ac:dyDescent="0.45">
      <c r="B14" s="124"/>
      <c r="C14" s="125"/>
      <c r="D14" s="17"/>
      <c r="E14" s="17"/>
      <c r="F14" s="17"/>
      <c r="G14" s="17"/>
      <c r="H14" s="17"/>
      <c r="I14" s="17"/>
      <c r="J14" s="17"/>
      <c r="K14" s="18"/>
      <c r="P14" s="4"/>
      <c r="Q14" s="4"/>
      <c r="R14" s="4"/>
      <c r="S14" s="4"/>
      <c r="T14" s="4"/>
      <c r="U14" s="4"/>
    </row>
    <row r="15" spans="2:23" ht="27.75" customHeight="1" thickBot="1" x14ac:dyDescent="0.5">
      <c r="B15" s="114" t="s">
        <v>0</v>
      </c>
      <c r="C15" s="115"/>
      <c r="D15" s="115"/>
      <c r="E15" s="116"/>
      <c r="F15" s="23" t="s">
        <v>28</v>
      </c>
      <c r="G15" s="117" t="s">
        <v>21</v>
      </c>
      <c r="H15" s="117"/>
      <c r="I15" s="120" t="s">
        <v>1</v>
      </c>
      <c r="J15" s="117"/>
      <c r="K15" s="121"/>
      <c r="M15" s="29"/>
      <c r="P15" s="4"/>
      <c r="Q15" s="4"/>
      <c r="R15" s="4"/>
      <c r="S15" s="4"/>
      <c r="T15" s="4"/>
      <c r="U15" s="4"/>
    </row>
    <row r="16" spans="2:23" ht="31.5" customHeight="1" thickBot="1" x14ac:dyDescent="0.5">
      <c r="B16" s="127" t="s">
        <v>22</v>
      </c>
      <c r="C16" s="128"/>
      <c r="D16" s="128"/>
      <c r="E16" s="129"/>
      <c r="F16" s="21">
        <f>G16+I16</f>
        <v>129600000</v>
      </c>
      <c r="G16" s="118">
        <f>'ص.و. 4'!F15</f>
        <v>92700000</v>
      </c>
      <c r="H16" s="119"/>
      <c r="I16" s="108">
        <v>36900000</v>
      </c>
      <c r="J16" s="126"/>
      <c r="K16" s="126"/>
      <c r="P16" s="4"/>
      <c r="Q16" s="4"/>
      <c r="R16" s="4"/>
      <c r="S16" s="4"/>
      <c r="T16" s="4"/>
      <c r="U16" s="4"/>
    </row>
    <row r="17" spans="1:21" ht="12" customHeight="1" x14ac:dyDescent="0.45">
      <c r="B17" s="97" t="s">
        <v>33</v>
      </c>
      <c r="C17" s="98"/>
      <c r="D17" s="98"/>
      <c r="E17" s="98"/>
      <c r="F17" s="98"/>
      <c r="G17" s="98"/>
      <c r="H17" s="98"/>
      <c r="I17" s="98"/>
      <c r="J17" s="98"/>
      <c r="K17" s="99"/>
      <c r="P17" s="4"/>
      <c r="Q17" s="4"/>
      <c r="R17" s="4"/>
      <c r="S17" s="4"/>
      <c r="T17" s="4"/>
      <c r="U17" s="4"/>
    </row>
    <row r="18" spans="1:21" ht="12" customHeight="1" x14ac:dyDescent="0.45">
      <c r="B18" s="100"/>
      <c r="C18" s="101"/>
      <c r="D18" s="101"/>
      <c r="E18" s="101"/>
      <c r="F18" s="101"/>
      <c r="G18" s="101"/>
      <c r="H18" s="101"/>
      <c r="I18" s="101"/>
      <c r="J18" s="101"/>
      <c r="K18" s="102"/>
      <c r="P18" s="4"/>
      <c r="Q18" s="4"/>
      <c r="R18" s="4"/>
      <c r="S18" s="4"/>
      <c r="T18" s="4"/>
      <c r="U18" s="4"/>
    </row>
    <row r="19" spans="1:21" ht="21" customHeight="1" x14ac:dyDescent="0.45">
      <c r="A19" s="3"/>
      <c r="B19" s="15"/>
      <c r="C19" s="61" t="s">
        <v>25</v>
      </c>
      <c r="D19" s="61"/>
      <c r="E19" s="61"/>
      <c r="F19" s="8">
        <f t="shared" ref="F19" si="0">I19</f>
        <v>0</v>
      </c>
      <c r="G19" s="51"/>
      <c r="H19" s="52"/>
      <c r="I19" s="59"/>
      <c r="J19" s="60"/>
      <c r="K19" s="60"/>
      <c r="P19" s="4"/>
      <c r="Q19" s="4"/>
      <c r="R19" s="4"/>
      <c r="S19" s="4"/>
      <c r="T19" s="4"/>
      <c r="U19" s="4"/>
    </row>
    <row r="20" spans="1:21" ht="21" customHeight="1" x14ac:dyDescent="0.45">
      <c r="A20" s="3">
        <v>0.1</v>
      </c>
      <c r="B20" s="16">
        <v>0.05</v>
      </c>
      <c r="C20" s="61" t="s">
        <v>3</v>
      </c>
      <c r="D20" s="61"/>
      <c r="E20" s="61"/>
      <c r="F20" s="8">
        <f>G20+I20</f>
        <v>8025000</v>
      </c>
      <c r="G20" s="51">
        <f>'ص.و. 4'!F19</f>
        <v>6180000</v>
      </c>
      <c r="H20" s="52"/>
      <c r="I20" s="59">
        <f>I16*B20</f>
        <v>1845000</v>
      </c>
      <c r="J20" s="60"/>
      <c r="K20" s="60"/>
      <c r="P20" s="4"/>
      <c r="Q20" s="4"/>
      <c r="R20" s="4"/>
      <c r="S20" s="4"/>
      <c r="T20" s="4"/>
      <c r="U20" s="4"/>
    </row>
    <row r="21" spans="1:21" ht="21" customHeight="1" x14ac:dyDescent="0.45">
      <c r="A21" s="3"/>
      <c r="B21" s="15"/>
      <c r="C21" s="61" t="s">
        <v>4</v>
      </c>
      <c r="D21" s="61"/>
      <c r="E21" s="61"/>
      <c r="F21" s="8">
        <f t="shared" ref="F21:F25" si="1">G21+I21</f>
        <v>0</v>
      </c>
      <c r="G21" s="51"/>
      <c r="H21" s="52"/>
      <c r="I21" s="59"/>
      <c r="J21" s="60"/>
      <c r="K21" s="60"/>
    </row>
    <row r="22" spans="1:21" ht="21" customHeight="1" x14ac:dyDescent="0.45">
      <c r="A22" s="3">
        <v>0.05</v>
      </c>
      <c r="B22" s="16">
        <v>0.05</v>
      </c>
      <c r="C22" s="61" t="s">
        <v>5</v>
      </c>
      <c r="D22" s="61"/>
      <c r="E22" s="61"/>
      <c r="F22" s="8">
        <f t="shared" si="1"/>
        <v>8025000</v>
      </c>
      <c r="G22" s="51">
        <f>'ص.و. 4'!F21</f>
        <v>6180000</v>
      </c>
      <c r="H22" s="52"/>
      <c r="I22" s="59">
        <f>I16*B22</f>
        <v>1845000</v>
      </c>
      <c r="J22" s="60"/>
      <c r="K22" s="60"/>
    </row>
    <row r="23" spans="1:21" ht="21" customHeight="1" x14ac:dyDescent="0.45">
      <c r="A23" s="3"/>
      <c r="B23" s="15"/>
      <c r="C23" s="61" t="s">
        <v>2</v>
      </c>
      <c r="D23" s="61"/>
      <c r="E23" s="61"/>
      <c r="F23" s="8">
        <f t="shared" si="1"/>
        <v>0</v>
      </c>
      <c r="G23" s="51"/>
      <c r="H23" s="52"/>
      <c r="I23" s="59">
        <v>0</v>
      </c>
      <c r="J23" s="60"/>
      <c r="K23" s="60"/>
    </row>
    <row r="24" spans="1:21" ht="21" customHeight="1" thickBot="1" x14ac:dyDescent="0.5">
      <c r="A24" s="3"/>
      <c r="B24" s="19"/>
      <c r="C24" s="62" t="s">
        <v>15</v>
      </c>
      <c r="D24" s="62"/>
      <c r="E24" s="62"/>
      <c r="F24" s="8">
        <f t="shared" si="1"/>
        <v>0</v>
      </c>
      <c r="G24" s="106"/>
      <c r="H24" s="107"/>
      <c r="I24" s="55">
        <v>0</v>
      </c>
      <c r="J24" s="56"/>
      <c r="K24" s="56"/>
    </row>
    <row r="25" spans="1:21" ht="21" customHeight="1" thickBot="1" x14ac:dyDescent="0.5">
      <c r="B25" s="63" t="s">
        <v>34</v>
      </c>
      <c r="C25" s="64"/>
      <c r="D25" s="64"/>
      <c r="E25" s="64"/>
      <c r="F25" s="8">
        <f t="shared" si="1"/>
        <v>16050000</v>
      </c>
      <c r="G25" s="70">
        <f>SUM(G19:H24)</f>
        <v>12360000</v>
      </c>
      <c r="H25" s="71"/>
      <c r="I25" s="108">
        <f>SUM(I17:K24)</f>
        <v>3690000</v>
      </c>
      <c r="J25" s="109"/>
      <c r="K25" s="109"/>
    </row>
    <row r="26" spans="1:21" ht="21" customHeight="1" x14ac:dyDescent="0.45">
      <c r="B26" s="68" t="s">
        <v>6</v>
      </c>
      <c r="C26" s="69"/>
      <c r="D26" s="69"/>
      <c r="E26" s="69"/>
      <c r="F26" s="69"/>
      <c r="G26" s="69"/>
      <c r="H26" s="69"/>
      <c r="I26" s="57">
        <f>I16-I25</f>
        <v>33210000</v>
      </c>
      <c r="J26" s="58"/>
      <c r="K26" s="58"/>
    </row>
    <row r="27" spans="1:21" ht="21" customHeight="1" thickBot="1" x14ac:dyDescent="0.5">
      <c r="B27" s="27">
        <v>0.09</v>
      </c>
      <c r="C27" s="67" t="s">
        <v>7</v>
      </c>
      <c r="D27" s="67"/>
      <c r="E27" s="67"/>
      <c r="F27" s="67"/>
      <c r="G27" s="67"/>
      <c r="H27" s="67"/>
      <c r="I27" s="55">
        <f>I16*B27</f>
        <v>3321000</v>
      </c>
      <c r="J27" s="56"/>
      <c r="K27" s="56"/>
    </row>
    <row r="28" spans="1:21" ht="27" customHeight="1" thickTop="1" thickBot="1" x14ac:dyDescent="0.55000000000000004">
      <c r="B28" s="65" t="s">
        <v>8</v>
      </c>
      <c r="C28" s="66"/>
      <c r="D28" s="66"/>
      <c r="E28" s="66"/>
      <c r="F28" s="66"/>
      <c r="G28" s="66"/>
      <c r="H28" s="66"/>
      <c r="I28" s="53">
        <f>I26+I27</f>
        <v>36531000</v>
      </c>
      <c r="J28" s="54"/>
      <c r="K28" s="54"/>
    </row>
    <row r="29" spans="1:21" ht="20.25" customHeight="1" thickTop="1" x14ac:dyDescent="0.45">
      <c r="B29" s="91" t="s">
        <v>9</v>
      </c>
      <c r="C29" s="92"/>
      <c r="D29" s="92"/>
      <c r="E29" s="92"/>
      <c r="F29" s="92"/>
      <c r="G29" s="92"/>
      <c r="H29" s="92"/>
      <c r="I29" s="92"/>
      <c r="J29" s="92"/>
      <c r="K29" s="93"/>
    </row>
    <row r="30" spans="1:21" ht="20.25" customHeight="1" x14ac:dyDescent="0.45">
      <c r="B30" s="94"/>
      <c r="C30" s="95"/>
      <c r="D30" s="95"/>
      <c r="E30" s="95"/>
      <c r="F30" s="95"/>
      <c r="G30" s="95"/>
      <c r="H30" s="95"/>
      <c r="I30" s="95"/>
      <c r="J30" s="95"/>
      <c r="K30" s="96"/>
    </row>
    <row r="31" spans="1:21" s="30" customFormat="1" ht="16.5" customHeight="1" x14ac:dyDescent="0.45">
      <c r="B31" s="137" t="s">
        <v>53</v>
      </c>
      <c r="C31" s="138"/>
      <c r="D31" s="141" t="s">
        <v>54</v>
      </c>
      <c r="E31" s="138"/>
      <c r="F31" s="141" t="s">
        <v>55</v>
      </c>
      <c r="G31" s="138"/>
      <c r="H31" s="141" t="s">
        <v>56</v>
      </c>
      <c r="I31" s="143"/>
      <c r="J31" s="143"/>
      <c r="K31" s="144"/>
    </row>
    <row r="32" spans="1:21" s="30" customFormat="1" ht="16.5" customHeight="1" x14ac:dyDescent="0.45">
      <c r="B32" s="139"/>
      <c r="C32" s="140"/>
      <c r="D32" s="142"/>
      <c r="E32" s="140"/>
      <c r="F32" s="142"/>
      <c r="G32" s="140"/>
      <c r="H32" s="142"/>
      <c r="I32" s="145"/>
      <c r="J32" s="145"/>
      <c r="K32" s="146"/>
    </row>
    <row r="33" spans="2:11" s="30" customFormat="1" ht="16.5" customHeight="1" x14ac:dyDescent="0.45">
      <c r="B33" s="163" t="s">
        <v>57</v>
      </c>
      <c r="C33" s="156"/>
      <c r="D33" s="150"/>
      <c r="E33" s="151"/>
      <c r="F33" s="150"/>
      <c r="G33" s="151"/>
      <c r="H33" s="152"/>
      <c r="I33" s="153"/>
      <c r="J33" s="153"/>
      <c r="K33" s="154"/>
    </row>
    <row r="34" spans="2:11" s="30" customFormat="1" ht="16.5" customHeight="1" x14ac:dyDescent="0.45">
      <c r="B34" s="163"/>
      <c r="C34" s="156"/>
      <c r="D34" s="150"/>
      <c r="E34" s="151"/>
      <c r="F34" s="150"/>
      <c r="G34" s="151"/>
      <c r="H34" s="150"/>
      <c r="I34" s="153"/>
      <c r="J34" s="153"/>
      <c r="K34" s="154"/>
    </row>
    <row r="35" spans="2:11" s="30" customFormat="1" ht="16.5" customHeight="1" x14ac:dyDescent="0.45">
      <c r="B35" s="163" t="s">
        <v>60</v>
      </c>
      <c r="C35" s="156"/>
      <c r="D35" s="155" t="s">
        <v>29</v>
      </c>
      <c r="E35" s="156"/>
      <c r="F35" s="155" t="s">
        <v>29</v>
      </c>
      <c r="G35" s="156"/>
      <c r="H35" s="155" t="s">
        <v>29</v>
      </c>
      <c r="I35" s="159"/>
      <c r="J35" s="159"/>
      <c r="K35" s="160"/>
    </row>
    <row r="36" spans="2:11" s="30" customFormat="1" ht="16.5" customHeight="1" thickBot="1" x14ac:dyDescent="0.5">
      <c r="B36" s="164"/>
      <c r="C36" s="158"/>
      <c r="D36" s="157"/>
      <c r="E36" s="158"/>
      <c r="F36" s="157"/>
      <c r="G36" s="158"/>
      <c r="H36" s="157"/>
      <c r="I36" s="161"/>
      <c r="J36" s="161"/>
      <c r="K36" s="162"/>
    </row>
  </sheetData>
  <mergeCells count="69">
    <mergeCell ref="F35:G36"/>
    <mergeCell ref="H35:K36"/>
    <mergeCell ref="B33:C34"/>
    <mergeCell ref="D33:E34"/>
    <mergeCell ref="B35:C36"/>
    <mergeCell ref="D35:E36"/>
    <mergeCell ref="B28:H28"/>
    <mergeCell ref="I28:K28"/>
    <mergeCell ref="B29:K30"/>
    <mergeCell ref="F33:G34"/>
    <mergeCell ref="H33:K34"/>
    <mergeCell ref="C27:H27"/>
    <mergeCell ref="I27:K27"/>
    <mergeCell ref="C23:E23"/>
    <mergeCell ref="G23:H23"/>
    <mergeCell ref="I23:K23"/>
    <mergeCell ref="C24:E24"/>
    <mergeCell ref="G24:H24"/>
    <mergeCell ref="I24:K24"/>
    <mergeCell ref="B25:E25"/>
    <mergeCell ref="G25:H25"/>
    <mergeCell ref="I25:K25"/>
    <mergeCell ref="B26:H26"/>
    <mergeCell ref="I26:K26"/>
    <mergeCell ref="C21:E21"/>
    <mergeCell ref="G21:H21"/>
    <mergeCell ref="I21:K21"/>
    <mergeCell ref="C22:E22"/>
    <mergeCell ref="G22:H22"/>
    <mergeCell ref="I22:K22"/>
    <mergeCell ref="B17:K18"/>
    <mergeCell ref="C19:E19"/>
    <mergeCell ref="G19:H19"/>
    <mergeCell ref="I19:K19"/>
    <mergeCell ref="C20:E20"/>
    <mergeCell ref="G20:H20"/>
    <mergeCell ref="I20:K20"/>
    <mergeCell ref="B15:E15"/>
    <mergeCell ref="G15:H15"/>
    <mergeCell ref="I15:K15"/>
    <mergeCell ref="B16:E16"/>
    <mergeCell ref="G16:H16"/>
    <mergeCell ref="I16:K16"/>
    <mergeCell ref="I10:K10"/>
    <mergeCell ref="D11:G11"/>
    <mergeCell ref="I11:J11"/>
    <mergeCell ref="B12:G12"/>
    <mergeCell ref="B14:C14"/>
    <mergeCell ref="H2:I2"/>
    <mergeCell ref="J2:K2"/>
    <mergeCell ref="G3:I3"/>
    <mergeCell ref="J3:K3"/>
    <mergeCell ref="B4:K4"/>
    <mergeCell ref="B7:K7"/>
    <mergeCell ref="F8:K8"/>
    <mergeCell ref="I12:J12"/>
    <mergeCell ref="B31:C32"/>
    <mergeCell ref="D31:E32"/>
    <mergeCell ref="F31:G32"/>
    <mergeCell ref="H31:K32"/>
    <mergeCell ref="B10:C10"/>
    <mergeCell ref="B11:C11"/>
    <mergeCell ref="B13:F13"/>
    <mergeCell ref="B8:C8"/>
    <mergeCell ref="D8:E8"/>
    <mergeCell ref="B9:C9"/>
    <mergeCell ref="D9:F9"/>
    <mergeCell ref="H9:K9"/>
    <mergeCell ref="D10:E10"/>
  </mergeCells>
  <pageMargins left="0.7" right="0.7" top="0.75" bottom="0.75" header="0.3" footer="0.3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C445-4F79-4EE0-BDB8-798755E20A57}">
  <dimension ref="A2:J36"/>
  <sheetViews>
    <sheetView rightToLeft="1" workbookViewId="0">
      <selection activeCell="F23" sqref="F23:G23"/>
    </sheetView>
  </sheetViews>
  <sheetFormatPr defaultRowHeight="15" x14ac:dyDescent="0.25"/>
  <cols>
    <col min="5" max="5" width="13" customWidth="1"/>
    <col min="9" max="9" width="7.28515625" customWidth="1"/>
  </cols>
  <sheetData>
    <row r="2" spans="1:10" ht="18" x14ac:dyDescent="0.45">
      <c r="A2" s="1"/>
      <c r="B2" s="1"/>
      <c r="C2" s="1"/>
      <c r="D2" s="1"/>
      <c r="E2" s="1"/>
      <c r="F2" s="1"/>
      <c r="G2" s="72" t="s">
        <v>13</v>
      </c>
      <c r="H2" s="72"/>
      <c r="I2" s="78">
        <v>5535751</v>
      </c>
      <c r="J2" s="78"/>
    </row>
    <row r="3" spans="1:10" ht="18" x14ac:dyDescent="0.45">
      <c r="A3" s="1"/>
      <c r="B3" s="1"/>
      <c r="C3" s="1"/>
      <c r="D3" s="1"/>
      <c r="E3" s="1"/>
      <c r="F3" s="78" t="s">
        <v>58</v>
      </c>
      <c r="G3" s="78"/>
      <c r="H3" s="78"/>
      <c r="I3" s="78" t="s">
        <v>61</v>
      </c>
      <c r="J3" s="78"/>
    </row>
    <row r="4" spans="1:10" ht="30" x14ac:dyDescent="0.7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x14ac:dyDescent="0.4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1" x14ac:dyDescent="0.55000000000000004">
      <c r="A8" s="134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35"/>
    </row>
    <row r="9" spans="1:10" ht="21" x14ac:dyDescent="0.55000000000000004">
      <c r="A9" s="134" t="s">
        <v>20</v>
      </c>
      <c r="B9" s="134"/>
      <c r="C9" s="147" t="s">
        <v>42</v>
      </c>
      <c r="D9" s="147"/>
      <c r="E9" s="147"/>
      <c r="F9" s="32" t="s">
        <v>19</v>
      </c>
      <c r="G9" s="148" t="s">
        <v>52</v>
      </c>
      <c r="H9" s="149"/>
      <c r="I9" s="149"/>
      <c r="J9" s="149"/>
    </row>
    <row r="10" spans="1:10" ht="19.5" x14ac:dyDescent="0.5">
      <c r="A10" s="134" t="s">
        <v>16</v>
      </c>
      <c r="B10" s="134"/>
      <c r="C10" s="147" t="s">
        <v>43</v>
      </c>
      <c r="D10" s="147"/>
      <c r="E10" s="33" t="s">
        <v>26</v>
      </c>
      <c r="F10" s="31" t="s">
        <v>40</v>
      </c>
      <c r="G10" s="9" t="s">
        <v>11</v>
      </c>
      <c r="H10" s="147" t="s">
        <v>50</v>
      </c>
      <c r="I10" s="147"/>
      <c r="J10" s="147"/>
    </row>
    <row r="11" spans="1:10" ht="21.75" x14ac:dyDescent="0.55000000000000004">
      <c r="A11" s="12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12" t="s">
        <v>18</v>
      </c>
    </row>
    <row r="12" spans="1:10" ht="21.75" x14ac:dyDescent="0.55000000000000004">
      <c r="A12" s="123" t="s">
        <v>23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12" t="s">
        <v>18</v>
      </c>
    </row>
    <row r="13" spans="1:10" ht="18" x14ac:dyDescent="0.45">
      <c r="A13" s="75" t="s">
        <v>37</v>
      </c>
      <c r="B13" s="76"/>
      <c r="C13" s="76"/>
      <c r="D13" s="76"/>
      <c r="E13" s="76"/>
      <c r="F13" s="6"/>
      <c r="G13" s="6"/>
      <c r="H13" s="6"/>
      <c r="I13" s="6"/>
      <c r="J13" s="14"/>
    </row>
    <row r="14" spans="1:10" ht="18" x14ac:dyDescent="0.45">
      <c r="A14" s="124"/>
      <c r="B14" s="125"/>
      <c r="C14" s="17"/>
      <c r="D14" s="17"/>
      <c r="E14" s="17"/>
      <c r="F14" s="17"/>
      <c r="G14" s="17"/>
      <c r="H14" s="17"/>
      <c r="I14" s="17"/>
      <c r="J14" s="18"/>
    </row>
    <row r="15" spans="1:10" ht="18.75" thickBot="1" x14ac:dyDescent="0.3">
      <c r="A15" s="114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21"/>
    </row>
    <row r="16" spans="1:10" ht="22.5" thickBot="1" x14ac:dyDescent="0.3">
      <c r="A16" s="127" t="s">
        <v>22</v>
      </c>
      <c r="B16" s="128"/>
      <c r="C16" s="128"/>
      <c r="D16" s="129"/>
      <c r="E16" s="21">
        <f>F16+H16</f>
        <v>164100000</v>
      </c>
      <c r="F16" s="118">
        <v>127200000</v>
      </c>
      <c r="G16" s="119"/>
      <c r="H16" s="108">
        <v>36900000</v>
      </c>
      <c r="I16" s="126"/>
      <c r="J16" s="126"/>
    </row>
    <row r="17" spans="1:10" x14ac:dyDescent="0.25">
      <c r="A17" s="97" t="s">
        <v>33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ht="18.75" x14ac:dyDescent="0.25">
      <c r="A19" s="15"/>
      <c r="B19" s="61" t="s">
        <v>25</v>
      </c>
      <c r="C19" s="61"/>
      <c r="D19" s="61"/>
      <c r="E19" s="8">
        <f t="shared" ref="E19" si="0">H19</f>
        <v>0</v>
      </c>
      <c r="F19" s="51"/>
      <c r="G19" s="52"/>
      <c r="H19" s="59"/>
      <c r="I19" s="60"/>
      <c r="J19" s="60"/>
    </row>
    <row r="20" spans="1:10" ht="18.75" x14ac:dyDescent="0.25">
      <c r="A20" s="16">
        <v>0.05</v>
      </c>
      <c r="B20" s="61" t="s">
        <v>3</v>
      </c>
      <c r="C20" s="61"/>
      <c r="D20" s="61"/>
      <c r="E20" s="8">
        <f>F20+H20</f>
        <v>9870000</v>
      </c>
      <c r="F20" s="51">
        <f>'ص و 5'!F20</f>
        <v>8025000</v>
      </c>
      <c r="G20" s="52"/>
      <c r="H20" s="59">
        <f>H16*A20</f>
        <v>1845000</v>
      </c>
      <c r="I20" s="60"/>
      <c r="J20" s="60"/>
    </row>
    <row r="21" spans="1:10" ht="18.75" x14ac:dyDescent="0.25">
      <c r="A21" s="15"/>
      <c r="B21" s="61" t="s">
        <v>4</v>
      </c>
      <c r="C21" s="61"/>
      <c r="D21" s="61"/>
      <c r="E21" s="8">
        <f t="shared" ref="E21:E25" si="1">F21+H21</f>
        <v>0</v>
      </c>
      <c r="F21" s="51"/>
      <c r="G21" s="52"/>
      <c r="H21" s="59"/>
      <c r="I21" s="60"/>
      <c r="J21" s="60"/>
    </row>
    <row r="22" spans="1:10" ht="18.75" x14ac:dyDescent="0.25">
      <c r="A22" s="16">
        <v>0.05</v>
      </c>
      <c r="B22" s="61" t="s">
        <v>5</v>
      </c>
      <c r="C22" s="61"/>
      <c r="D22" s="61"/>
      <c r="E22" s="8">
        <f t="shared" si="1"/>
        <v>9870000</v>
      </c>
      <c r="F22" s="51">
        <f>'ص و 5'!F22</f>
        <v>8025000</v>
      </c>
      <c r="G22" s="52"/>
      <c r="H22" s="59">
        <f>H16*A22</f>
        <v>1845000</v>
      </c>
      <c r="I22" s="60"/>
      <c r="J22" s="60"/>
    </row>
    <row r="23" spans="1:10" ht="18.75" x14ac:dyDescent="0.25">
      <c r="A23" s="15"/>
      <c r="B23" s="61" t="s">
        <v>2</v>
      </c>
      <c r="C23" s="61"/>
      <c r="D23" s="61"/>
      <c r="E23" s="8">
        <f t="shared" si="1"/>
        <v>0</v>
      </c>
      <c r="F23" s="51"/>
      <c r="G23" s="52"/>
      <c r="H23" s="59">
        <v>0</v>
      </c>
      <c r="I23" s="60"/>
      <c r="J23" s="60"/>
    </row>
    <row r="24" spans="1:10" ht="19.5" thickBot="1" x14ac:dyDescent="0.3">
      <c r="A24" s="19"/>
      <c r="B24" s="62" t="s">
        <v>15</v>
      </c>
      <c r="C24" s="62"/>
      <c r="D24" s="62"/>
      <c r="E24" s="8">
        <f t="shared" si="1"/>
        <v>0</v>
      </c>
      <c r="F24" s="106"/>
      <c r="G24" s="107"/>
      <c r="H24" s="55">
        <v>0</v>
      </c>
      <c r="I24" s="56"/>
      <c r="J24" s="56"/>
    </row>
    <row r="25" spans="1:10" ht="22.5" thickBot="1" x14ac:dyDescent="0.3">
      <c r="A25" s="63" t="s">
        <v>34</v>
      </c>
      <c r="B25" s="64"/>
      <c r="C25" s="64"/>
      <c r="D25" s="64"/>
      <c r="E25" s="8">
        <f t="shared" si="1"/>
        <v>19740000</v>
      </c>
      <c r="F25" s="70">
        <f>SUM(F19:G24)</f>
        <v>16050000</v>
      </c>
      <c r="G25" s="71"/>
      <c r="H25" s="108">
        <f>SUM(H17:J24)</f>
        <v>3690000</v>
      </c>
      <c r="I25" s="109"/>
      <c r="J25" s="109"/>
    </row>
    <row r="26" spans="1:10" ht="18.75" x14ac:dyDescent="0.45">
      <c r="A26" s="68" t="s">
        <v>6</v>
      </c>
      <c r="B26" s="69"/>
      <c r="C26" s="69"/>
      <c r="D26" s="69"/>
      <c r="E26" s="69"/>
      <c r="F26" s="69"/>
      <c r="G26" s="69"/>
      <c r="H26" s="57">
        <f>H16-H25</f>
        <v>33210000</v>
      </c>
      <c r="I26" s="58"/>
      <c r="J26" s="58"/>
    </row>
    <row r="27" spans="1:10" ht="19.5" thickBot="1" x14ac:dyDescent="0.5">
      <c r="A27" s="27">
        <v>0.09</v>
      </c>
      <c r="B27" s="67" t="s">
        <v>7</v>
      </c>
      <c r="C27" s="67"/>
      <c r="D27" s="67"/>
      <c r="E27" s="67"/>
      <c r="F27" s="67"/>
      <c r="G27" s="67"/>
      <c r="H27" s="55">
        <f>H16*A27</f>
        <v>3321000</v>
      </c>
      <c r="I27" s="56"/>
      <c r="J27" s="56"/>
    </row>
    <row r="28" spans="1:10" ht="27" thickTop="1" thickBot="1" x14ac:dyDescent="0.55000000000000004">
      <c r="A28" s="65" t="s">
        <v>8</v>
      </c>
      <c r="B28" s="66"/>
      <c r="C28" s="66"/>
      <c r="D28" s="66"/>
      <c r="E28" s="66"/>
      <c r="F28" s="66"/>
      <c r="G28" s="66"/>
      <c r="H28" s="53">
        <f>H26+H27</f>
        <v>36531000</v>
      </c>
      <c r="I28" s="54"/>
      <c r="J28" s="54"/>
    </row>
    <row r="29" spans="1:10" ht="15.75" thickTop="1" x14ac:dyDescent="0.25">
      <c r="A29" s="91" t="s">
        <v>9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6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 t="s">
        <v>62</v>
      </c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60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69">
    <mergeCell ref="A7:J7"/>
    <mergeCell ref="G2:H2"/>
    <mergeCell ref="I2:J2"/>
    <mergeCell ref="F3:H3"/>
    <mergeCell ref="I3:J3"/>
    <mergeCell ref="A4:J4"/>
    <mergeCell ref="A8:B8"/>
    <mergeCell ref="C8:D8"/>
    <mergeCell ref="E8:J8"/>
    <mergeCell ref="A9:B9"/>
    <mergeCell ref="C9:E9"/>
    <mergeCell ref="G9:J9"/>
    <mergeCell ref="A10:B10"/>
    <mergeCell ref="C10:D10"/>
    <mergeCell ref="H10:J10"/>
    <mergeCell ref="A11:B11"/>
    <mergeCell ref="C11:F11"/>
    <mergeCell ref="H11:I11"/>
    <mergeCell ref="A12:F12"/>
    <mergeCell ref="H12:I12"/>
    <mergeCell ref="A13:E13"/>
    <mergeCell ref="A14:B14"/>
    <mergeCell ref="A15:D15"/>
    <mergeCell ref="F15:G15"/>
    <mergeCell ref="H15:J15"/>
    <mergeCell ref="A16:D16"/>
    <mergeCell ref="F16:G16"/>
    <mergeCell ref="H16:J16"/>
    <mergeCell ref="A17:J18"/>
    <mergeCell ref="B19:D19"/>
    <mergeCell ref="F19:G19"/>
    <mergeCell ref="H19:J19"/>
    <mergeCell ref="B20:D20"/>
    <mergeCell ref="F20:G20"/>
    <mergeCell ref="H20:J20"/>
    <mergeCell ref="B21:D21"/>
    <mergeCell ref="F21:G21"/>
    <mergeCell ref="H21:J21"/>
    <mergeCell ref="B22:D22"/>
    <mergeCell ref="F22:G22"/>
    <mergeCell ref="H22:J22"/>
    <mergeCell ref="B23:D23"/>
    <mergeCell ref="F23:G23"/>
    <mergeCell ref="H23:J23"/>
    <mergeCell ref="B24:D24"/>
    <mergeCell ref="F24:G24"/>
    <mergeCell ref="H24:J24"/>
    <mergeCell ref="A25:D25"/>
    <mergeCell ref="F25:G25"/>
    <mergeCell ref="H25:J25"/>
    <mergeCell ref="A26:G26"/>
    <mergeCell ref="H26:J26"/>
    <mergeCell ref="B27:G27"/>
    <mergeCell ref="H27:J27"/>
    <mergeCell ref="A28:G28"/>
    <mergeCell ref="H28:J28"/>
    <mergeCell ref="A35:B36"/>
    <mergeCell ref="C35:D36"/>
    <mergeCell ref="E35:F36"/>
    <mergeCell ref="G35:J36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</mergeCells>
  <pageMargins left="0.25" right="0.25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DA13-C834-4E4F-B3F6-D04754C872DA}">
  <dimension ref="A2:J36"/>
  <sheetViews>
    <sheetView rightToLeft="1" view="pageBreakPreview" topLeftCell="A5" zoomScaleNormal="100" zoomScaleSheetLayoutView="100" workbookViewId="0">
      <selection activeCell="O23" sqref="O23"/>
    </sheetView>
  </sheetViews>
  <sheetFormatPr defaultRowHeight="15" x14ac:dyDescent="0.25"/>
  <cols>
    <col min="5" max="5" width="19.5703125" bestFit="1" customWidth="1"/>
    <col min="9" max="9" width="7.28515625" customWidth="1"/>
  </cols>
  <sheetData>
    <row r="2" spans="1:10" ht="18" x14ac:dyDescent="0.45">
      <c r="A2" s="1"/>
      <c r="B2" s="1"/>
      <c r="C2" s="1"/>
      <c r="D2" s="1"/>
      <c r="E2" s="1"/>
      <c r="F2" s="1"/>
      <c r="G2" s="72" t="s">
        <v>13</v>
      </c>
      <c r="H2" s="72"/>
      <c r="I2" s="78">
        <v>5582378</v>
      </c>
      <c r="J2" s="78"/>
    </row>
    <row r="3" spans="1:10" ht="18" x14ac:dyDescent="0.45">
      <c r="A3" s="1"/>
      <c r="B3" s="1"/>
      <c r="C3" s="1"/>
      <c r="D3" s="1"/>
      <c r="E3" s="1"/>
      <c r="F3" s="78" t="s">
        <v>58</v>
      </c>
      <c r="G3" s="78"/>
      <c r="H3" s="78"/>
      <c r="I3" s="78" t="s">
        <v>63</v>
      </c>
      <c r="J3" s="78"/>
    </row>
    <row r="4" spans="1:10" ht="30" x14ac:dyDescent="0.7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x14ac:dyDescent="0.4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1" x14ac:dyDescent="0.55000000000000004">
      <c r="A8" s="134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35"/>
    </row>
    <row r="9" spans="1:10" ht="21" x14ac:dyDescent="0.55000000000000004">
      <c r="A9" s="134" t="s">
        <v>20</v>
      </c>
      <c r="B9" s="134"/>
      <c r="C9" s="147" t="s">
        <v>42</v>
      </c>
      <c r="D9" s="147"/>
      <c r="E9" s="147"/>
      <c r="F9" s="32" t="s">
        <v>19</v>
      </c>
      <c r="G9" s="148" t="s">
        <v>52</v>
      </c>
      <c r="H9" s="149"/>
      <c r="I9" s="149"/>
      <c r="J9" s="149"/>
    </row>
    <row r="10" spans="1:10" ht="19.5" x14ac:dyDescent="0.5">
      <c r="A10" s="134" t="s">
        <v>16</v>
      </c>
      <c r="B10" s="134"/>
      <c r="C10" s="147" t="s">
        <v>43</v>
      </c>
      <c r="D10" s="147"/>
      <c r="E10" s="33" t="s">
        <v>26</v>
      </c>
      <c r="F10" s="31" t="s">
        <v>40</v>
      </c>
      <c r="G10" s="9" t="s">
        <v>11</v>
      </c>
      <c r="H10" s="147" t="s">
        <v>50</v>
      </c>
      <c r="I10" s="147"/>
      <c r="J10" s="147"/>
    </row>
    <row r="11" spans="1:10" ht="21.75" x14ac:dyDescent="0.55000000000000004">
      <c r="A11" s="12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12" t="s">
        <v>18</v>
      </c>
    </row>
    <row r="12" spans="1:10" ht="21.75" x14ac:dyDescent="0.55000000000000004">
      <c r="A12" s="123" t="s">
        <v>65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12" t="s">
        <v>18</v>
      </c>
    </row>
    <row r="13" spans="1:10" ht="18" x14ac:dyDescent="0.45">
      <c r="A13" s="75" t="s">
        <v>37</v>
      </c>
      <c r="B13" s="76"/>
      <c r="C13" s="76"/>
      <c r="D13" s="76"/>
      <c r="E13" s="76"/>
      <c r="F13" s="6"/>
      <c r="G13" s="6"/>
      <c r="H13" s="6"/>
      <c r="I13" s="6"/>
      <c r="J13" s="14"/>
    </row>
    <row r="14" spans="1:10" ht="18" x14ac:dyDescent="0.45">
      <c r="A14" s="124"/>
      <c r="B14" s="125"/>
      <c r="C14" s="17"/>
      <c r="D14" s="17"/>
      <c r="E14" s="17"/>
      <c r="F14" s="17"/>
      <c r="G14" s="17"/>
      <c r="H14" s="17"/>
      <c r="I14" s="17"/>
      <c r="J14" s="18"/>
    </row>
    <row r="15" spans="1:10" ht="18.75" thickBot="1" x14ac:dyDescent="0.3">
      <c r="A15" s="114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21"/>
    </row>
    <row r="16" spans="1:10" ht="22.5" thickBot="1" x14ac:dyDescent="0.3">
      <c r="A16" s="127" t="s">
        <v>22</v>
      </c>
      <c r="B16" s="128"/>
      <c r="C16" s="128"/>
      <c r="D16" s="129"/>
      <c r="E16" s="21">
        <f>F16+H16</f>
        <v>201000000</v>
      </c>
      <c r="F16" s="118">
        <f>'ص و 6'!E16</f>
        <v>164100000</v>
      </c>
      <c r="G16" s="119"/>
      <c r="H16" s="108">
        <v>36900000</v>
      </c>
      <c r="I16" s="126"/>
      <c r="J16" s="126"/>
    </row>
    <row r="17" spans="1:10" x14ac:dyDescent="0.25">
      <c r="A17" s="97" t="s">
        <v>33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ht="18.75" x14ac:dyDescent="0.25">
      <c r="A19" s="15"/>
      <c r="B19" s="61" t="s">
        <v>25</v>
      </c>
      <c r="C19" s="61"/>
      <c r="D19" s="61"/>
      <c r="E19" s="8">
        <f t="shared" ref="E19" si="0">H19</f>
        <v>0</v>
      </c>
      <c r="F19" s="51"/>
      <c r="G19" s="52"/>
      <c r="H19" s="59"/>
      <c r="I19" s="60"/>
      <c r="J19" s="60"/>
    </row>
    <row r="20" spans="1:10" ht="18.75" x14ac:dyDescent="0.25">
      <c r="A20" s="16">
        <v>0.05</v>
      </c>
      <c r="B20" s="61" t="s">
        <v>3</v>
      </c>
      <c r="C20" s="61"/>
      <c r="D20" s="61"/>
      <c r="E20" s="8">
        <f>F20+H20</f>
        <v>11715000</v>
      </c>
      <c r="F20" s="51">
        <f>'ص و 6'!E20</f>
        <v>9870000</v>
      </c>
      <c r="G20" s="52"/>
      <c r="H20" s="59">
        <f>H16*A20</f>
        <v>1845000</v>
      </c>
      <c r="I20" s="60"/>
      <c r="J20" s="60"/>
    </row>
    <row r="21" spans="1:10" ht="18.75" x14ac:dyDescent="0.25">
      <c r="A21" s="15"/>
      <c r="B21" s="61" t="s">
        <v>4</v>
      </c>
      <c r="C21" s="61"/>
      <c r="D21" s="61"/>
      <c r="E21" s="8">
        <f t="shared" ref="E21:E25" si="1">F21+H21</f>
        <v>0</v>
      </c>
      <c r="F21" s="51"/>
      <c r="G21" s="52"/>
      <c r="H21" s="59"/>
      <c r="I21" s="60"/>
      <c r="J21" s="60"/>
    </row>
    <row r="22" spans="1:10" ht="18.75" x14ac:dyDescent="0.25">
      <c r="A22" s="16">
        <v>0.05</v>
      </c>
      <c r="B22" s="61" t="s">
        <v>5</v>
      </c>
      <c r="C22" s="61"/>
      <c r="D22" s="61"/>
      <c r="E22" s="8">
        <f t="shared" si="1"/>
        <v>11715000</v>
      </c>
      <c r="F22" s="51">
        <f>'ص و 6'!E22</f>
        <v>9870000</v>
      </c>
      <c r="G22" s="52"/>
      <c r="H22" s="59">
        <f>H16*A22</f>
        <v>1845000</v>
      </c>
      <c r="I22" s="60"/>
      <c r="J22" s="60"/>
    </row>
    <row r="23" spans="1:10" ht="18.75" x14ac:dyDescent="0.25">
      <c r="A23" s="15"/>
      <c r="B23" s="61" t="s">
        <v>2</v>
      </c>
      <c r="C23" s="61"/>
      <c r="D23" s="61"/>
      <c r="E23" s="8">
        <f t="shared" si="1"/>
        <v>0</v>
      </c>
      <c r="F23" s="51"/>
      <c r="G23" s="52"/>
      <c r="H23" s="59">
        <v>0</v>
      </c>
      <c r="I23" s="60"/>
      <c r="J23" s="60"/>
    </row>
    <row r="24" spans="1:10" ht="19.5" thickBot="1" x14ac:dyDescent="0.3">
      <c r="A24" s="19"/>
      <c r="B24" s="62" t="s">
        <v>15</v>
      </c>
      <c r="C24" s="62"/>
      <c r="D24" s="62"/>
      <c r="E24" s="8">
        <f t="shared" si="1"/>
        <v>0</v>
      </c>
      <c r="F24" s="106"/>
      <c r="G24" s="107"/>
      <c r="H24" s="55">
        <v>0</v>
      </c>
      <c r="I24" s="56"/>
      <c r="J24" s="56"/>
    </row>
    <row r="25" spans="1:10" ht="22.5" thickBot="1" x14ac:dyDescent="0.3">
      <c r="A25" s="63" t="s">
        <v>34</v>
      </c>
      <c r="B25" s="64"/>
      <c r="C25" s="64"/>
      <c r="D25" s="64"/>
      <c r="E25" s="8">
        <f t="shared" si="1"/>
        <v>23430000</v>
      </c>
      <c r="F25" s="71">
        <f>SUM(F19:G24)</f>
        <v>19740000</v>
      </c>
      <c r="G25" s="165"/>
      <c r="H25" s="108">
        <f>SUM(H17:J24)</f>
        <v>3690000</v>
      </c>
      <c r="I25" s="109"/>
      <c r="J25" s="109"/>
    </row>
    <row r="26" spans="1:10" ht="18.75" x14ac:dyDescent="0.45">
      <c r="A26" s="68" t="s">
        <v>6</v>
      </c>
      <c r="B26" s="69"/>
      <c r="C26" s="69"/>
      <c r="D26" s="69"/>
      <c r="E26" s="69"/>
      <c r="F26" s="69"/>
      <c r="G26" s="69"/>
      <c r="H26" s="57">
        <f>H16-H25</f>
        <v>33210000</v>
      </c>
      <c r="I26" s="58"/>
      <c r="J26" s="58"/>
    </row>
    <row r="27" spans="1:10" ht="19.5" thickBot="1" x14ac:dyDescent="0.5">
      <c r="A27" s="27">
        <v>0.09</v>
      </c>
      <c r="B27" s="67" t="s">
        <v>7</v>
      </c>
      <c r="C27" s="67"/>
      <c r="D27" s="67"/>
      <c r="E27" s="67"/>
      <c r="F27" s="67"/>
      <c r="G27" s="67"/>
      <c r="H27" s="55">
        <f>H16*A27</f>
        <v>3321000</v>
      </c>
      <c r="I27" s="56"/>
      <c r="J27" s="56"/>
    </row>
    <row r="28" spans="1:10" ht="27" thickTop="1" thickBot="1" x14ac:dyDescent="0.55000000000000004">
      <c r="A28" s="65" t="s">
        <v>8</v>
      </c>
      <c r="B28" s="66"/>
      <c r="C28" s="66"/>
      <c r="D28" s="66"/>
      <c r="E28" s="66"/>
      <c r="F28" s="66"/>
      <c r="G28" s="66"/>
      <c r="H28" s="53">
        <f>H26+H27</f>
        <v>36531000</v>
      </c>
      <c r="I28" s="54"/>
      <c r="J28" s="54"/>
    </row>
    <row r="29" spans="1:10" ht="15.75" thickTop="1" x14ac:dyDescent="0.25">
      <c r="A29" s="91" t="s">
        <v>9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6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/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64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69">
    <mergeCell ref="A7:J7"/>
    <mergeCell ref="G2:H2"/>
    <mergeCell ref="I2:J2"/>
    <mergeCell ref="F3:H3"/>
    <mergeCell ref="I3:J3"/>
    <mergeCell ref="A4:J4"/>
    <mergeCell ref="A8:B8"/>
    <mergeCell ref="C8:D8"/>
    <mergeCell ref="E8:J8"/>
    <mergeCell ref="A9:B9"/>
    <mergeCell ref="C9:E9"/>
    <mergeCell ref="G9:J9"/>
    <mergeCell ref="A10:B10"/>
    <mergeCell ref="C10:D10"/>
    <mergeCell ref="H10:J10"/>
    <mergeCell ref="A11:B11"/>
    <mergeCell ref="C11:F11"/>
    <mergeCell ref="H11:I11"/>
    <mergeCell ref="A12:F12"/>
    <mergeCell ref="H12:I12"/>
    <mergeCell ref="A13:E13"/>
    <mergeCell ref="A14:B14"/>
    <mergeCell ref="A15:D15"/>
    <mergeCell ref="F15:G15"/>
    <mergeCell ref="H15:J15"/>
    <mergeCell ref="A16:D16"/>
    <mergeCell ref="F16:G16"/>
    <mergeCell ref="H16:J16"/>
    <mergeCell ref="A17:J18"/>
    <mergeCell ref="B19:D19"/>
    <mergeCell ref="F19:G19"/>
    <mergeCell ref="H19:J19"/>
    <mergeCell ref="B20:D20"/>
    <mergeCell ref="F20:G20"/>
    <mergeCell ref="H20:J20"/>
    <mergeCell ref="B21:D21"/>
    <mergeCell ref="F21:G21"/>
    <mergeCell ref="H21:J21"/>
    <mergeCell ref="B22:D22"/>
    <mergeCell ref="F22:G22"/>
    <mergeCell ref="H22:J22"/>
    <mergeCell ref="B23:D23"/>
    <mergeCell ref="F23:G23"/>
    <mergeCell ref="H23:J23"/>
    <mergeCell ref="B24:D24"/>
    <mergeCell ref="F24:G24"/>
    <mergeCell ref="H24:J24"/>
    <mergeCell ref="A25:D25"/>
    <mergeCell ref="F25:G25"/>
    <mergeCell ref="H25:J25"/>
    <mergeCell ref="A26:G26"/>
    <mergeCell ref="H26:J26"/>
    <mergeCell ref="B27:G27"/>
    <mergeCell ref="H27:J27"/>
    <mergeCell ref="A28:G28"/>
    <mergeCell ref="H28:J28"/>
    <mergeCell ref="A35:B36"/>
    <mergeCell ref="C35:D36"/>
    <mergeCell ref="E35:F36"/>
    <mergeCell ref="G35:J36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</mergeCells>
  <pageMargins left="0.7" right="0.7" top="0.75" bottom="0.75" header="0.3" footer="0.3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E4D2-EA09-4164-8F4C-253F66E92868}">
  <dimension ref="A2:J36"/>
  <sheetViews>
    <sheetView rightToLeft="1" topLeftCell="A7" zoomScaleNormal="100" workbookViewId="0">
      <selection activeCell="K36" sqref="K36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2" spans="1:10" ht="18" x14ac:dyDescent="0.45">
      <c r="A2" s="1"/>
      <c r="B2" s="1"/>
      <c r="C2" s="1"/>
      <c r="D2" s="1"/>
      <c r="E2" s="1"/>
      <c r="F2" s="1"/>
      <c r="G2" s="72" t="s">
        <v>13</v>
      </c>
      <c r="H2" s="72"/>
      <c r="I2" s="78">
        <v>5624679</v>
      </c>
      <c r="J2" s="78"/>
    </row>
    <row r="3" spans="1:10" ht="18" x14ac:dyDescent="0.45">
      <c r="A3" s="1"/>
      <c r="B3" s="1"/>
      <c r="C3" s="1"/>
      <c r="D3" s="1"/>
      <c r="E3" s="1"/>
      <c r="F3" s="78" t="s">
        <v>58</v>
      </c>
      <c r="G3" s="78"/>
      <c r="H3" s="78"/>
      <c r="I3" s="78" t="s">
        <v>66</v>
      </c>
      <c r="J3" s="78"/>
    </row>
    <row r="4" spans="1:10" ht="30" x14ac:dyDescent="0.7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3.25" customHeight="1" x14ac:dyDescent="0.4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3.25" customHeight="1" x14ac:dyDescent="0.55000000000000004">
      <c r="A8" s="134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35"/>
    </row>
    <row r="9" spans="1:10" ht="23.25" customHeight="1" x14ac:dyDescent="0.55000000000000004">
      <c r="A9" s="134" t="s">
        <v>20</v>
      </c>
      <c r="B9" s="134"/>
      <c r="C9" s="147" t="s">
        <v>67</v>
      </c>
      <c r="D9" s="147"/>
      <c r="E9" s="147"/>
      <c r="F9" s="32" t="s">
        <v>19</v>
      </c>
      <c r="G9" s="148" t="s">
        <v>52</v>
      </c>
      <c r="H9" s="149"/>
      <c r="I9" s="149"/>
      <c r="J9" s="149"/>
    </row>
    <row r="10" spans="1:10" ht="23.25" customHeight="1" x14ac:dyDescent="0.5">
      <c r="A10" s="134" t="s">
        <v>16</v>
      </c>
      <c r="B10" s="134"/>
      <c r="C10" s="147" t="s">
        <v>43</v>
      </c>
      <c r="D10" s="147"/>
      <c r="E10" s="33" t="s">
        <v>26</v>
      </c>
      <c r="F10" s="31" t="s">
        <v>40</v>
      </c>
      <c r="G10" s="9" t="s">
        <v>11</v>
      </c>
      <c r="H10" s="147" t="s">
        <v>50</v>
      </c>
      <c r="I10" s="147"/>
      <c r="J10" s="147"/>
    </row>
    <row r="11" spans="1:10" ht="21.75" x14ac:dyDescent="0.55000000000000004">
      <c r="A11" s="12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12" t="s">
        <v>18</v>
      </c>
    </row>
    <row r="12" spans="1:10" ht="21.75" x14ac:dyDescent="0.55000000000000004">
      <c r="A12" s="123" t="s">
        <v>68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12" t="s">
        <v>18</v>
      </c>
    </row>
    <row r="13" spans="1:10" ht="18" x14ac:dyDescent="0.45">
      <c r="A13" s="75" t="s">
        <v>37</v>
      </c>
      <c r="B13" s="76"/>
      <c r="C13" s="76"/>
      <c r="D13" s="76"/>
      <c r="E13" s="76"/>
      <c r="F13" s="6"/>
      <c r="G13" s="6"/>
      <c r="H13" s="6"/>
      <c r="I13" s="6"/>
      <c r="J13" s="14"/>
    </row>
    <row r="14" spans="1:10" ht="18" x14ac:dyDescent="0.45">
      <c r="A14" s="124"/>
      <c r="B14" s="125"/>
      <c r="C14" s="17"/>
      <c r="D14" s="17"/>
      <c r="E14" s="17"/>
      <c r="F14" s="17"/>
      <c r="G14" s="17"/>
      <c r="H14" s="17"/>
      <c r="I14" s="17"/>
      <c r="J14" s="18"/>
    </row>
    <row r="15" spans="1:10" ht="18.75" thickBot="1" x14ac:dyDescent="0.3">
      <c r="A15" s="114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21"/>
    </row>
    <row r="16" spans="1:10" ht="22.5" thickBot="1" x14ac:dyDescent="0.3">
      <c r="A16" s="127" t="s">
        <v>22</v>
      </c>
      <c r="B16" s="128"/>
      <c r="C16" s="128"/>
      <c r="D16" s="129"/>
      <c r="E16" s="21">
        <f>F16+H16</f>
        <v>237900000</v>
      </c>
      <c r="F16" s="118">
        <f>'ص و 7'!E16</f>
        <v>201000000</v>
      </c>
      <c r="G16" s="119"/>
      <c r="H16" s="108">
        <v>36900000</v>
      </c>
      <c r="I16" s="126"/>
      <c r="J16" s="126"/>
    </row>
    <row r="17" spans="1:10" x14ac:dyDescent="0.25">
      <c r="A17" s="97" t="s">
        <v>33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s="36" customFormat="1" ht="25.5" customHeight="1" x14ac:dyDescent="0.25">
      <c r="A19" s="34"/>
      <c r="B19" s="166" t="s">
        <v>25</v>
      </c>
      <c r="C19" s="166"/>
      <c r="D19" s="166"/>
      <c r="E19" s="35">
        <f t="shared" ref="E19" si="0">H19</f>
        <v>0</v>
      </c>
      <c r="F19" s="167"/>
      <c r="G19" s="168"/>
      <c r="H19" s="59"/>
      <c r="I19" s="60"/>
      <c r="J19" s="60"/>
    </row>
    <row r="20" spans="1:10" s="36" customFormat="1" ht="25.5" customHeight="1" x14ac:dyDescent="0.25">
      <c r="A20" s="37">
        <v>0.05</v>
      </c>
      <c r="B20" s="166" t="s">
        <v>3</v>
      </c>
      <c r="C20" s="166"/>
      <c r="D20" s="166"/>
      <c r="E20" s="35">
        <f>F20+H20</f>
        <v>13560000</v>
      </c>
      <c r="F20" s="167">
        <f>'ص و 7'!E20</f>
        <v>11715000</v>
      </c>
      <c r="G20" s="168"/>
      <c r="H20" s="59">
        <f>H16*A20</f>
        <v>1845000</v>
      </c>
      <c r="I20" s="60"/>
      <c r="J20" s="60"/>
    </row>
    <row r="21" spans="1:10" s="36" customFormat="1" ht="25.5" customHeight="1" x14ac:dyDescent="0.25">
      <c r="A21" s="34"/>
      <c r="B21" s="166" t="s">
        <v>4</v>
      </c>
      <c r="C21" s="166"/>
      <c r="D21" s="166"/>
      <c r="E21" s="35">
        <f t="shared" ref="E21:E25" si="1">F21+H21</f>
        <v>0</v>
      </c>
      <c r="F21" s="167"/>
      <c r="G21" s="168"/>
      <c r="H21" s="59"/>
      <c r="I21" s="60"/>
      <c r="J21" s="60"/>
    </row>
    <row r="22" spans="1:10" s="36" customFormat="1" ht="25.5" customHeight="1" x14ac:dyDescent="0.25">
      <c r="A22" s="37">
        <v>0.05</v>
      </c>
      <c r="B22" s="166" t="s">
        <v>5</v>
      </c>
      <c r="C22" s="166"/>
      <c r="D22" s="166"/>
      <c r="E22" s="35">
        <f t="shared" si="1"/>
        <v>13560000</v>
      </c>
      <c r="F22" s="167">
        <f>'ص و 7'!E22</f>
        <v>11715000</v>
      </c>
      <c r="G22" s="168"/>
      <c r="H22" s="59">
        <f>H16*A22</f>
        <v>1845000</v>
      </c>
      <c r="I22" s="60"/>
      <c r="J22" s="60"/>
    </row>
    <row r="23" spans="1:10" s="36" customFormat="1" ht="25.5" customHeight="1" x14ac:dyDescent="0.25">
      <c r="A23" s="34"/>
      <c r="B23" s="166" t="s">
        <v>2</v>
      </c>
      <c r="C23" s="166"/>
      <c r="D23" s="166"/>
      <c r="E23" s="35">
        <f t="shared" si="1"/>
        <v>0</v>
      </c>
      <c r="F23" s="167"/>
      <c r="G23" s="168"/>
      <c r="H23" s="59">
        <v>0</v>
      </c>
      <c r="I23" s="60"/>
      <c r="J23" s="60"/>
    </row>
    <row r="24" spans="1:10" s="36" customFormat="1" ht="25.5" customHeight="1" thickBot="1" x14ac:dyDescent="0.3">
      <c r="A24" s="38"/>
      <c r="B24" s="169" t="s">
        <v>15</v>
      </c>
      <c r="C24" s="169"/>
      <c r="D24" s="169"/>
      <c r="E24" s="35">
        <f t="shared" si="1"/>
        <v>0</v>
      </c>
      <c r="F24" s="170"/>
      <c r="G24" s="171"/>
      <c r="H24" s="55">
        <v>0</v>
      </c>
      <c r="I24" s="56"/>
      <c r="J24" s="56"/>
    </row>
    <row r="25" spans="1:10" ht="22.5" thickBot="1" x14ac:dyDescent="0.3">
      <c r="A25" s="63" t="s">
        <v>34</v>
      </c>
      <c r="B25" s="64"/>
      <c r="C25" s="64"/>
      <c r="D25" s="64"/>
      <c r="E25" s="8">
        <f t="shared" si="1"/>
        <v>27120000</v>
      </c>
      <c r="F25" s="71">
        <f>SUM(F19:G24)</f>
        <v>23430000</v>
      </c>
      <c r="G25" s="165"/>
      <c r="H25" s="108">
        <f>SUM(H17:J24)</f>
        <v>3690000</v>
      </c>
      <c r="I25" s="109"/>
      <c r="J25" s="109"/>
    </row>
    <row r="26" spans="1:10" ht="23.25" customHeight="1" x14ac:dyDescent="0.45">
      <c r="A26" s="68" t="s">
        <v>6</v>
      </c>
      <c r="B26" s="69"/>
      <c r="C26" s="69"/>
      <c r="D26" s="69"/>
      <c r="E26" s="69"/>
      <c r="F26" s="69"/>
      <c r="G26" s="69"/>
      <c r="H26" s="57">
        <f>H16-H25</f>
        <v>33210000</v>
      </c>
      <c r="I26" s="58"/>
      <c r="J26" s="58"/>
    </row>
    <row r="27" spans="1:10" ht="23.25" customHeight="1" thickBot="1" x14ac:dyDescent="0.5">
      <c r="A27" s="27">
        <v>0.09</v>
      </c>
      <c r="B27" s="67" t="s">
        <v>7</v>
      </c>
      <c r="C27" s="67"/>
      <c r="D27" s="67"/>
      <c r="E27" s="67"/>
      <c r="F27" s="67"/>
      <c r="G27" s="67"/>
      <c r="H27" s="55">
        <f>H16*A27</f>
        <v>3321000</v>
      </c>
      <c r="I27" s="56"/>
      <c r="J27" s="56"/>
    </row>
    <row r="28" spans="1:10" ht="27" thickTop="1" thickBot="1" x14ac:dyDescent="0.55000000000000004">
      <c r="A28" s="65" t="s">
        <v>8</v>
      </c>
      <c r="B28" s="66"/>
      <c r="C28" s="66"/>
      <c r="D28" s="66"/>
      <c r="E28" s="66"/>
      <c r="F28" s="66"/>
      <c r="G28" s="66"/>
      <c r="H28" s="53">
        <f>H26+H27</f>
        <v>36531000</v>
      </c>
      <c r="I28" s="54"/>
      <c r="J28" s="54"/>
    </row>
    <row r="29" spans="1:10" ht="15.75" thickTop="1" x14ac:dyDescent="0.25">
      <c r="A29" s="91" t="s">
        <v>9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6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/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64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69">
    <mergeCell ref="A35:B36"/>
    <mergeCell ref="C35:D36"/>
    <mergeCell ref="E35:F36"/>
    <mergeCell ref="G35:J36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  <mergeCell ref="A26:G26"/>
    <mergeCell ref="H26:J26"/>
    <mergeCell ref="B27:G27"/>
    <mergeCell ref="H27:J27"/>
    <mergeCell ref="A28:G28"/>
    <mergeCell ref="H28:J28"/>
    <mergeCell ref="B24:D24"/>
    <mergeCell ref="F24:G24"/>
    <mergeCell ref="H24:J24"/>
    <mergeCell ref="A25:D25"/>
    <mergeCell ref="F25:G25"/>
    <mergeCell ref="H25:J25"/>
    <mergeCell ref="B22:D22"/>
    <mergeCell ref="F22:G22"/>
    <mergeCell ref="H22:J22"/>
    <mergeCell ref="B23:D23"/>
    <mergeCell ref="F23:G23"/>
    <mergeCell ref="H23:J23"/>
    <mergeCell ref="B20:D20"/>
    <mergeCell ref="F20:G20"/>
    <mergeCell ref="H20:J20"/>
    <mergeCell ref="B21:D21"/>
    <mergeCell ref="F21:G21"/>
    <mergeCell ref="H21:J21"/>
    <mergeCell ref="A16:D16"/>
    <mergeCell ref="F16:G16"/>
    <mergeCell ref="H16:J16"/>
    <mergeCell ref="A17:J18"/>
    <mergeCell ref="B19:D19"/>
    <mergeCell ref="F19:G19"/>
    <mergeCell ref="H19:J19"/>
    <mergeCell ref="A12:F12"/>
    <mergeCell ref="H12:I12"/>
    <mergeCell ref="A13:E13"/>
    <mergeCell ref="A14:B14"/>
    <mergeCell ref="A15:D15"/>
    <mergeCell ref="F15:G15"/>
    <mergeCell ref="H15:J15"/>
    <mergeCell ref="A10:B10"/>
    <mergeCell ref="C10:D10"/>
    <mergeCell ref="H10:J10"/>
    <mergeCell ref="A11:B11"/>
    <mergeCell ref="C11:F11"/>
    <mergeCell ref="H11:I11"/>
    <mergeCell ref="A8:B8"/>
    <mergeCell ref="C8:D8"/>
    <mergeCell ref="E8:J8"/>
    <mergeCell ref="A9:B9"/>
    <mergeCell ref="C9:E9"/>
    <mergeCell ref="G9:J9"/>
    <mergeCell ref="A7:J7"/>
    <mergeCell ref="G2:H2"/>
    <mergeCell ref="I2:J2"/>
    <mergeCell ref="F3:H3"/>
    <mergeCell ref="I3:J3"/>
    <mergeCell ref="A4:J4"/>
  </mergeCells>
  <pageMargins left="0.7" right="0.7" top="0.75" bottom="0.75" header="0.3" footer="0.3"/>
  <pageSetup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4937-B957-49A7-8D93-FD9B8794CB0C}">
  <dimension ref="A2:J36"/>
  <sheetViews>
    <sheetView rightToLeft="1" zoomScaleNormal="100" workbookViewId="0">
      <selection activeCell="M20" sqref="M20"/>
    </sheetView>
  </sheetViews>
  <sheetFormatPr defaultRowHeight="15" x14ac:dyDescent="0.25"/>
  <cols>
    <col min="2" max="2" width="13.7109375" customWidth="1"/>
    <col min="4" max="4" width="14" customWidth="1"/>
    <col min="5" max="5" width="19.5703125" bestFit="1" customWidth="1"/>
    <col min="7" max="7" width="10.5703125" customWidth="1"/>
    <col min="9" max="9" width="7.28515625" customWidth="1"/>
    <col min="10" max="10" width="3.5703125" customWidth="1"/>
  </cols>
  <sheetData>
    <row r="2" spans="1:10" ht="18" x14ac:dyDescent="0.45">
      <c r="A2" s="1"/>
      <c r="B2" s="1"/>
      <c r="C2" s="1"/>
      <c r="D2" s="1"/>
      <c r="E2" s="1"/>
      <c r="F2" s="1"/>
      <c r="G2" s="72" t="s">
        <v>13</v>
      </c>
      <c r="H2" s="72"/>
      <c r="I2" s="78">
        <v>5677254</v>
      </c>
      <c r="J2" s="78"/>
    </row>
    <row r="3" spans="1:10" ht="18" x14ac:dyDescent="0.45">
      <c r="A3" s="1"/>
      <c r="B3" s="1"/>
      <c r="C3" s="1"/>
      <c r="D3" s="1"/>
      <c r="E3" s="1"/>
      <c r="F3" s="78" t="s">
        <v>58</v>
      </c>
      <c r="G3" s="78"/>
      <c r="H3" s="78"/>
      <c r="I3" s="78" t="s">
        <v>69</v>
      </c>
      <c r="J3" s="78"/>
    </row>
    <row r="4" spans="1:10" ht="30" x14ac:dyDescent="0.7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8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3.25" customHeight="1" x14ac:dyDescent="0.4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3.25" customHeight="1" x14ac:dyDescent="0.55000000000000004">
      <c r="A8" s="134" t="s">
        <v>32</v>
      </c>
      <c r="B8" s="134"/>
      <c r="C8" s="147" t="s">
        <v>27</v>
      </c>
      <c r="D8" s="147"/>
      <c r="E8" s="135" t="s">
        <v>59</v>
      </c>
      <c r="F8" s="135"/>
      <c r="G8" s="135"/>
      <c r="H8" s="135"/>
      <c r="I8" s="135"/>
      <c r="J8" s="135"/>
    </row>
    <row r="9" spans="1:10" ht="23.25" customHeight="1" x14ac:dyDescent="0.55000000000000004">
      <c r="A9" s="134" t="s">
        <v>20</v>
      </c>
      <c r="B9" s="134"/>
      <c r="C9" s="147" t="s">
        <v>75</v>
      </c>
      <c r="D9" s="147"/>
      <c r="E9" s="147"/>
      <c r="F9" s="32" t="s">
        <v>19</v>
      </c>
      <c r="G9" s="148" t="s">
        <v>70</v>
      </c>
      <c r="H9" s="149"/>
      <c r="I9" s="149"/>
      <c r="J9" s="149"/>
    </row>
    <row r="10" spans="1:10" ht="23.25" customHeight="1" x14ac:dyDescent="0.5">
      <c r="A10" s="134" t="s">
        <v>16</v>
      </c>
      <c r="B10" s="134"/>
      <c r="C10" s="147" t="s">
        <v>72</v>
      </c>
      <c r="D10" s="147"/>
      <c r="E10" s="33" t="s">
        <v>26</v>
      </c>
      <c r="F10" s="31" t="s">
        <v>40</v>
      </c>
      <c r="G10" s="9" t="s">
        <v>11</v>
      </c>
      <c r="H10" s="147" t="s">
        <v>71</v>
      </c>
      <c r="I10" s="147"/>
      <c r="J10" s="147"/>
    </row>
    <row r="11" spans="1:10" ht="21.75" x14ac:dyDescent="0.55000000000000004">
      <c r="A11" s="123" t="s">
        <v>12</v>
      </c>
      <c r="B11" s="73"/>
      <c r="C11" s="77" t="s">
        <v>44</v>
      </c>
      <c r="D11" s="77"/>
      <c r="E11" s="77"/>
      <c r="F11" s="77"/>
      <c r="G11" s="1" t="s">
        <v>17</v>
      </c>
      <c r="H11" s="80">
        <v>123600000</v>
      </c>
      <c r="I11" s="80"/>
      <c r="J11" s="12" t="s">
        <v>18</v>
      </c>
    </row>
    <row r="12" spans="1:10" ht="21.75" x14ac:dyDescent="0.55000000000000004">
      <c r="A12" s="123" t="s">
        <v>74</v>
      </c>
      <c r="B12" s="73"/>
      <c r="C12" s="73"/>
      <c r="D12" s="73"/>
      <c r="E12" s="73"/>
      <c r="F12" s="73"/>
      <c r="G12" s="4" t="s">
        <v>51</v>
      </c>
      <c r="H12" s="80">
        <v>147600000</v>
      </c>
      <c r="I12" s="136"/>
      <c r="J12" s="12" t="s">
        <v>18</v>
      </c>
    </row>
    <row r="13" spans="1:10" ht="21.75" x14ac:dyDescent="0.55000000000000004">
      <c r="A13" s="75" t="s">
        <v>37</v>
      </c>
      <c r="B13" s="76"/>
      <c r="C13" s="76"/>
      <c r="D13" s="76"/>
      <c r="E13" s="76"/>
      <c r="F13" s="6"/>
      <c r="G13" s="4" t="s">
        <v>73</v>
      </c>
      <c r="H13" s="80">
        <v>201600000</v>
      </c>
      <c r="I13" s="136"/>
      <c r="J13" s="12" t="s">
        <v>18</v>
      </c>
    </row>
    <row r="14" spans="1:10" ht="18" x14ac:dyDescent="0.45">
      <c r="A14" s="124"/>
      <c r="B14" s="125"/>
      <c r="C14" s="17"/>
      <c r="D14" s="17"/>
      <c r="E14" s="17"/>
      <c r="F14" s="17"/>
      <c r="G14" s="17"/>
      <c r="H14" s="17"/>
      <c r="I14" s="17"/>
      <c r="J14" s="18"/>
    </row>
    <row r="15" spans="1:10" ht="18.75" thickBot="1" x14ac:dyDescent="0.3">
      <c r="A15" s="114" t="s">
        <v>0</v>
      </c>
      <c r="B15" s="115"/>
      <c r="C15" s="115"/>
      <c r="D15" s="116"/>
      <c r="E15" s="23" t="s">
        <v>28</v>
      </c>
      <c r="F15" s="117" t="s">
        <v>21</v>
      </c>
      <c r="G15" s="117"/>
      <c r="H15" s="120" t="s">
        <v>1</v>
      </c>
      <c r="I15" s="117"/>
      <c r="J15" s="121"/>
    </row>
    <row r="16" spans="1:10" ht="22.5" thickBot="1" x14ac:dyDescent="0.3">
      <c r="A16" s="127" t="s">
        <v>22</v>
      </c>
      <c r="B16" s="128"/>
      <c r="C16" s="128"/>
      <c r="D16" s="129"/>
      <c r="E16" s="21">
        <f>F16+H16</f>
        <v>282700000</v>
      </c>
      <c r="F16" s="118">
        <f>'ص و 8'!E16</f>
        <v>237900000</v>
      </c>
      <c r="G16" s="119"/>
      <c r="H16" s="108">
        <v>44800000</v>
      </c>
      <c r="I16" s="126"/>
      <c r="J16" s="126"/>
    </row>
    <row r="17" spans="1:10" x14ac:dyDescent="0.25">
      <c r="A17" s="97" t="s">
        <v>33</v>
      </c>
      <c r="B17" s="98"/>
      <c r="C17" s="98"/>
      <c r="D17" s="98"/>
      <c r="E17" s="98"/>
      <c r="F17" s="98"/>
      <c r="G17" s="98"/>
      <c r="H17" s="98"/>
      <c r="I17" s="98"/>
      <c r="J17" s="99"/>
    </row>
    <row r="18" spans="1:10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s="36" customFormat="1" ht="25.5" customHeight="1" x14ac:dyDescent="0.25">
      <c r="A19" s="34"/>
      <c r="B19" s="166" t="s">
        <v>25</v>
      </c>
      <c r="C19" s="166"/>
      <c r="D19" s="166"/>
      <c r="E19" s="35">
        <f t="shared" ref="E19" si="0">H19</f>
        <v>0</v>
      </c>
      <c r="F19" s="167">
        <f>'ص و 8'!E19</f>
        <v>0</v>
      </c>
      <c r="G19" s="168"/>
      <c r="H19" s="59"/>
      <c r="I19" s="60"/>
      <c r="J19" s="60"/>
    </row>
    <row r="20" spans="1:10" s="36" customFormat="1" ht="25.5" customHeight="1" x14ac:dyDescent="0.25">
      <c r="A20" s="37">
        <v>0.05</v>
      </c>
      <c r="B20" s="166" t="s">
        <v>3</v>
      </c>
      <c r="C20" s="166"/>
      <c r="D20" s="166"/>
      <c r="E20" s="35">
        <f>F20+H20</f>
        <v>15800000</v>
      </c>
      <c r="F20" s="167">
        <f>'ص و 8'!E20</f>
        <v>13560000</v>
      </c>
      <c r="G20" s="168"/>
      <c r="H20" s="59">
        <f>H16*A20</f>
        <v>2240000</v>
      </c>
      <c r="I20" s="60"/>
      <c r="J20" s="60"/>
    </row>
    <row r="21" spans="1:10" s="36" customFormat="1" ht="25.5" customHeight="1" x14ac:dyDescent="0.25">
      <c r="A21" s="34"/>
      <c r="B21" s="166" t="s">
        <v>4</v>
      </c>
      <c r="C21" s="166"/>
      <c r="D21" s="166"/>
      <c r="E21" s="35">
        <f t="shared" ref="E21:E25" si="1">F21+H21</f>
        <v>0</v>
      </c>
      <c r="F21" s="167">
        <f>'ص و 8'!E21</f>
        <v>0</v>
      </c>
      <c r="G21" s="168"/>
      <c r="H21" s="59"/>
      <c r="I21" s="60"/>
      <c r="J21" s="60"/>
    </row>
    <row r="22" spans="1:10" s="36" customFormat="1" ht="25.5" customHeight="1" x14ac:dyDescent="0.25">
      <c r="A22" s="37">
        <v>0.05</v>
      </c>
      <c r="B22" s="166" t="s">
        <v>5</v>
      </c>
      <c r="C22" s="166"/>
      <c r="D22" s="166"/>
      <c r="E22" s="35">
        <f t="shared" si="1"/>
        <v>15800000</v>
      </c>
      <c r="F22" s="167">
        <f>'ص و 8'!E22</f>
        <v>13560000</v>
      </c>
      <c r="G22" s="168"/>
      <c r="H22" s="59">
        <f>H16*A22</f>
        <v>2240000</v>
      </c>
      <c r="I22" s="60"/>
      <c r="J22" s="60"/>
    </row>
    <row r="23" spans="1:10" s="36" customFormat="1" ht="25.5" customHeight="1" x14ac:dyDescent="0.25">
      <c r="A23" s="34"/>
      <c r="B23" s="166" t="s">
        <v>2</v>
      </c>
      <c r="C23" s="166"/>
      <c r="D23" s="166"/>
      <c r="E23" s="35">
        <f t="shared" si="1"/>
        <v>0</v>
      </c>
      <c r="F23" s="167">
        <f>'ص و 8'!E23</f>
        <v>0</v>
      </c>
      <c r="G23" s="168"/>
      <c r="H23" s="59">
        <v>0</v>
      </c>
      <c r="I23" s="60"/>
      <c r="J23" s="60"/>
    </row>
    <row r="24" spans="1:10" s="36" customFormat="1" ht="25.5" customHeight="1" thickBot="1" x14ac:dyDescent="0.3">
      <c r="A24" s="38"/>
      <c r="B24" s="169" t="s">
        <v>15</v>
      </c>
      <c r="C24" s="169"/>
      <c r="D24" s="169"/>
      <c r="E24" s="39">
        <f t="shared" si="1"/>
        <v>0</v>
      </c>
      <c r="F24" s="167">
        <f>'ص و 8'!E24</f>
        <v>0</v>
      </c>
      <c r="G24" s="168"/>
      <c r="H24" s="55">
        <v>0</v>
      </c>
      <c r="I24" s="56"/>
      <c r="J24" s="56"/>
    </row>
    <row r="25" spans="1:10" ht="22.5" thickBot="1" x14ac:dyDescent="0.3">
      <c r="A25" s="63" t="s">
        <v>34</v>
      </c>
      <c r="B25" s="64"/>
      <c r="C25" s="64"/>
      <c r="D25" s="64"/>
      <c r="E25" s="25">
        <f t="shared" si="1"/>
        <v>31600000</v>
      </c>
      <c r="F25" s="71">
        <f>SUM(F19:G24)</f>
        <v>27120000</v>
      </c>
      <c r="G25" s="165"/>
      <c r="H25" s="108">
        <f>SUM(H17:J24)</f>
        <v>4480000</v>
      </c>
      <c r="I25" s="109"/>
      <c r="J25" s="109"/>
    </row>
    <row r="26" spans="1:10" ht="23.25" customHeight="1" x14ac:dyDescent="0.45">
      <c r="A26" s="68" t="s">
        <v>6</v>
      </c>
      <c r="B26" s="69"/>
      <c r="C26" s="69"/>
      <c r="D26" s="69"/>
      <c r="E26" s="69"/>
      <c r="F26" s="69"/>
      <c r="G26" s="69"/>
      <c r="H26" s="57">
        <f>H16-H25</f>
        <v>40320000</v>
      </c>
      <c r="I26" s="58"/>
      <c r="J26" s="58"/>
    </row>
    <row r="27" spans="1:10" ht="23.25" customHeight="1" thickBot="1" x14ac:dyDescent="0.5">
      <c r="A27" s="27">
        <v>0.09</v>
      </c>
      <c r="B27" s="67" t="s">
        <v>7</v>
      </c>
      <c r="C27" s="67"/>
      <c r="D27" s="67"/>
      <c r="E27" s="67"/>
      <c r="F27" s="67"/>
      <c r="G27" s="67"/>
      <c r="H27" s="55">
        <f>H16*A27</f>
        <v>4032000</v>
      </c>
      <c r="I27" s="56"/>
      <c r="J27" s="56"/>
    </row>
    <row r="28" spans="1:10" ht="27" thickTop="1" thickBot="1" x14ac:dyDescent="0.55000000000000004">
      <c r="A28" s="65" t="s">
        <v>8</v>
      </c>
      <c r="B28" s="66"/>
      <c r="C28" s="66"/>
      <c r="D28" s="66"/>
      <c r="E28" s="66"/>
      <c r="F28" s="66"/>
      <c r="G28" s="66"/>
      <c r="H28" s="53">
        <f>H26+H27</f>
        <v>44352000</v>
      </c>
      <c r="I28" s="54"/>
      <c r="J28" s="54"/>
    </row>
    <row r="29" spans="1:10" ht="15.75" thickTop="1" x14ac:dyDescent="0.25">
      <c r="A29" s="91" t="s">
        <v>9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6"/>
    </row>
    <row r="31" spans="1:10" x14ac:dyDescent="0.25">
      <c r="A31" s="137" t="s">
        <v>53</v>
      </c>
      <c r="B31" s="138"/>
      <c r="C31" s="141" t="s">
        <v>54</v>
      </c>
      <c r="D31" s="138"/>
      <c r="E31" s="141" t="s">
        <v>55</v>
      </c>
      <c r="F31" s="138"/>
      <c r="G31" s="141" t="s">
        <v>56</v>
      </c>
      <c r="H31" s="143"/>
      <c r="I31" s="143"/>
      <c r="J31" s="144"/>
    </row>
    <row r="32" spans="1:10" x14ac:dyDescent="0.25">
      <c r="A32" s="139"/>
      <c r="B32" s="140"/>
      <c r="C32" s="142"/>
      <c r="D32" s="140"/>
      <c r="E32" s="142"/>
      <c r="F32" s="140"/>
      <c r="G32" s="142"/>
      <c r="H32" s="145"/>
      <c r="I32" s="145"/>
      <c r="J32" s="146"/>
    </row>
    <row r="33" spans="1:10" x14ac:dyDescent="0.25">
      <c r="A33" s="163"/>
      <c r="B33" s="156"/>
      <c r="C33" s="150"/>
      <c r="D33" s="151"/>
      <c r="E33" s="150"/>
      <c r="F33" s="151"/>
      <c r="G33" s="152"/>
      <c r="H33" s="153"/>
      <c r="I33" s="153"/>
      <c r="J33" s="154"/>
    </row>
    <row r="34" spans="1:10" x14ac:dyDescent="0.25">
      <c r="A34" s="163"/>
      <c r="B34" s="156"/>
      <c r="C34" s="150"/>
      <c r="D34" s="151"/>
      <c r="E34" s="150"/>
      <c r="F34" s="151"/>
      <c r="G34" s="150"/>
      <c r="H34" s="153"/>
      <c r="I34" s="153"/>
      <c r="J34" s="154"/>
    </row>
    <row r="35" spans="1:10" x14ac:dyDescent="0.25">
      <c r="A35" s="163" t="s">
        <v>64</v>
      </c>
      <c r="B35" s="156"/>
      <c r="C35" s="155" t="s">
        <v>29</v>
      </c>
      <c r="D35" s="156"/>
      <c r="E35" s="155" t="s">
        <v>29</v>
      </c>
      <c r="F35" s="156"/>
      <c r="G35" s="155" t="s">
        <v>29</v>
      </c>
      <c r="H35" s="159"/>
      <c r="I35" s="159"/>
      <c r="J35" s="160"/>
    </row>
    <row r="36" spans="1:10" ht="15.75" thickBot="1" x14ac:dyDescent="0.3">
      <c r="A36" s="164"/>
      <c r="B36" s="158"/>
      <c r="C36" s="157"/>
      <c r="D36" s="158"/>
      <c r="E36" s="157"/>
      <c r="F36" s="158"/>
      <c r="G36" s="157"/>
      <c r="H36" s="161"/>
      <c r="I36" s="161"/>
      <c r="J36" s="162"/>
    </row>
  </sheetData>
  <mergeCells count="70">
    <mergeCell ref="A7:J7"/>
    <mergeCell ref="G2:H2"/>
    <mergeCell ref="I2:J2"/>
    <mergeCell ref="F3:H3"/>
    <mergeCell ref="I3:J3"/>
    <mergeCell ref="A4:J4"/>
    <mergeCell ref="A8:B8"/>
    <mergeCell ref="C8:D8"/>
    <mergeCell ref="E8:J8"/>
    <mergeCell ref="A9:B9"/>
    <mergeCell ref="C9:E9"/>
    <mergeCell ref="G9:J9"/>
    <mergeCell ref="A10:B10"/>
    <mergeCell ref="C10:D10"/>
    <mergeCell ref="H10:J10"/>
    <mergeCell ref="A11:B11"/>
    <mergeCell ref="C11:F11"/>
    <mergeCell ref="H11:I11"/>
    <mergeCell ref="A12:F12"/>
    <mergeCell ref="H12:I12"/>
    <mergeCell ref="A13:E13"/>
    <mergeCell ref="A14:B14"/>
    <mergeCell ref="A15:D15"/>
    <mergeCell ref="F15:G15"/>
    <mergeCell ref="H15:J15"/>
    <mergeCell ref="A16:D16"/>
    <mergeCell ref="F16:G16"/>
    <mergeCell ref="H16:J16"/>
    <mergeCell ref="A17:J18"/>
    <mergeCell ref="B19:D19"/>
    <mergeCell ref="F19:G19"/>
    <mergeCell ref="H19:J19"/>
    <mergeCell ref="B20:D20"/>
    <mergeCell ref="F20:G20"/>
    <mergeCell ref="H20:J20"/>
    <mergeCell ref="B21:D21"/>
    <mergeCell ref="F21:G21"/>
    <mergeCell ref="H21:J21"/>
    <mergeCell ref="B22:D22"/>
    <mergeCell ref="F22:G22"/>
    <mergeCell ref="H22:J22"/>
    <mergeCell ref="B23:D23"/>
    <mergeCell ref="F23:G23"/>
    <mergeCell ref="H23:J23"/>
    <mergeCell ref="B27:G27"/>
    <mergeCell ref="H27:J27"/>
    <mergeCell ref="A28:G28"/>
    <mergeCell ref="H28:J28"/>
    <mergeCell ref="B24:D24"/>
    <mergeCell ref="F24:G24"/>
    <mergeCell ref="H24:J24"/>
    <mergeCell ref="A25:D25"/>
    <mergeCell ref="F25:G25"/>
    <mergeCell ref="H25:J25"/>
    <mergeCell ref="A35:B36"/>
    <mergeCell ref="C35:D36"/>
    <mergeCell ref="E35:F36"/>
    <mergeCell ref="G35:J36"/>
    <mergeCell ref="H13:I13"/>
    <mergeCell ref="A29:J30"/>
    <mergeCell ref="A31:B32"/>
    <mergeCell ref="C31:D32"/>
    <mergeCell ref="E31:F32"/>
    <mergeCell ref="G31:J32"/>
    <mergeCell ref="A33:B34"/>
    <mergeCell ref="C33:D34"/>
    <mergeCell ref="E33:F34"/>
    <mergeCell ref="G33:J34"/>
    <mergeCell ref="A26:G26"/>
    <mergeCell ref="H26:J26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ص.و.1</vt:lpstr>
      <vt:lpstr>ص.و.2</vt:lpstr>
      <vt:lpstr>ص.و.3</vt:lpstr>
      <vt:lpstr>ص.و. 4</vt:lpstr>
      <vt:lpstr>ص و 5</vt:lpstr>
      <vt:lpstr>ص و 6</vt:lpstr>
      <vt:lpstr>ص و 7</vt:lpstr>
      <vt:lpstr>ص و 8</vt:lpstr>
      <vt:lpstr>ص و 9 </vt:lpstr>
      <vt:lpstr>ص و 10  </vt:lpstr>
      <vt:lpstr>ص و 11   </vt:lpstr>
      <vt:lpstr>ص و 12    </vt:lpstr>
      <vt:lpstr>'ص و 10  '!Print_Area</vt:lpstr>
      <vt:lpstr>'ص و 11   '!Print_Area</vt:lpstr>
      <vt:lpstr>'ص و 12    '!Print_Area</vt:lpstr>
      <vt:lpstr>'ص و 5'!Print_Area</vt:lpstr>
      <vt:lpstr>'ص و 9 '!Print_Area</vt:lpstr>
      <vt:lpstr>ص.و.1!Print_Area</vt:lpstr>
      <vt:lpstr>ص.و.2!Print_Area</vt:lpstr>
      <vt:lpstr>ص.و.3!Print_Area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Mahmoudreza Monfared</dc:creator>
  <cp:lastModifiedBy>Mohammad Keshavarz ba haghighat</cp:lastModifiedBy>
  <cp:lastPrinted>2025-04-08T12:46:43Z</cp:lastPrinted>
  <dcterms:created xsi:type="dcterms:W3CDTF">2019-10-07T04:55:47Z</dcterms:created>
  <dcterms:modified xsi:type="dcterms:W3CDTF">2025-04-09T08:51:41Z</dcterms:modified>
</cp:coreProperties>
</file>